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ЭтаКнига" defaultThemeVersion="124226"/>
  <mc:AlternateContent xmlns:mc="http://schemas.openxmlformats.org/markup-compatibility/2006">
    <mc:Choice Requires="x15">
      <x15ac:absPath xmlns:x15ac="http://schemas.microsoft.com/office/spreadsheetml/2010/11/ac" url="C:\Users\User\Desktop\"/>
    </mc:Choice>
  </mc:AlternateContent>
  <bookViews>
    <workbookView xWindow="0" yWindow="0" windowWidth="28800" windowHeight="12345" tabRatio="834" firstSheet="1" activeTab="17"/>
  </bookViews>
  <sheets>
    <sheet name="Қўшкўпир чора-тадбир" sheetId="42" r:id="rId1"/>
    <sheet name="1 илова" sheetId="33" r:id="rId2"/>
    <sheet name="2 илова" sheetId="34" r:id="rId3"/>
    <sheet name="3 илова" sheetId="26" r:id="rId4"/>
    <sheet name="4 илова" sheetId="35" r:id="rId5"/>
    <sheet name="5 илова" sheetId="36" r:id="rId6"/>
    <sheet name="6 илова" sheetId="37" r:id="rId7"/>
    <sheet name="7 илова" sheetId="38" r:id="rId8"/>
    <sheet name="8 илова " sheetId="39" r:id="rId9"/>
    <sheet name="9 илова" sheetId="40" r:id="rId10"/>
    <sheet name="10 илова" sheetId="27" r:id="rId11"/>
    <sheet name="11 илова" sheetId="28" r:id="rId12"/>
    <sheet name="12 илова" sheetId="24" r:id="rId13"/>
    <sheet name="13 илова" sheetId="29" r:id="rId14"/>
    <sheet name="13,1 илова" sheetId="41" r:id="rId15"/>
    <sheet name="14 илова" sheetId="32" r:id="rId16"/>
    <sheet name="15 илова" sheetId="43" r:id="rId17"/>
    <sheet name="Лист2" sheetId="45" r:id="rId18"/>
    <sheet name="11 илова (2)" sheetId="23" state="hidden" r:id="rId19"/>
    <sheet name="Лист3" sheetId="25" state="hidden" r:id="rId20"/>
  </sheets>
  <externalReferences>
    <externalReference r:id="rId21"/>
    <externalReference r:id="rId22"/>
    <externalReference r:id="rId23"/>
  </externalReferences>
  <definedNames>
    <definedName name="_____________________________________xlfn.BAHTTEXT" hidden="1">#NAME?</definedName>
    <definedName name="____________________________________xlfn.BAHTTEXT" hidden="1">#NAME?</definedName>
    <definedName name="___________________________________xlfn.BAHTTEXT" hidden="1">#NAME?</definedName>
    <definedName name="__________________________________a12" localSheetId="1" hidden="1">{"'Monthly 1997'!$A$3:$S$89"}</definedName>
    <definedName name="__________________________________a12" localSheetId="10" hidden="1">{"'Monthly 1997'!$A$3:$S$89"}</definedName>
    <definedName name="__________________________________a12" localSheetId="11" hidden="1">{"'Monthly 1997'!$A$3:$S$89"}</definedName>
    <definedName name="__________________________________a12" localSheetId="12" hidden="1">{"'Monthly 1997'!$A$3:$S$89"}</definedName>
    <definedName name="__________________________________a12" localSheetId="13" hidden="1">{"'Monthly 1997'!$A$3:$S$89"}</definedName>
    <definedName name="__________________________________a12" localSheetId="15" hidden="1">{"'Monthly 1997'!$A$3:$S$89"}</definedName>
    <definedName name="__________________________________a12" localSheetId="2" hidden="1">{"'Monthly 1997'!$A$3:$S$89"}</definedName>
    <definedName name="__________________________________a12" localSheetId="3" hidden="1">{"'Monthly 1997'!$A$3:$S$89"}</definedName>
    <definedName name="__________________________________a12" localSheetId="4" hidden="1">{"'Monthly 1997'!$A$3:$S$89"}</definedName>
    <definedName name="__________________________________a12" localSheetId="5" hidden="1">{"'Monthly 1997'!$A$3:$S$89"}</definedName>
    <definedName name="__________________________________a12" localSheetId="6" hidden="1">{"'Monthly 1997'!$A$3:$S$89"}</definedName>
    <definedName name="__________________________________a12" localSheetId="7" hidden="1">{"'Monthly 1997'!$A$3:$S$89"}</definedName>
    <definedName name="__________________________________a12" localSheetId="8" hidden="1">{"'Monthly 1997'!$A$3:$S$89"}</definedName>
    <definedName name="__________________________________a12" localSheetId="9" hidden="1">{"'Monthly 1997'!$A$3:$S$89"}</definedName>
    <definedName name="__________________________________a12" hidden="1">{"'Monthly 1997'!$A$3:$S$89"}</definedName>
    <definedName name="__________________________________xlfn.BAHTTEXT" hidden="1">#NAME?</definedName>
    <definedName name="_________________________________xlfn.BAHTTEXT" hidden="1">#NAME?</definedName>
    <definedName name="________________________________A1" localSheetId="10" hidden="1">#REF!</definedName>
    <definedName name="________________________________A1" localSheetId="11" hidden="1">#REF!</definedName>
    <definedName name="________________________________A1" localSheetId="12" hidden="1">#REF!</definedName>
    <definedName name="________________________________A1" localSheetId="15" hidden="1">#REF!</definedName>
    <definedName name="________________________________A1" hidden="1">#REF!</definedName>
    <definedName name="________________________________a12" localSheetId="1" hidden="1">{"'Monthly 1997'!$A$3:$S$89"}</definedName>
    <definedName name="________________________________a12" localSheetId="10" hidden="1">{"'Monthly 1997'!$A$3:$S$89"}</definedName>
    <definedName name="________________________________a12" localSheetId="11" hidden="1">{"'Monthly 1997'!$A$3:$S$89"}</definedName>
    <definedName name="________________________________a12" localSheetId="12" hidden="1">{"'Monthly 1997'!$A$3:$S$89"}</definedName>
    <definedName name="________________________________a12" localSheetId="13" hidden="1">{"'Monthly 1997'!$A$3:$S$89"}</definedName>
    <definedName name="________________________________a12" localSheetId="15" hidden="1">{"'Monthly 1997'!$A$3:$S$89"}</definedName>
    <definedName name="________________________________a12" localSheetId="2" hidden="1">{"'Monthly 1997'!$A$3:$S$89"}</definedName>
    <definedName name="________________________________a12" localSheetId="3" hidden="1">{"'Monthly 1997'!$A$3:$S$89"}</definedName>
    <definedName name="________________________________a12" localSheetId="4" hidden="1">{"'Monthly 1997'!$A$3:$S$89"}</definedName>
    <definedName name="________________________________a12" localSheetId="5" hidden="1">{"'Monthly 1997'!$A$3:$S$89"}</definedName>
    <definedName name="________________________________a12" localSheetId="6" hidden="1">{"'Monthly 1997'!$A$3:$S$89"}</definedName>
    <definedName name="________________________________a12" localSheetId="7" hidden="1">{"'Monthly 1997'!$A$3:$S$89"}</definedName>
    <definedName name="________________________________a12" localSheetId="8" hidden="1">{"'Monthly 1997'!$A$3:$S$89"}</definedName>
    <definedName name="________________________________a12" localSheetId="9" hidden="1">{"'Monthly 1997'!$A$3:$S$89"}</definedName>
    <definedName name="________________________________a12" hidden="1">{"'Monthly 1997'!$A$3:$S$89"}</definedName>
    <definedName name="________________________________xlfn.BAHTTEXT" hidden="1">#NAME?</definedName>
    <definedName name="_______________________________A1" localSheetId="10" hidden="1">#REF!</definedName>
    <definedName name="_______________________________A1" localSheetId="11" hidden="1">#REF!</definedName>
    <definedName name="_______________________________A1" localSheetId="12" hidden="1">#REF!</definedName>
    <definedName name="_______________________________A1" localSheetId="15" hidden="1">#REF!</definedName>
    <definedName name="_______________________________A1" hidden="1">#REF!</definedName>
    <definedName name="_______________________________xlfn.BAHTTEXT" hidden="1">#NAME?</definedName>
    <definedName name="______________________________a12" localSheetId="1" hidden="1">{"'Monthly 1997'!$A$3:$S$89"}</definedName>
    <definedName name="______________________________a12" localSheetId="10" hidden="1">{"'Monthly 1997'!$A$3:$S$89"}</definedName>
    <definedName name="______________________________a12" localSheetId="11" hidden="1">{"'Monthly 1997'!$A$3:$S$89"}</definedName>
    <definedName name="______________________________a12" localSheetId="12" hidden="1">{"'Monthly 1997'!$A$3:$S$89"}</definedName>
    <definedName name="______________________________a12" localSheetId="13" hidden="1">{"'Monthly 1997'!$A$3:$S$89"}</definedName>
    <definedName name="______________________________a12" localSheetId="15" hidden="1">{"'Monthly 1997'!$A$3:$S$89"}</definedName>
    <definedName name="______________________________a12" localSheetId="2" hidden="1">{"'Monthly 1997'!$A$3:$S$89"}</definedName>
    <definedName name="______________________________a12" localSheetId="3" hidden="1">{"'Monthly 1997'!$A$3:$S$89"}</definedName>
    <definedName name="______________________________a12" localSheetId="4" hidden="1">{"'Monthly 1997'!$A$3:$S$89"}</definedName>
    <definedName name="______________________________a12" localSheetId="5" hidden="1">{"'Monthly 1997'!$A$3:$S$89"}</definedName>
    <definedName name="______________________________a12" localSheetId="6" hidden="1">{"'Monthly 1997'!$A$3:$S$89"}</definedName>
    <definedName name="______________________________a12" localSheetId="7" hidden="1">{"'Monthly 1997'!$A$3:$S$89"}</definedName>
    <definedName name="______________________________a12" localSheetId="8" hidden="1">{"'Monthly 1997'!$A$3:$S$89"}</definedName>
    <definedName name="______________________________a12" localSheetId="9" hidden="1">{"'Monthly 1997'!$A$3:$S$89"}</definedName>
    <definedName name="______________________________a12" hidden="1">{"'Monthly 1997'!$A$3:$S$89"}</definedName>
    <definedName name="______________________________xlfn.BAHTTEXT" hidden="1">#NAME?</definedName>
    <definedName name="_____________________________A1" localSheetId="10" hidden="1">#REF!</definedName>
    <definedName name="_____________________________A1" localSheetId="11" hidden="1">#REF!</definedName>
    <definedName name="_____________________________A1" localSheetId="12" hidden="1">#REF!</definedName>
    <definedName name="_____________________________A1" localSheetId="15" hidden="1">#REF!</definedName>
    <definedName name="_____________________________A1" hidden="1">#REF!</definedName>
    <definedName name="_____________________________xlfn.BAHTTEXT" hidden="1">#NAME?</definedName>
    <definedName name="____________________________A1" localSheetId="10" hidden="1">#REF!</definedName>
    <definedName name="____________________________A1" localSheetId="11" hidden="1">#REF!</definedName>
    <definedName name="____________________________A1" localSheetId="12" hidden="1">#REF!</definedName>
    <definedName name="____________________________A1" localSheetId="15" hidden="1">#REF!</definedName>
    <definedName name="____________________________A1" hidden="1">#REF!</definedName>
    <definedName name="____________________________a12" localSheetId="1" hidden="1">{"'Monthly 1997'!$A$3:$S$89"}</definedName>
    <definedName name="____________________________a12" localSheetId="10" hidden="1">{"'Monthly 1997'!$A$3:$S$89"}</definedName>
    <definedName name="____________________________a12" localSheetId="11" hidden="1">{"'Monthly 1997'!$A$3:$S$89"}</definedName>
    <definedName name="____________________________a12" localSheetId="12" hidden="1">{"'Monthly 1997'!$A$3:$S$89"}</definedName>
    <definedName name="____________________________a12" localSheetId="13" hidden="1">{"'Monthly 1997'!$A$3:$S$89"}</definedName>
    <definedName name="____________________________a12" localSheetId="15" hidden="1">{"'Monthly 1997'!$A$3:$S$89"}</definedName>
    <definedName name="____________________________a12" localSheetId="2" hidden="1">{"'Monthly 1997'!$A$3:$S$89"}</definedName>
    <definedName name="____________________________a12" localSheetId="3" hidden="1">{"'Monthly 1997'!$A$3:$S$89"}</definedName>
    <definedName name="____________________________a12" localSheetId="4" hidden="1">{"'Monthly 1997'!$A$3:$S$89"}</definedName>
    <definedName name="____________________________a12" localSheetId="5" hidden="1">{"'Monthly 1997'!$A$3:$S$89"}</definedName>
    <definedName name="____________________________a12" localSheetId="6" hidden="1">{"'Monthly 1997'!$A$3:$S$89"}</definedName>
    <definedName name="____________________________a12" localSheetId="7" hidden="1">{"'Monthly 1997'!$A$3:$S$89"}</definedName>
    <definedName name="____________________________a12" localSheetId="8" hidden="1">{"'Monthly 1997'!$A$3:$S$89"}</definedName>
    <definedName name="____________________________a12" localSheetId="9" hidden="1">{"'Monthly 1997'!$A$3:$S$89"}</definedName>
    <definedName name="____________________________a12" hidden="1">{"'Monthly 1997'!$A$3:$S$89"}</definedName>
    <definedName name="____________________________xlfn.BAHTTEXT" hidden="1">#NAME?</definedName>
    <definedName name="___________________________xlfn.BAHTTEXT" hidden="1">#NAME?</definedName>
    <definedName name="__________________________A1" localSheetId="10" hidden="1">#REF!</definedName>
    <definedName name="__________________________A1" localSheetId="11" hidden="1">#REF!</definedName>
    <definedName name="__________________________A1" localSheetId="12" hidden="1">#REF!</definedName>
    <definedName name="__________________________A1" localSheetId="15" hidden="1">#REF!</definedName>
    <definedName name="__________________________A1" hidden="1">#REF!</definedName>
    <definedName name="__________________________a12" localSheetId="1" hidden="1">{"'Monthly 1997'!$A$3:$S$89"}</definedName>
    <definedName name="__________________________a12" localSheetId="10" hidden="1">{"'Monthly 1997'!$A$3:$S$89"}</definedName>
    <definedName name="__________________________a12" localSheetId="11" hidden="1">{"'Monthly 1997'!$A$3:$S$89"}</definedName>
    <definedName name="__________________________a12" localSheetId="12" hidden="1">{"'Monthly 1997'!$A$3:$S$89"}</definedName>
    <definedName name="__________________________a12" localSheetId="13" hidden="1">{"'Monthly 1997'!$A$3:$S$89"}</definedName>
    <definedName name="__________________________a12" localSheetId="15" hidden="1">{"'Monthly 1997'!$A$3:$S$89"}</definedName>
    <definedName name="__________________________a12" localSheetId="2" hidden="1">{"'Monthly 1997'!$A$3:$S$89"}</definedName>
    <definedName name="__________________________a12" localSheetId="3" hidden="1">{"'Monthly 1997'!$A$3:$S$89"}</definedName>
    <definedName name="__________________________a12" localSheetId="4" hidden="1">{"'Monthly 1997'!$A$3:$S$89"}</definedName>
    <definedName name="__________________________a12" localSheetId="5" hidden="1">{"'Monthly 1997'!$A$3:$S$89"}</definedName>
    <definedName name="__________________________a12" localSheetId="6" hidden="1">{"'Monthly 1997'!$A$3:$S$89"}</definedName>
    <definedName name="__________________________a12" localSheetId="7" hidden="1">{"'Monthly 1997'!$A$3:$S$89"}</definedName>
    <definedName name="__________________________a12" localSheetId="8" hidden="1">{"'Monthly 1997'!$A$3:$S$89"}</definedName>
    <definedName name="__________________________a12" localSheetId="9" hidden="1">{"'Monthly 1997'!$A$3:$S$89"}</definedName>
    <definedName name="__________________________a12" hidden="1">{"'Monthly 1997'!$A$3:$S$89"}</definedName>
    <definedName name="__________________________xlfn.BAHTTEXT" hidden="1">#NAME?</definedName>
    <definedName name="_________________________A1" localSheetId="10" hidden="1">#REF!</definedName>
    <definedName name="_________________________A1" localSheetId="11" hidden="1">#REF!</definedName>
    <definedName name="_________________________A1" localSheetId="12" hidden="1">#REF!</definedName>
    <definedName name="_________________________A1" localSheetId="15" hidden="1">#REF!</definedName>
    <definedName name="_________________________A1" hidden="1">#REF!</definedName>
    <definedName name="_________________________a12" localSheetId="1" hidden="1">{"'Monthly 1997'!$A$3:$S$89"}</definedName>
    <definedName name="_________________________a12" localSheetId="10" hidden="1">{"'Monthly 1997'!$A$3:$S$89"}</definedName>
    <definedName name="_________________________a12" localSheetId="11" hidden="1">{"'Monthly 1997'!$A$3:$S$89"}</definedName>
    <definedName name="_________________________a12" localSheetId="12" hidden="1">{"'Monthly 1997'!$A$3:$S$89"}</definedName>
    <definedName name="_________________________a12" localSheetId="13" hidden="1">{"'Monthly 1997'!$A$3:$S$89"}</definedName>
    <definedName name="_________________________a12" localSheetId="15" hidden="1">{"'Monthly 1997'!$A$3:$S$89"}</definedName>
    <definedName name="_________________________a12" localSheetId="2" hidden="1">{"'Monthly 1997'!$A$3:$S$89"}</definedName>
    <definedName name="_________________________a12" localSheetId="3" hidden="1">{"'Monthly 1997'!$A$3:$S$89"}</definedName>
    <definedName name="_________________________a12" localSheetId="4" hidden="1">{"'Monthly 1997'!$A$3:$S$89"}</definedName>
    <definedName name="_________________________a12" localSheetId="5" hidden="1">{"'Monthly 1997'!$A$3:$S$89"}</definedName>
    <definedName name="_________________________a12" localSheetId="6" hidden="1">{"'Monthly 1997'!$A$3:$S$89"}</definedName>
    <definedName name="_________________________a12" localSheetId="7" hidden="1">{"'Monthly 1997'!$A$3:$S$89"}</definedName>
    <definedName name="_________________________a12" localSheetId="8" hidden="1">{"'Monthly 1997'!$A$3:$S$89"}</definedName>
    <definedName name="_________________________a12" localSheetId="9" hidden="1">{"'Monthly 1997'!$A$3:$S$89"}</definedName>
    <definedName name="_________________________a12" hidden="1">{"'Monthly 1997'!$A$3:$S$89"}</definedName>
    <definedName name="_________________________xlfn.BAHTTEXT" hidden="1">#NAME?</definedName>
    <definedName name="________________________A1" localSheetId="10" hidden="1">#REF!</definedName>
    <definedName name="________________________A1" localSheetId="11" hidden="1">#REF!</definedName>
    <definedName name="________________________A1" localSheetId="12" hidden="1">#REF!</definedName>
    <definedName name="________________________A1" localSheetId="15" hidden="1">#REF!</definedName>
    <definedName name="________________________A1" hidden="1">#REF!</definedName>
    <definedName name="________________________xlfn.BAHTTEXT" hidden="1">#NAME?</definedName>
    <definedName name="_______________________A1" localSheetId="10" hidden="1">#REF!</definedName>
    <definedName name="_______________________A1" localSheetId="11" hidden="1">#REF!</definedName>
    <definedName name="_______________________A1" localSheetId="12" hidden="1">#REF!</definedName>
    <definedName name="_______________________A1" localSheetId="15" hidden="1">#REF!</definedName>
    <definedName name="_______________________A1" hidden="1">#REF!</definedName>
    <definedName name="_______________________xlfn.BAHTTEXT" hidden="1">#NAME?</definedName>
    <definedName name="______________________A1" localSheetId="10" hidden="1">#REF!</definedName>
    <definedName name="______________________A1" localSheetId="11" hidden="1">#REF!</definedName>
    <definedName name="______________________A1" localSheetId="12" hidden="1">#REF!</definedName>
    <definedName name="______________________A1" localSheetId="15" hidden="1">#REF!</definedName>
    <definedName name="______________________A1" hidden="1">#REF!</definedName>
    <definedName name="______________________xlfn.BAHTTEXT" hidden="1">#NAME?</definedName>
    <definedName name="_____________________A1" localSheetId="10" hidden="1">#REF!</definedName>
    <definedName name="_____________________A1" localSheetId="11" hidden="1">#REF!</definedName>
    <definedName name="_____________________A1" localSheetId="12" hidden="1">#REF!</definedName>
    <definedName name="_____________________A1" localSheetId="15" hidden="1">#REF!</definedName>
    <definedName name="_____________________A1" hidden="1">#REF!</definedName>
    <definedName name="_____________________a12" localSheetId="1" hidden="1">{"'Monthly 1997'!$A$3:$S$89"}</definedName>
    <definedName name="_____________________a12" localSheetId="10" hidden="1">{"'Monthly 1997'!$A$3:$S$89"}</definedName>
    <definedName name="_____________________a12" localSheetId="11" hidden="1">{"'Monthly 1997'!$A$3:$S$89"}</definedName>
    <definedName name="_____________________a12" localSheetId="12" hidden="1">{"'Monthly 1997'!$A$3:$S$89"}</definedName>
    <definedName name="_____________________a12" localSheetId="13" hidden="1">{"'Monthly 1997'!$A$3:$S$89"}</definedName>
    <definedName name="_____________________a12" localSheetId="15" hidden="1">{"'Monthly 1997'!$A$3:$S$89"}</definedName>
    <definedName name="_____________________a12" localSheetId="2" hidden="1">{"'Monthly 1997'!$A$3:$S$89"}</definedName>
    <definedName name="_____________________a12" localSheetId="3" hidden="1">{"'Monthly 1997'!$A$3:$S$89"}</definedName>
    <definedName name="_____________________a12" localSheetId="4" hidden="1">{"'Monthly 1997'!$A$3:$S$89"}</definedName>
    <definedName name="_____________________a12" localSheetId="5" hidden="1">{"'Monthly 1997'!$A$3:$S$89"}</definedName>
    <definedName name="_____________________a12" localSheetId="6" hidden="1">{"'Monthly 1997'!$A$3:$S$89"}</definedName>
    <definedName name="_____________________a12" localSheetId="7" hidden="1">{"'Monthly 1997'!$A$3:$S$89"}</definedName>
    <definedName name="_____________________a12" localSheetId="8" hidden="1">{"'Monthly 1997'!$A$3:$S$89"}</definedName>
    <definedName name="_____________________a12" localSheetId="9" hidden="1">{"'Monthly 1997'!$A$3:$S$89"}</definedName>
    <definedName name="_____________________a12" hidden="1">{"'Monthly 1997'!$A$3:$S$89"}</definedName>
    <definedName name="_____________________xlfn.BAHTTEXT" hidden="1">#NAME?</definedName>
    <definedName name="____________________A1" localSheetId="10" hidden="1">#REF!</definedName>
    <definedName name="____________________A1" localSheetId="11" hidden="1">#REF!</definedName>
    <definedName name="____________________A1" localSheetId="12" hidden="1">#REF!</definedName>
    <definedName name="____________________A1" localSheetId="15" hidden="1">#REF!</definedName>
    <definedName name="____________________A1" hidden="1">#REF!</definedName>
    <definedName name="____________________a12" localSheetId="1" hidden="1">{"'Monthly 1997'!$A$3:$S$89"}</definedName>
    <definedName name="____________________a12" localSheetId="10" hidden="1">{"'Monthly 1997'!$A$3:$S$89"}</definedName>
    <definedName name="____________________a12" localSheetId="11" hidden="1">{"'Monthly 1997'!$A$3:$S$89"}</definedName>
    <definedName name="____________________a12" localSheetId="12" hidden="1">{"'Monthly 1997'!$A$3:$S$89"}</definedName>
    <definedName name="____________________a12" localSheetId="13" hidden="1">{"'Monthly 1997'!$A$3:$S$89"}</definedName>
    <definedName name="____________________a12" localSheetId="15" hidden="1">{"'Monthly 1997'!$A$3:$S$89"}</definedName>
    <definedName name="____________________a12" localSheetId="2" hidden="1">{"'Monthly 1997'!$A$3:$S$89"}</definedName>
    <definedName name="____________________a12" localSheetId="3" hidden="1">{"'Monthly 1997'!$A$3:$S$89"}</definedName>
    <definedName name="____________________a12" localSheetId="4" hidden="1">{"'Monthly 1997'!$A$3:$S$89"}</definedName>
    <definedName name="____________________a12" localSheetId="5" hidden="1">{"'Monthly 1997'!$A$3:$S$89"}</definedName>
    <definedName name="____________________a12" localSheetId="6" hidden="1">{"'Monthly 1997'!$A$3:$S$89"}</definedName>
    <definedName name="____________________a12" localSheetId="7" hidden="1">{"'Monthly 1997'!$A$3:$S$89"}</definedName>
    <definedName name="____________________a12" localSheetId="8" hidden="1">{"'Monthly 1997'!$A$3:$S$89"}</definedName>
    <definedName name="____________________a12" localSheetId="9" hidden="1">{"'Monthly 1997'!$A$3:$S$89"}</definedName>
    <definedName name="____________________a12" hidden="1">{"'Monthly 1997'!$A$3:$S$89"}</definedName>
    <definedName name="____________________xlfn.BAHTTEXT" hidden="1">#NAME?</definedName>
    <definedName name="___________________A1" localSheetId="10" hidden="1">#REF!</definedName>
    <definedName name="___________________A1" localSheetId="11" hidden="1">#REF!</definedName>
    <definedName name="___________________A1" localSheetId="12" hidden="1">#REF!</definedName>
    <definedName name="___________________A1" localSheetId="15" hidden="1">#REF!</definedName>
    <definedName name="___________________A1" hidden="1">#REF!</definedName>
    <definedName name="___________________a12" localSheetId="1" hidden="1">{"'Monthly 1997'!$A$3:$S$89"}</definedName>
    <definedName name="___________________a12" localSheetId="10" hidden="1">{"'Monthly 1997'!$A$3:$S$89"}</definedName>
    <definedName name="___________________a12" localSheetId="11" hidden="1">{"'Monthly 1997'!$A$3:$S$89"}</definedName>
    <definedName name="___________________a12" localSheetId="12" hidden="1">{"'Monthly 1997'!$A$3:$S$89"}</definedName>
    <definedName name="___________________a12" localSheetId="13" hidden="1">{"'Monthly 1997'!$A$3:$S$89"}</definedName>
    <definedName name="___________________a12" localSheetId="15" hidden="1">{"'Monthly 1997'!$A$3:$S$89"}</definedName>
    <definedName name="___________________a12" localSheetId="2" hidden="1">{"'Monthly 1997'!$A$3:$S$89"}</definedName>
    <definedName name="___________________a12" localSheetId="3" hidden="1">{"'Monthly 1997'!$A$3:$S$89"}</definedName>
    <definedName name="___________________a12" localSheetId="4" hidden="1">{"'Monthly 1997'!$A$3:$S$89"}</definedName>
    <definedName name="___________________a12" localSheetId="5" hidden="1">{"'Monthly 1997'!$A$3:$S$89"}</definedName>
    <definedName name="___________________a12" localSheetId="6" hidden="1">{"'Monthly 1997'!$A$3:$S$89"}</definedName>
    <definedName name="___________________a12" localSheetId="7" hidden="1">{"'Monthly 1997'!$A$3:$S$89"}</definedName>
    <definedName name="___________________a12" localSheetId="8" hidden="1">{"'Monthly 1997'!$A$3:$S$89"}</definedName>
    <definedName name="___________________a12" localSheetId="9" hidden="1">{"'Monthly 1997'!$A$3:$S$89"}</definedName>
    <definedName name="___________________a12" hidden="1">{"'Monthly 1997'!$A$3:$S$89"}</definedName>
    <definedName name="___________________xlfn.BAHTTEXT" hidden="1">#NAME?</definedName>
    <definedName name="__________________A1" localSheetId="10" hidden="1">#REF!</definedName>
    <definedName name="__________________A1" localSheetId="11" hidden="1">#REF!</definedName>
    <definedName name="__________________A1" localSheetId="12" hidden="1">#REF!</definedName>
    <definedName name="__________________A1" localSheetId="15" hidden="1">#REF!</definedName>
    <definedName name="__________________A1" hidden="1">#REF!</definedName>
    <definedName name="__________________a12" localSheetId="1" hidden="1">{"'Monthly 1997'!$A$3:$S$89"}</definedName>
    <definedName name="__________________a12" localSheetId="10" hidden="1">{"'Monthly 1997'!$A$3:$S$89"}</definedName>
    <definedName name="__________________a12" localSheetId="11" hidden="1">{"'Monthly 1997'!$A$3:$S$89"}</definedName>
    <definedName name="__________________a12" localSheetId="12" hidden="1">{"'Monthly 1997'!$A$3:$S$89"}</definedName>
    <definedName name="__________________a12" localSheetId="13" hidden="1">{"'Monthly 1997'!$A$3:$S$89"}</definedName>
    <definedName name="__________________a12" localSheetId="15" hidden="1">{"'Monthly 1997'!$A$3:$S$89"}</definedName>
    <definedName name="__________________a12" localSheetId="2" hidden="1">{"'Monthly 1997'!$A$3:$S$89"}</definedName>
    <definedName name="__________________a12" localSheetId="3" hidden="1">{"'Monthly 1997'!$A$3:$S$89"}</definedName>
    <definedName name="__________________a12" localSheetId="4" hidden="1">{"'Monthly 1997'!$A$3:$S$89"}</definedName>
    <definedName name="__________________a12" localSheetId="5" hidden="1">{"'Monthly 1997'!$A$3:$S$89"}</definedName>
    <definedName name="__________________a12" localSheetId="6" hidden="1">{"'Monthly 1997'!$A$3:$S$89"}</definedName>
    <definedName name="__________________a12" localSheetId="7" hidden="1">{"'Monthly 1997'!$A$3:$S$89"}</definedName>
    <definedName name="__________________a12" localSheetId="8" hidden="1">{"'Monthly 1997'!$A$3:$S$89"}</definedName>
    <definedName name="__________________a12" localSheetId="9" hidden="1">{"'Monthly 1997'!$A$3:$S$89"}</definedName>
    <definedName name="__________________a12" hidden="1">{"'Monthly 1997'!$A$3:$S$89"}</definedName>
    <definedName name="__________________xlfn.BAHTTEXT" hidden="1">#NAME?</definedName>
    <definedName name="_________________A1" localSheetId="10" hidden="1">#REF!</definedName>
    <definedName name="_________________A1" localSheetId="11" hidden="1">#REF!</definedName>
    <definedName name="_________________A1" localSheetId="12" hidden="1">#REF!</definedName>
    <definedName name="_________________A1" localSheetId="15" hidden="1">#REF!</definedName>
    <definedName name="_________________A1" hidden="1">#REF!</definedName>
    <definedName name="_________________a12" localSheetId="1" hidden="1">{"'Monthly 1997'!$A$3:$S$89"}</definedName>
    <definedName name="_________________a12" localSheetId="10" hidden="1">{"'Monthly 1997'!$A$3:$S$89"}</definedName>
    <definedName name="_________________a12" localSheetId="11" hidden="1">{"'Monthly 1997'!$A$3:$S$89"}</definedName>
    <definedName name="_________________a12" localSheetId="12" hidden="1">{"'Monthly 1997'!$A$3:$S$89"}</definedName>
    <definedName name="_________________a12" localSheetId="13" hidden="1">{"'Monthly 1997'!$A$3:$S$89"}</definedName>
    <definedName name="_________________a12" localSheetId="15" hidden="1">{"'Monthly 1997'!$A$3:$S$89"}</definedName>
    <definedName name="_________________a12" localSheetId="2" hidden="1">{"'Monthly 1997'!$A$3:$S$89"}</definedName>
    <definedName name="_________________a12" localSheetId="3" hidden="1">{"'Monthly 1997'!$A$3:$S$89"}</definedName>
    <definedName name="_________________a12" localSheetId="4" hidden="1">{"'Monthly 1997'!$A$3:$S$89"}</definedName>
    <definedName name="_________________a12" localSheetId="5" hidden="1">{"'Monthly 1997'!$A$3:$S$89"}</definedName>
    <definedName name="_________________a12" localSheetId="6" hidden="1">{"'Monthly 1997'!$A$3:$S$89"}</definedName>
    <definedName name="_________________a12" localSheetId="7" hidden="1">{"'Monthly 1997'!$A$3:$S$89"}</definedName>
    <definedName name="_________________a12" localSheetId="8" hidden="1">{"'Monthly 1997'!$A$3:$S$89"}</definedName>
    <definedName name="_________________a12" localSheetId="9" hidden="1">{"'Monthly 1997'!$A$3:$S$89"}</definedName>
    <definedName name="_________________a12" hidden="1">{"'Monthly 1997'!$A$3:$S$89"}</definedName>
    <definedName name="_________________xlfn.BAHTTEXT" hidden="1">#NAME?</definedName>
    <definedName name="________________A1" localSheetId="10" hidden="1">#REF!</definedName>
    <definedName name="________________A1" localSheetId="11" hidden="1">#REF!</definedName>
    <definedName name="________________A1" localSheetId="12" hidden="1">#REF!</definedName>
    <definedName name="________________A1" localSheetId="15" hidden="1">#REF!</definedName>
    <definedName name="________________A1" hidden="1">#REF!</definedName>
    <definedName name="________________a12" localSheetId="1" hidden="1">{"'Monthly 1997'!$A$3:$S$89"}</definedName>
    <definedName name="________________a12" localSheetId="10" hidden="1">{"'Monthly 1997'!$A$3:$S$89"}</definedName>
    <definedName name="________________a12" localSheetId="11" hidden="1">{"'Monthly 1997'!$A$3:$S$89"}</definedName>
    <definedName name="________________a12" localSheetId="12" hidden="1">{"'Monthly 1997'!$A$3:$S$89"}</definedName>
    <definedName name="________________a12" localSheetId="13" hidden="1">{"'Monthly 1997'!$A$3:$S$89"}</definedName>
    <definedName name="________________a12" localSheetId="15" hidden="1">{"'Monthly 1997'!$A$3:$S$89"}</definedName>
    <definedName name="________________a12" localSheetId="2" hidden="1">{"'Monthly 1997'!$A$3:$S$89"}</definedName>
    <definedName name="________________a12" localSheetId="3" hidden="1">{"'Monthly 1997'!$A$3:$S$89"}</definedName>
    <definedName name="________________a12" localSheetId="4" hidden="1">{"'Monthly 1997'!$A$3:$S$89"}</definedName>
    <definedName name="________________a12" localSheetId="5" hidden="1">{"'Monthly 1997'!$A$3:$S$89"}</definedName>
    <definedName name="________________a12" localSheetId="6" hidden="1">{"'Monthly 1997'!$A$3:$S$89"}</definedName>
    <definedName name="________________a12" localSheetId="7" hidden="1">{"'Monthly 1997'!$A$3:$S$89"}</definedName>
    <definedName name="________________a12" localSheetId="8" hidden="1">{"'Monthly 1997'!$A$3:$S$89"}</definedName>
    <definedName name="________________a12" localSheetId="9" hidden="1">{"'Monthly 1997'!$A$3:$S$89"}</definedName>
    <definedName name="________________a12" hidden="1">{"'Monthly 1997'!$A$3:$S$89"}</definedName>
    <definedName name="________________xlfn.BAHTTEXT" hidden="1">#NAME?</definedName>
    <definedName name="_______________a12" localSheetId="1" hidden="1">{"'Monthly 1997'!$A$3:$S$89"}</definedName>
    <definedName name="_______________a12" localSheetId="10" hidden="1">{"'Monthly 1997'!$A$3:$S$89"}</definedName>
    <definedName name="_______________a12" localSheetId="11" hidden="1">{"'Monthly 1997'!$A$3:$S$89"}</definedName>
    <definedName name="_______________a12" localSheetId="12" hidden="1">{"'Monthly 1997'!$A$3:$S$89"}</definedName>
    <definedName name="_______________a12" localSheetId="13" hidden="1">{"'Monthly 1997'!$A$3:$S$89"}</definedName>
    <definedName name="_______________a12" localSheetId="15" hidden="1">{"'Monthly 1997'!$A$3:$S$89"}</definedName>
    <definedName name="_______________a12" localSheetId="2" hidden="1">{"'Monthly 1997'!$A$3:$S$89"}</definedName>
    <definedName name="_______________a12" localSheetId="3" hidden="1">{"'Monthly 1997'!$A$3:$S$89"}</definedName>
    <definedName name="_______________a12" localSheetId="4" hidden="1">{"'Monthly 1997'!$A$3:$S$89"}</definedName>
    <definedName name="_______________a12" localSheetId="5" hidden="1">{"'Monthly 1997'!$A$3:$S$89"}</definedName>
    <definedName name="_______________a12" localSheetId="6" hidden="1">{"'Monthly 1997'!$A$3:$S$89"}</definedName>
    <definedName name="_______________a12" localSheetId="7" hidden="1">{"'Monthly 1997'!$A$3:$S$89"}</definedName>
    <definedName name="_______________a12" localSheetId="8" hidden="1">{"'Monthly 1997'!$A$3:$S$89"}</definedName>
    <definedName name="_______________a12" localSheetId="9" hidden="1">{"'Monthly 1997'!$A$3:$S$89"}</definedName>
    <definedName name="_______________a12" hidden="1">{"'Monthly 1997'!$A$3:$S$89"}</definedName>
    <definedName name="_______________xlfn.BAHTTEXT" hidden="1">#NAME?</definedName>
    <definedName name="______________A1" localSheetId="10" hidden="1">#REF!</definedName>
    <definedName name="______________A1" localSheetId="11" hidden="1">#REF!</definedName>
    <definedName name="______________A1" localSheetId="12" hidden="1">#REF!</definedName>
    <definedName name="______________A1" localSheetId="15" hidden="1">#REF!</definedName>
    <definedName name="______________A1" hidden="1">#REF!</definedName>
    <definedName name="______________xlfn.BAHTTEXT" hidden="1">#NAME?</definedName>
    <definedName name="_____________A1" localSheetId="10" hidden="1">#REF!</definedName>
    <definedName name="_____________A1" localSheetId="11" hidden="1">#REF!</definedName>
    <definedName name="_____________A1" localSheetId="12" hidden="1">#REF!</definedName>
    <definedName name="_____________A1" localSheetId="15" hidden="1">#REF!</definedName>
    <definedName name="_____________A1" hidden="1">#REF!</definedName>
    <definedName name="_____________a12" localSheetId="1" hidden="1">{"'Monthly 1997'!$A$3:$S$89"}</definedName>
    <definedName name="_____________a12" localSheetId="10" hidden="1">{"'Monthly 1997'!$A$3:$S$89"}</definedName>
    <definedName name="_____________a12" localSheetId="11" hidden="1">{"'Monthly 1997'!$A$3:$S$89"}</definedName>
    <definedName name="_____________a12" localSheetId="12" hidden="1">{"'Monthly 1997'!$A$3:$S$89"}</definedName>
    <definedName name="_____________a12" localSheetId="13" hidden="1">{"'Monthly 1997'!$A$3:$S$89"}</definedName>
    <definedName name="_____________a12" localSheetId="15" hidden="1">{"'Monthly 1997'!$A$3:$S$89"}</definedName>
    <definedName name="_____________a12" localSheetId="2" hidden="1">{"'Monthly 1997'!$A$3:$S$89"}</definedName>
    <definedName name="_____________a12" localSheetId="3" hidden="1">{"'Monthly 1997'!$A$3:$S$89"}</definedName>
    <definedName name="_____________a12" localSheetId="4" hidden="1">{"'Monthly 1997'!$A$3:$S$89"}</definedName>
    <definedName name="_____________a12" localSheetId="5" hidden="1">{"'Monthly 1997'!$A$3:$S$89"}</definedName>
    <definedName name="_____________a12" localSheetId="6" hidden="1">{"'Monthly 1997'!$A$3:$S$89"}</definedName>
    <definedName name="_____________a12" localSheetId="7" hidden="1">{"'Monthly 1997'!$A$3:$S$89"}</definedName>
    <definedName name="_____________a12" localSheetId="8" hidden="1">{"'Monthly 1997'!$A$3:$S$89"}</definedName>
    <definedName name="_____________a12" localSheetId="9" hidden="1">{"'Monthly 1997'!$A$3:$S$89"}</definedName>
    <definedName name="_____________a12" hidden="1">{"'Monthly 1997'!$A$3:$S$89"}</definedName>
    <definedName name="_____________xlfn.BAHTTEXT" hidden="1">#NAME?</definedName>
    <definedName name="____________A1" localSheetId="10" hidden="1">#REF!</definedName>
    <definedName name="____________A1" localSheetId="11" hidden="1">#REF!</definedName>
    <definedName name="____________A1" localSheetId="12" hidden="1">#REF!</definedName>
    <definedName name="____________A1" localSheetId="15" hidden="1">#REF!</definedName>
    <definedName name="____________A1" hidden="1">#REF!</definedName>
    <definedName name="____________a12" localSheetId="1" hidden="1">{"'Monthly 1997'!$A$3:$S$89"}</definedName>
    <definedName name="____________a12" localSheetId="10" hidden="1">{"'Monthly 1997'!$A$3:$S$89"}</definedName>
    <definedName name="____________a12" localSheetId="11" hidden="1">{"'Monthly 1997'!$A$3:$S$89"}</definedName>
    <definedName name="____________a12" localSheetId="12" hidden="1">{"'Monthly 1997'!$A$3:$S$89"}</definedName>
    <definedName name="____________a12" localSheetId="13" hidden="1">{"'Monthly 1997'!$A$3:$S$89"}</definedName>
    <definedName name="____________a12" localSheetId="15" hidden="1">{"'Monthly 1997'!$A$3:$S$89"}</definedName>
    <definedName name="____________a12" localSheetId="2" hidden="1">{"'Monthly 1997'!$A$3:$S$89"}</definedName>
    <definedName name="____________a12" localSheetId="3" hidden="1">{"'Monthly 1997'!$A$3:$S$89"}</definedName>
    <definedName name="____________a12" localSheetId="4" hidden="1">{"'Monthly 1997'!$A$3:$S$89"}</definedName>
    <definedName name="____________a12" localSheetId="5" hidden="1">{"'Monthly 1997'!$A$3:$S$89"}</definedName>
    <definedName name="____________a12" localSheetId="6" hidden="1">{"'Monthly 1997'!$A$3:$S$89"}</definedName>
    <definedName name="____________a12" localSheetId="7" hidden="1">{"'Monthly 1997'!$A$3:$S$89"}</definedName>
    <definedName name="____________a12" localSheetId="8" hidden="1">{"'Monthly 1997'!$A$3:$S$89"}</definedName>
    <definedName name="____________a12" localSheetId="9" hidden="1">{"'Monthly 1997'!$A$3:$S$89"}</definedName>
    <definedName name="____________a12" hidden="1">{"'Monthly 1997'!$A$3:$S$89"}</definedName>
    <definedName name="____________xlfn.BAHTTEXT" hidden="1">#NAME?</definedName>
    <definedName name="___________A1" localSheetId="10" hidden="1">#REF!</definedName>
    <definedName name="___________A1" localSheetId="11" hidden="1">#REF!</definedName>
    <definedName name="___________A1" localSheetId="12" hidden="1">#REF!</definedName>
    <definedName name="___________A1" localSheetId="15" hidden="1">#REF!</definedName>
    <definedName name="___________A1" hidden="1">#REF!</definedName>
    <definedName name="___________a12" localSheetId="1" hidden="1">{"'Monthly 1997'!$A$3:$S$89"}</definedName>
    <definedName name="___________a12" localSheetId="10" hidden="1">{"'Monthly 1997'!$A$3:$S$89"}</definedName>
    <definedName name="___________a12" localSheetId="11" hidden="1">{"'Monthly 1997'!$A$3:$S$89"}</definedName>
    <definedName name="___________a12" localSheetId="12" hidden="1">{"'Monthly 1997'!$A$3:$S$89"}</definedName>
    <definedName name="___________a12" localSheetId="13" hidden="1">{"'Monthly 1997'!$A$3:$S$89"}</definedName>
    <definedName name="___________a12" localSheetId="15" hidden="1">{"'Monthly 1997'!$A$3:$S$89"}</definedName>
    <definedName name="___________a12" localSheetId="2" hidden="1">{"'Monthly 1997'!$A$3:$S$89"}</definedName>
    <definedName name="___________a12" localSheetId="3" hidden="1">{"'Monthly 1997'!$A$3:$S$89"}</definedName>
    <definedName name="___________a12" localSheetId="4" hidden="1">{"'Monthly 1997'!$A$3:$S$89"}</definedName>
    <definedName name="___________a12" localSheetId="5" hidden="1">{"'Monthly 1997'!$A$3:$S$89"}</definedName>
    <definedName name="___________a12" localSheetId="6" hidden="1">{"'Monthly 1997'!$A$3:$S$89"}</definedName>
    <definedName name="___________a12" localSheetId="7" hidden="1">{"'Monthly 1997'!$A$3:$S$89"}</definedName>
    <definedName name="___________a12" localSheetId="8" hidden="1">{"'Monthly 1997'!$A$3:$S$89"}</definedName>
    <definedName name="___________a12" localSheetId="9" hidden="1">{"'Monthly 1997'!$A$3:$S$89"}</definedName>
    <definedName name="___________a12" hidden="1">{"'Monthly 1997'!$A$3:$S$89"}</definedName>
    <definedName name="___________xlfn.BAHTTEXT" hidden="1">#NAME?</definedName>
    <definedName name="__________A1" localSheetId="10" hidden="1">#REF!</definedName>
    <definedName name="__________A1" localSheetId="11" hidden="1">#REF!</definedName>
    <definedName name="__________A1" localSheetId="12" hidden="1">#REF!</definedName>
    <definedName name="__________A1" localSheetId="15" hidden="1">#REF!</definedName>
    <definedName name="__________A1" hidden="1">#REF!</definedName>
    <definedName name="__________a12" localSheetId="1" hidden="1">{"'Monthly 1997'!$A$3:$S$89"}</definedName>
    <definedName name="__________a12" localSheetId="10" hidden="1">{"'Monthly 1997'!$A$3:$S$89"}</definedName>
    <definedName name="__________a12" localSheetId="11" hidden="1">{"'Monthly 1997'!$A$3:$S$89"}</definedName>
    <definedName name="__________a12" localSheetId="12" hidden="1">{"'Monthly 1997'!$A$3:$S$89"}</definedName>
    <definedName name="__________a12" localSheetId="13" hidden="1">{"'Monthly 1997'!$A$3:$S$89"}</definedName>
    <definedName name="__________a12" localSheetId="15" hidden="1">{"'Monthly 1997'!$A$3:$S$89"}</definedName>
    <definedName name="__________a12" localSheetId="2" hidden="1">{"'Monthly 1997'!$A$3:$S$89"}</definedName>
    <definedName name="__________a12" localSheetId="3" hidden="1">{"'Monthly 1997'!$A$3:$S$89"}</definedName>
    <definedName name="__________a12" localSheetId="4" hidden="1">{"'Monthly 1997'!$A$3:$S$89"}</definedName>
    <definedName name="__________a12" localSheetId="5" hidden="1">{"'Monthly 1997'!$A$3:$S$89"}</definedName>
    <definedName name="__________a12" localSheetId="6" hidden="1">{"'Monthly 1997'!$A$3:$S$89"}</definedName>
    <definedName name="__________a12" localSheetId="7" hidden="1">{"'Monthly 1997'!$A$3:$S$89"}</definedName>
    <definedName name="__________a12" localSheetId="8" hidden="1">{"'Monthly 1997'!$A$3:$S$89"}</definedName>
    <definedName name="__________a12" localSheetId="9" hidden="1">{"'Monthly 1997'!$A$3:$S$89"}</definedName>
    <definedName name="__________a12" hidden="1">{"'Monthly 1997'!$A$3:$S$89"}</definedName>
    <definedName name="__________xlfn.BAHTTEXT" hidden="1">#NAME?</definedName>
    <definedName name="_________A1" localSheetId="10" hidden="1">#REF!</definedName>
    <definedName name="_________A1" localSheetId="11" hidden="1">#REF!</definedName>
    <definedName name="_________A1" localSheetId="12" hidden="1">#REF!</definedName>
    <definedName name="_________A1" localSheetId="15" hidden="1">#REF!</definedName>
    <definedName name="_________A1" hidden="1">#REF!</definedName>
    <definedName name="_________a12" localSheetId="1" hidden="1">{"'Monthly 1997'!$A$3:$S$89"}</definedName>
    <definedName name="_________a12" localSheetId="10" hidden="1">{"'Monthly 1997'!$A$3:$S$89"}</definedName>
    <definedName name="_________a12" localSheetId="11" hidden="1">{"'Monthly 1997'!$A$3:$S$89"}</definedName>
    <definedName name="_________a12" localSheetId="12" hidden="1">{"'Monthly 1997'!$A$3:$S$89"}</definedName>
    <definedName name="_________a12" localSheetId="13" hidden="1">{"'Monthly 1997'!$A$3:$S$89"}</definedName>
    <definedName name="_________a12" localSheetId="15" hidden="1">{"'Monthly 1997'!$A$3:$S$89"}</definedName>
    <definedName name="_________a12" localSheetId="2" hidden="1">{"'Monthly 1997'!$A$3:$S$89"}</definedName>
    <definedName name="_________a12" localSheetId="3" hidden="1">{"'Monthly 1997'!$A$3:$S$89"}</definedName>
    <definedName name="_________a12" localSheetId="4" hidden="1">{"'Monthly 1997'!$A$3:$S$89"}</definedName>
    <definedName name="_________a12" localSheetId="5" hidden="1">{"'Monthly 1997'!$A$3:$S$89"}</definedName>
    <definedName name="_________a12" localSheetId="6" hidden="1">{"'Monthly 1997'!$A$3:$S$89"}</definedName>
    <definedName name="_________a12" localSheetId="7" hidden="1">{"'Monthly 1997'!$A$3:$S$89"}</definedName>
    <definedName name="_________a12" localSheetId="8" hidden="1">{"'Monthly 1997'!$A$3:$S$89"}</definedName>
    <definedName name="_________a12" localSheetId="9" hidden="1">{"'Monthly 1997'!$A$3:$S$89"}</definedName>
    <definedName name="_________a12" hidden="1">{"'Monthly 1997'!$A$3:$S$89"}</definedName>
    <definedName name="_________xlfn.BAHTTEXT" hidden="1">#NAME?</definedName>
    <definedName name="________A1" localSheetId="10" hidden="1">#REF!</definedName>
    <definedName name="________A1" localSheetId="11" hidden="1">#REF!</definedName>
    <definedName name="________A1" localSheetId="12" hidden="1">#REF!</definedName>
    <definedName name="________A1" localSheetId="15" hidden="1">#REF!</definedName>
    <definedName name="________A1" hidden="1">#REF!</definedName>
    <definedName name="________a12" localSheetId="1" hidden="1">{"'Monthly 1997'!$A$3:$S$89"}</definedName>
    <definedName name="________a12" localSheetId="10" hidden="1">{"'Monthly 1997'!$A$3:$S$89"}</definedName>
    <definedName name="________a12" localSheetId="11" hidden="1">{"'Monthly 1997'!$A$3:$S$89"}</definedName>
    <definedName name="________a12" localSheetId="12" hidden="1">{"'Monthly 1997'!$A$3:$S$89"}</definedName>
    <definedName name="________a12" localSheetId="13" hidden="1">{"'Monthly 1997'!$A$3:$S$89"}</definedName>
    <definedName name="________a12" localSheetId="15" hidden="1">{"'Monthly 1997'!$A$3:$S$89"}</definedName>
    <definedName name="________a12" localSheetId="2" hidden="1">{"'Monthly 1997'!$A$3:$S$89"}</definedName>
    <definedName name="________a12" localSheetId="3" hidden="1">{"'Monthly 1997'!$A$3:$S$89"}</definedName>
    <definedName name="________a12" localSheetId="4" hidden="1">{"'Monthly 1997'!$A$3:$S$89"}</definedName>
    <definedName name="________a12" localSheetId="5" hidden="1">{"'Monthly 1997'!$A$3:$S$89"}</definedName>
    <definedName name="________a12" localSheetId="6" hidden="1">{"'Monthly 1997'!$A$3:$S$89"}</definedName>
    <definedName name="________a12" localSheetId="7" hidden="1">{"'Monthly 1997'!$A$3:$S$89"}</definedName>
    <definedName name="________a12" localSheetId="8" hidden="1">{"'Monthly 1997'!$A$3:$S$89"}</definedName>
    <definedName name="________a12" localSheetId="9" hidden="1">{"'Monthly 1997'!$A$3:$S$89"}</definedName>
    <definedName name="________a12" hidden="1">{"'Monthly 1997'!$A$3:$S$89"}</definedName>
    <definedName name="________xlfn.BAHTTEXT" hidden="1">#NAME?</definedName>
    <definedName name="_______A1" localSheetId="10" hidden="1">#REF!</definedName>
    <definedName name="_______A1" localSheetId="11" hidden="1">#REF!</definedName>
    <definedName name="_______A1" localSheetId="12" hidden="1">#REF!</definedName>
    <definedName name="_______A1" localSheetId="15" hidden="1">#REF!</definedName>
    <definedName name="_______A1" hidden="1">#REF!</definedName>
    <definedName name="_______a12" localSheetId="1" hidden="1">{"'Monthly 1997'!$A$3:$S$89"}</definedName>
    <definedName name="_______a12" localSheetId="10" hidden="1">{"'Monthly 1997'!$A$3:$S$89"}</definedName>
    <definedName name="_______a12" localSheetId="11" hidden="1">{"'Monthly 1997'!$A$3:$S$89"}</definedName>
    <definedName name="_______a12" localSheetId="12" hidden="1">{"'Monthly 1997'!$A$3:$S$89"}</definedName>
    <definedName name="_______a12" localSheetId="13" hidden="1">{"'Monthly 1997'!$A$3:$S$89"}</definedName>
    <definedName name="_______a12" localSheetId="15" hidden="1">{"'Monthly 1997'!$A$3:$S$89"}</definedName>
    <definedName name="_______a12" localSheetId="2" hidden="1">{"'Monthly 1997'!$A$3:$S$89"}</definedName>
    <definedName name="_______a12" localSheetId="3" hidden="1">{"'Monthly 1997'!$A$3:$S$89"}</definedName>
    <definedName name="_______a12" localSheetId="4" hidden="1">{"'Monthly 1997'!$A$3:$S$89"}</definedName>
    <definedName name="_______a12" localSheetId="5" hidden="1">{"'Monthly 1997'!$A$3:$S$89"}</definedName>
    <definedName name="_______a12" localSheetId="6" hidden="1">{"'Monthly 1997'!$A$3:$S$89"}</definedName>
    <definedName name="_______a12" localSheetId="7" hidden="1">{"'Monthly 1997'!$A$3:$S$89"}</definedName>
    <definedName name="_______a12" localSheetId="8" hidden="1">{"'Monthly 1997'!$A$3:$S$89"}</definedName>
    <definedName name="_______a12" localSheetId="9" hidden="1">{"'Monthly 1997'!$A$3:$S$89"}</definedName>
    <definedName name="_______a12" hidden="1">{"'Monthly 1997'!$A$3:$S$89"}</definedName>
    <definedName name="_______AT1" localSheetId="1" hidden="1">{#N/A,#N/A,FALSE,"인원";#N/A,#N/A,FALSE,"비용2";#N/A,#N/A,FALSE,"비용1";#N/A,#N/A,FALSE,"비용";#N/A,#N/A,FALSE,"보증2";#N/A,#N/A,FALSE,"보증1";#N/A,#N/A,FALSE,"보증";#N/A,#N/A,FALSE,"손익1";#N/A,#N/A,FALSE,"손익";#N/A,#N/A,FALSE,"부서별매출";#N/A,#N/A,FALSE,"매출"}</definedName>
    <definedName name="_______AT1" localSheetId="10" hidden="1">{#N/A,#N/A,FALSE,"인원";#N/A,#N/A,FALSE,"비용2";#N/A,#N/A,FALSE,"비용1";#N/A,#N/A,FALSE,"비용";#N/A,#N/A,FALSE,"보증2";#N/A,#N/A,FALSE,"보증1";#N/A,#N/A,FALSE,"보증";#N/A,#N/A,FALSE,"손익1";#N/A,#N/A,FALSE,"손익";#N/A,#N/A,FALSE,"부서별매출";#N/A,#N/A,FALSE,"매출"}</definedName>
    <definedName name="_______AT1" localSheetId="11" hidden="1">{#N/A,#N/A,FALSE,"인원";#N/A,#N/A,FALSE,"비용2";#N/A,#N/A,FALSE,"비용1";#N/A,#N/A,FALSE,"비용";#N/A,#N/A,FALSE,"보증2";#N/A,#N/A,FALSE,"보증1";#N/A,#N/A,FALSE,"보증";#N/A,#N/A,FALSE,"손익1";#N/A,#N/A,FALSE,"손익";#N/A,#N/A,FALSE,"부서별매출";#N/A,#N/A,FALSE,"매출"}</definedName>
    <definedName name="_______AT1" localSheetId="12" hidden="1">{#N/A,#N/A,FALSE,"인원";#N/A,#N/A,FALSE,"비용2";#N/A,#N/A,FALSE,"비용1";#N/A,#N/A,FALSE,"비용";#N/A,#N/A,FALSE,"보증2";#N/A,#N/A,FALSE,"보증1";#N/A,#N/A,FALSE,"보증";#N/A,#N/A,FALSE,"손익1";#N/A,#N/A,FALSE,"손익";#N/A,#N/A,FALSE,"부서별매출";#N/A,#N/A,FALSE,"매출"}</definedName>
    <definedName name="_______AT1" localSheetId="13" hidden="1">{#N/A,#N/A,FALSE,"인원";#N/A,#N/A,FALSE,"비용2";#N/A,#N/A,FALSE,"비용1";#N/A,#N/A,FALSE,"비용";#N/A,#N/A,FALSE,"보증2";#N/A,#N/A,FALSE,"보증1";#N/A,#N/A,FALSE,"보증";#N/A,#N/A,FALSE,"손익1";#N/A,#N/A,FALSE,"손익";#N/A,#N/A,FALSE,"부서별매출";#N/A,#N/A,FALSE,"매출"}</definedName>
    <definedName name="_______AT1" localSheetId="15" hidden="1">{#N/A,#N/A,FALSE,"인원";#N/A,#N/A,FALSE,"비용2";#N/A,#N/A,FALSE,"비용1";#N/A,#N/A,FALSE,"비용";#N/A,#N/A,FALSE,"보증2";#N/A,#N/A,FALSE,"보증1";#N/A,#N/A,FALSE,"보증";#N/A,#N/A,FALSE,"손익1";#N/A,#N/A,FALSE,"손익";#N/A,#N/A,FALSE,"부서별매출";#N/A,#N/A,FALSE,"매출"}</definedName>
    <definedName name="_______AT1" localSheetId="2" hidden="1">{#N/A,#N/A,FALSE,"인원";#N/A,#N/A,FALSE,"비용2";#N/A,#N/A,FALSE,"비용1";#N/A,#N/A,FALSE,"비용";#N/A,#N/A,FALSE,"보증2";#N/A,#N/A,FALSE,"보증1";#N/A,#N/A,FALSE,"보증";#N/A,#N/A,FALSE,"손익1";#N/A,#N/A,FALSE,"손익";#N/A,#N/A,FALSE,"부서별매출";#N/A,#N/A,FALSE,"매출"}</definedName>
    <definedName name="_______AT1" localSheetId="3" hidden="1">{#N/A,#N/A,FALSE,"인원";#N/A,#N/A,FALSE,"비용2";#N/A,#N/A,FALSE,"비용1";#N/A,#N/A,FALSE,"비용";#N/A,#N/A,FALSE,"보증2";#N/A,#N/A,FALSE,"보증1";#N/A,#N/A,FALSE,"보증";#N/A,#N/A,FALSE,"손익1";#N/A,#N/A,FALSE,"손익";#N/A,#N/A,FALSE,"부서별매출";#N/A,#N/A,FALSE,"매출"}</definedName>
    <definedName name="_______AT1" localSheetId="4" hidden="1">{#N/A,#N/A,FALSE,"인원";#N/A,#N/A,FALSE,"비용2";#N/A,#N/A,FALSE,"비용1";#N/A,#N/A,FALSE,"비용";#N/A,#N/A,FALSE,"보증2";#N/A,#N/A,FALSE,"보증1";#N/A,#N/A,FALSE,"보증";#N/A,#N/A,FALSE,"손익1";#N/A,#N/A,FALSE,"손익";#N/A,#N/A,FALSE,"부서별매출";#N/A,#N/A,FALSE,"매출"}</definedName>
    <definedName name="_______AT1" localSheetId="5" hidden="1">{#N/A,#N/A,FALSE,"인원";#N/A,#N/A,FALSE,"비용2";#N/A,#N/A,FALSE,"비용1";#N/A,#N/A,FALSE,"비용";#N/A,#N/A,FALSE,"보증2";#N/A,#N/A,FALSE,"보증1";#N/A,#N/A,FALSE,"보증";#N/A,#N/A,FALSE,"손익1";#N/A,#N/A,FALSE,"손익";#N/A,#N/A,FALSE,"부서별매출";#N/A,#N/A,FALSE,"매출"}</definedName>
    <definedName name="_______AT1" localSheetId="6" hidden="1">{#N/A,#N/A,FALSE,"인원";#N/A,#N/A,FALSE,"비용2";#N/A,#N/A,FALSE,"비용1";#N/A,#N/A,FALSE,"비용";#N/A,#N/A,FALSE,"보증2";#N/A,#N/A,FALSE,"보증1";#N/A,#N/A,FALSE,"보증";#N/A,#N/A,FALSE,"손익1";#N/A,#N/A,FALSE,"손익";#N/A,#N/A,FALSE,"부서별매출";#N/A,#N/A,FALSE,"매출"}</definedName>
    <definedName name="_______AT1" localSheetId="7" hidden="1">{#N/A,#N/A,FALSE,"인원";#N/A,#N/A,FALSE,"비용2";#N/A,#N/A,FALSE,"비용1";#N/A,#N/A,FALSE,"비용";#N/A,#N/A,FALSE,"보증2";#N/A,#N/A,FALSE,"보증1";#N/A,#N/A,FALSE,"보증";#N/A,#N/A,FALSE,"손익1";#N/A,#N/A,FALSE,"손익";#N/A,#N/A,FALSE,"부서별매출";#N/A,#N/A,FALSE,"매출"}</definedName>
    <definedName name="_______AT1" localSheetId="8" hidden="1">{#N/A,#N/A,FALSE,"인원";#N/A,#N/A,FALSE,"비용2";#N/A,#N/A,FALSE,"비용1";#N/A,#N/A,FALSE,"비용";#N/A,#N/A,FALSE,"보증2";#N/A,#N/A,FALSE,"보증1";#N/A,#N/A,FALSE,"보증";#N/A,#N/A,FALSE,"손익1";#N/A,#N/A,FALSE,"손익";#N/A,#N/A,FALSE,"부서별매출";#N/A,#N/A,FALSE,"매출"}</definedName>
    <definedName name="_______AT1" localSheetId="9" hidden="1">{#N/A,#N/A,FALSE,"인원";#N/A,#N/A,FALSE,"비용2";#N/A,#N/A,FALSE,"비용1";#N/A,#N/A,FALSE,"비용";#N/A,#N/A,FALSE,"보증2";#N/A,#N/A,FALSE,"보증1";#N/A,#N/A,FALSE,"보증";#N/A,#N/A,FALSE,"손익1";#N/A,#N/A,FALSE,"손익";#N/A,#N/A,FALSE,"부서별매출";#N/A,#N/A,FALSE,"매출"}</definedName>
    <definedName name="_______AT1" hidden="1">{#N/A,#N/A,FALSE,"인원";#N/A,#N/A,FALSE,"비용2";#N/A,#N/A,FALSE,"비용1";#N/A,#N/A,FALSE,"비용";#N/A,#N/A,FALSE,"보증2";#N/A,#N/A,FALSE,"보증1";#N/A,#N/A,FALSE,"보증";#N/A,#N/A,FALSE,"손익1";#N/A,#N/A,FALSE,"손익";#N/A,#N/A,FALSE,"부서별매출";#N/A,#N/A,FALSE,"매출"}</definedName>
    <definedName name="_______AT2" localSheetId="1"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__AT2" localSheetId="10"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__AT2" localSheetId="11"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__AT2" localSheetId="1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__AT2" localSheetId="13"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__AT2" localSheetId="15"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__AT2" localSheetId="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__AT2" localSheetId="3"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__AT2" localSheetId="4"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__AT2" localSheetId="5"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__AT2" localSheetId="6"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__AT2" localSheetId="7"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__AT2" localSheetId="8"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__AT2" localSheetId="9"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__AT3" localSheetId="1" hidden="1">{#N/A,#N/A,FALSE,"인원";#N/A,#N/A,FALSE,"비용2";#N/A,#N/A,FALSE,"비용1";#N/A,#N/A,FALSE,"비용";#N/A,#N/A,FALSE,"보증2";#N/A,#N/A,FALSE,"보증1";#N/A,#N/A,FALSE,"보증";#N/A,#N/A,FALSE,"손익1";#N/A,#N/A,FALSE,"손익";#N/A,#N/A,FALSE,"부서별매출";#N/A,#N/A,FALSE,"매출"}</definedName>
    <definedName name="_______AT3" localSheetId="10" hidden="1">{#N/A,#N/A,FALSE,"인원";#N/A,#N/A,FALSE,"비용2";#N/A,#N/A,FALSE,"비용1";#N/A,#N/A,FALSE,"비용";#N/A,#N/A,FALSE,"보증2";#N/A,#N/A,FALSE,"보증1";#N/A,#N/A,FALSE,"보증";#N/A,#N/A,FALSE,"손익1";#N/A,#N/A,FALSE,"손익";#N/A,#N/A,FALSE,"부서별매출";#N/A,#N/A,FALSE,"매출"}</definedName>
    <definedName name="_______AT3" localSheetId="11" hidden="1">{#N/A,#N/A,FALSE,"인원";#N/A,#N/A,FALSE,"비용2";#N/A,#N/A,FALSE,"비용1";#N/A,#N/A,FALSE,"비용";#N/A,#N/A,FALSE,"보증2";#N/A,#N/A,FALSE,"보증1";#N/A,#N/A,FALSE,"보증";#N/A,#N/A,FALSE,"손익1";#N/A,#N/A,FALSE,"손익";#N/A,#N/A,FALSE,"부서별매출";#N/A,#N/A,FALSE,"매출"}</definedName>
    <definedName name="_______AT3" localSheetId="12" hidden="1">{#N/A,#N/A,FALSE,"인원";#N/A,#N/A,FALSE,"비용2";#N/A,#N/A,FALSE,"비용1";#N/A,#N/A,FALSE,"비용";#N/A,#N/A,FALSE,"보증2";#N/A,#N/A,FALSE,"보증1";#N/A,#N/A,FALSE,"보증";#N/A,#N/A,FALSE,"손익1";#N/A,#N/A,FALSE,"손익";#N/A,#N/A,FALSE,"부서별매출";#N/A,#N/A,FALSE,"매출"}</definedName>
    <definedName name="_______AT3" localSheetId="13" hidden="1">{#N/A,#N/A,FALSE,"인원";#N/A,#N/A,FALSE,"비용2";#N/A,#N/A,FALSE,"비용1";#N/A,#N/A,FALSE,"비용";#N/A,#N/A,FALSE,"보증2";#N/A,#N/A,FALSE,"보증1";#N/A,#N/A,FALSE,"보증";#N/A,#N/A,FALSE,"손익1";#N/A,#N/A,FALSE,"손익";#N/A,#N/A,FALSE,"부서별매출";#N/A,#N/A,FALSE,"매출"}</definedName>
    <definedName name="_______AT3" localSheetId="15" hidden="1">{#N/A,#N/A,FALSE,"인원";#N/A,#N/A,FALSE,"비용2";#N/A,#N/A,FALSE,"비용1";#N/A,#N/A,FALSE,"비용";#N/A,#N/A,FALSE,"보증2";#N/A,#N/A,FALSE,"보증1";#N/A,#N/A,FALSE,"보증";#N/A,#N/A,FALSE,"손익1";#N/A,#N/A,FALSE,"손익";#N/A,#N/A,FALSE,"부서별매출";#N/A,#N/A,FALSE,"매출"}</definedName>
    <definedName name="_______AT3" localSheetId="2" hidden="1">{#N/A,#N/A,FALSE,"인원";#N/A,#N/A,FALSE,"비용2";#N/A,#N/A,FALSE,"비용1";#N/A,#N/A,FALSE,"비용";#N/A,#N/A,FALSE,"보증2";#N/A,#N/A,FALSE,"보증1";#N/A,#N/A,FALSE,"보증";#N/A,#N/A,FALSE,"손익1";#N/A,#N/A,FALSE,"손익";#N/A,#N/A,FALSE,"부서별매출";#N/A,#N/A,FALSE,"매출"}</definedName>
    <definedName name="_______AT3" localSheetId="3" hidden="1">{#N/A,#N/A,FALSE,"인원";#N/A,#N/A,FALSE,"비용2";#N/A,#N/A,FALSE,"비용1";#N/A,#N/A,FALSE,"비용";#N/A,#N/A,FALSE,"보증2";#N/A,#N/A,FALSE,"보증1";#N/A,#N/A,FALSE,"보증";#N/A,#N/A,FALSE,"손익1";#N/A,#N/A,FALSE,"손익";#N/A,#N/A,FALSE,"부서별매출";#N/A,#N/A,FALSE,"매출"}</definedName>
    <definedName name="_______AT3" localSheetId="4" hidden="1">{#N/A,#N/A,FALSE,"인원";#N/A,#N/A,FALSE,"비용2";#N/A,#N/A,FALSE,"비용1";#N/A,#N/A,FALSE,"비용";#N/A,#N/A,FALSE,"보증2";#N/A,#N/A,FALSE,"보증1";#N/A,#N/A,FALSE,"보증";#N/A,#N/A,FALSE,"손익1";#N/A,#N/A,FALSE,"손익";#N/A,#N/A,FALSE,"부서별매출";#N/A,#N/A,FALSE,"매출"}</definedName>
    <definedName name="_______AT3" localSheetId="5" hidden="1">{#N/A,#N/A,FALSE,"인원";#N/A,#N/A,FALSE,"비용2";#N/A,#N/A,FALSE,"비용1";#N/A,#N/A,FALSE,"비용";#N/A,#N/A,FALSE,"보증2";#N/A,#N/A,FALSE,"보증1";#N/A,#N/A,FALSE,"보증";#N/A,#N/A,FALSE,"손익1";#N/A,#N/A,FALSE,"손익";#N/A,#N/A,FALSE,"부서별매출";#N/A,#N/A,FALSE,"매출"}</definedName>
    <definedName name="_______AT3" localSheetId="6" hidden="1">{#N/A,#N/A,FALSE,"인원";#N/A,#N/A,FALSE,"비용2";#N/A,#N/A,FALSE,"비용1";#N/A,#N/A,FALSE,"비용";#N/A,#N/A,FALSE,"보증2";#N/A,#N/A,FALSE,"보증1";#N/A,#N/A,FALSE,"보증";#N/A,#N/A,FALSE,"손익1";#N/A,#N/A,FALSE,"손익";#N/A,#N/A,FALSE,"부서별매출";#N/A,#N/A,FALSE,"매출"}</definedName>
    <definedName name="_______AT3" localSheetId="7" hidden="1">{#N/A,#N/A,FALSE,"인원";#N/A,#N/A,FALSE,"비용2";#N/A,#N/A,FALSE,"비용1";#N/A,#N/A,FALSE,"비용";#N/A,#N/A,FALSE,"보증2";#N/A,#N/A,FALSE,"보증1";#N/A,#N/A,FALSE,"보증";#N/A,#N/A,FALSE,"손익1";#N/A,#N/A,FALSE,"손익";#N/A,#N/A,FALSE,"부서별매출";#N/A,#N/A,FALSE,"매출"}</definedName>
    <definedName name="_______AT3" localSheetId="8" hidden="1">{#N/A,#N/A,FALSE,"인원";#N/A,#N/A,FALSE,"비용2";#N/A,#N/A,FALSE,"비용1";#N/A,#N/A,FALSE,"비용";#N/A,#N/A,FALSE,"보증2";#N/A,#N/A,FALSE,"보증1";#N/A,#N/A,FALSE,"보증";#N/A,#N/A,FALSE,"손익1";#N/A,#N/A,FALSE,"손익";#N/A,#N/A,FALSE,"부서별매출";#N/A,#N/A,FALSE,"매출"}</definedName>
    <definedName name="_______AT3" localSheetId="9" hidden="1">{#N/A,#N/A,FALSE,"인원";#N/A,#N/A,FALSE,"비용2";#N/A,#N/A,FALSE,"비용1";#N/A,#N/A,FALSE,"비용";#N/A,#N/A,FALSE,"보증2";#N/A,#N/A,FALSE,"보증1";#N/A,#N/A,FALSE,"보증";#N/A,#N/A,FALSE,"손익1";#N/A,#N/A,FALSE,"손익";#N/A,#N/A,FALSE,"부서별매출";#N/A,#N/A,FALSE,"매출"}</definedName>
    <definedName name="_______AT3" hidden="1">{#N/A,#N/A,FALSE,"인원";#N/A,#N/A,FALSE,"비용2";#N/A,#N/A,FALSE,"비용1";#N/A,#N/A,FALSE,"비용";#N/A,#N/A,FALSE,"보증2";#N/A,#N/A,FALSE,"보증1";#N/A,#N/A,FALSE,"보증";#N/A,#N/A,FALSE,"손익1";#N/A,#N/A,FALSE,"손익";#N/A,#N/A,FALSE,"부서별매출";#N/A,#N/A,FALSE,"매출"}</definedName>
    <definedName name="_______J200" localSheetId="1" hidden="1">{#N/A,#N/A,FALSE,"인원";#N/A,#N/A,FALSE,"비용2";#N/A,#N/A,FALSE,"비용1";#N/A,#N/A,FALSE,"비용";#N/A,#N/A,FALSE,"보증2";#N/A,#N/A,FALSE,"보증1";#N/A,#N/A,FALSE,"보증";#N/A,#N/A,FALSE,"손익1";#N/A,#N/A,FALSE,"손익";#N/A,#N/A,FALSE,"부서별매출";#N/A,#N/A,FALSE,"매출"}</definedName>
    <definedName name="_______J200" localSheetId="10" hidden="1">{#N/A,#N/A,FALSE,"인원";#N/A,#N/A,FALSE,"비용2";#N/A,#N/A,FALSE,"비용1";#N/A,#N/A,FALSE,"비용";#N/A,#N/A,FALSE,"보증2";#N/A,#N/A,FALSE,"보증1";#N/A,#N/A,FALSE,"보증";#N/A,#N/A,FALSE,"손익1";#N/A,#N/A,FALSE,"손익";#N/A,#N/A,FALSE,"부서별매출";#N/A,#N/A,FALSE,"매출"}</definedName>
    <definedName name="_______J200" localSheetId="11" hidden="1">{#N/A,#N/A,FALSE,"인원";#N/A,#N/A,FALSE,"비용2";#N/A,#N/A,FALSE,"비용1";#N/A,#N/A,FALSE,"비용";#N/A,#N/A,FALSE,"보증2";#N/A,#N/A,FALSE,"보증1";#N/A,#N/A,FALSE,"보증";#N/A,#N/A,FALSE,"손익1";#N/A,#N/A,FALSE,"손익";#N/A,#N/A,FALSE,"부서별매출";#N/A,#N/A,FALSE,"매출"}</definedName>
    <definedName name="_______J200" localSheetId="12" hidden="1">{#N/A,#N/A,FALSE,"인원";#N/A,#N/A,FALSE,"비용2";#N/A,#N/A,FALSE,"비용1";#N/A,#N/A,FALSE,"비용";#N/A,#N/A,FALSE,"보증2";#N/A,#N/A,FALSE,"보증1";#N/A,#N/A,FALSE,"보증";#N/A,#N/A,FALSE,"손익1";#N/A,#N/A,FALSE,"손익";#N/A,#N/A,FALSE,"부서별매출";#N/A,#N/A,FALSE,"매출"}</definedName>
    <definedName name="_______J200" localSheetId="13" hidden="1">{#N/A,#N/A,FALSE,"인원";#N/A,#N/A,FALSE,"비용2";#N/A,#N/A,FALSE,"비용1";#N/A,#N/A,FALSE,"비용";#N/A,#N/A,FALSE,"보증2";#N/A,#N/A,FALSE,"보증1";#N/A,#N/A,FALSE,"보증";#N/A,#N/A,FALSE,"손익1";#N/A,#N/A,FALSE,"손익";#N/A,#N/A,FALSE,"부서별매출";#N/A,#N/A,FALSE,"매출"}</definedName>
    <definedName name="_______J200" localSheetId="15" hidden="1">{#N/A,#N/A,FALSE,"인원";#N/A,#N/A,FALSE,"비용2";#N/A,#N/A,FALSE,"비용1";#N/A,#N/A,FALSE,"비용";#N/A,#N/A,FALSE,"보증2";#N/A,#N/A,FALSE,"보증1";#N/A,#N/A,FALSE,"보증";#N/A,#N/A,FALSE,"손익1";#N/A,#N/A,FALSE,"손익";#N/A,#N/A,FALSE,"부서별매출";#N/A,#N/A,FALSE,"매출"}</definedName>
    <definedName name="_______J200" localSheetId="2" hidden="1">{#N/A,#N/A,FALSE,"인원";#N/A,#N/A,FALSE,"비용2";#N/A,#N/A,FALSE,"비용1";#N/A,#N/A,FALSE,"비용";#N/A,#N/A,FALSE,"보증2";#N/A,#N/A,FALSE,"보증1";#N/A,#N/A,FALSE,"보증";#N/A,#N/A,FALSE,"손익1";#N/A,#N/A,FALSE,"손익";#N/A,#N/A,FALSE,"부서별매출";#N/A,#N/A,FALSE,"매출"}</definedName>
    <definedName name="_______J200" localSheetId="3" hidden="1">{#N/A,#N/A,FALSE,"인원";#N/A,#N/A,FALSE,"비용2";#N/A,#N/A,FALSE,"비용1";#N/A,#N/A,FALSE,"비용";#N/A,#N/A,FALSE,"보증2";#N/A,#N/A,FALSE,"보증1";#N/A,#N/A,FALSE,"보증";#N/A,#N/A,FALSE,"손익1";#N/A,#N/A,FALSE,"손익";#N/A,#N/A,FALSE,"부서별매출";#N/A,#N/A,FALSE,"매출"}</definedName>
    <definedName name="_______J200" localSheetId="4" hidden="1">{#N/A,#N/A,FALSE,"인원";#N/A,#N/A,FALSE,"비용2";#N/A,#N/A,FALSE,"비용1";#N/A,#N/A,FALSE,"비용";#N/A,#N/A,FALSE,"보증2";#N/A,#N/A,FALSE,"보증1";#N/A,#N/A,FALSE,"보증";#N/A,#N/A,FALSE,"손익1";#N/A,#N/A,FALSE,"손익";#N/A,#N/A,FALSE,"부서별매출";#N/A,#N/A,FALSE,"매출"}</definedName>
    <definedName name="_______J200" localSheetId="5" hidden="1">{#N/A,#N/A,FALSE,"인원";#N/A,#N/A,FALSE,"비용2";#N/A,#N/A,FALSE,"비용1";#N/A,#N/A,FALSE,"비용";#N/A,#N/A,FALSE,"보증2";#N/A,#N/A,FALSE,"보증1";#N/A,#N/A,FALSE,"보증";#N/A,#N/A,FALSE,"손익1";#N/A,#N/A,FALSE,"손익";#N/A,#N/A,FALSE,"부서별매출";#N/A,#N/A,FALSE,"매출"}</definedName>
    <definedName name="_______J200" localSheetId="6" hidden="1">{#N/A,#N/A,FALSE,"인원";#N/A,#N/A,FALSE,"비용2";#N/A,#N/A,FALSE,"비용1";#N/A,#N/A,FALSE,"비용";#N/A,#N/A,FALSE,"보증2";#N/A,#N/A,FALSE,"보증1";#N/A,#N/A,FALSE,"보증";#N/A,#N/A,FALSE,"손익1";#N/A,#N/A,FALSE,"손익";#N/A,#N/A,FALSE,"부서별매출";#N/A,#N/A,FALSE,"매출"}</definedName>
    <definedName name="_______J200" localSheetId="7" hidden="1">{#N/A,#N/A,FALSE,"인원";#N/A,#N/A,FALSE,"비용2";#N/A,#N/A,FALSE,"비용1";#N/A,#N/A,FALSE,"비용";#N/A,#N/A,FALSE,"보증2";#N/A,#N/A,FALSE,"보증1";#N/A,#N/A,FALSE,"보증";#N/A,#N/A,FALSE,"손익1";#N/A,#N/A,FALSE,"손익";#N/A,#N/A,FALSE,"부서별매출";#N/A,#N/A,FALSE,"매출"}</definedName>
    <definedName name="_______J200" localSheetId="8" hidden="1">{#N/A,#N/A,FALSE,"인원";#N/A,#N/A,FALSE,"비용2";#N/A,#N/A,FALSE,"비용1";#N/A,#N/A,FALSE,"비용";#N/A,#N/A,FALSE,"보증2";#N/A,#N/A,FALSE,"보증1";#N/A,#N/A,FALSE,"보증";#N/A,#N/A,FALSE,"손익1";#N/A,#N/A,FALSE,"손익";#N/A,#N/A,FALSE,"부서별매출";#N/A,#N/A,FALSE,"매출"}</definedName>
    <definedName name="_______J200" localSheetId="9" hidden="1">{#N/A,#N/A,FALSE,"인원";#N/A,#N/A,FALSE,"비용2";#N/A,#N/A,FALSE,"비용1";#N/A,#N/A,FALSE,"비용";#N/A,#N/A,FALSE,"보증2";#N/A,#N/A,FALSE,"보증1";#N/A,#N/A,FALSE,"보증";#N/A,#N/A,FALSE,"손익1";#N/A,#N/A,FALSE,"손익";#N/A,#N/A,FALSE,"부서별매출";#N/A,#N/A,FALSE,"매출"}</definedName>
    <definedName name="_______J200" hidden="1">{#N/A,#N/A,FALSE,"인원";#N/A,#N/A,FALSE,"비용2";#N/A,#N/A,FALSE,"비용1";#N/A,#N/A,FALSE,"비용";#N/A,#N/A,FALSE,"보증2";#N/A,#N/A,FALSE,"보증1";#N/A,#N/A,FALSE,"보증";#N/A,#N/A,FALSE,"손익1";#N/A,#N/A,FALSE,"손익";#N/A,#N/A,FALSE,"부서별매출";#N/A,#N/A,FALSE,"매출"}</definedName>
    <definedName name="_______tt1" localSheetId="1" hidden="1">{#N/A,#N/A,TRUE,"일정"}</definedName>
    <definedName name="_______tt1" localSheetId="10" hidden="1">{#N/A,#N/A,TRUE,"일정"}</definedName>
    <definedName name="_______tt1" localSheetId="11" hidden="1">{#N/A,#N/A,TRUE,"일정"}</definedName>
    <definedName name="_______tt1" localSheetId="12" hidden="1">{#N/A,#N/A,TRUE,"일정"}</definedName>
    <definedName name="_______tt1" localSheetId="13" hidden="1">{#N/A,#N/A,TRUE,"일정"}</definedName>
    <definedName name="_______tt1" localSheetId="15" hidden="1">{#N/A,#N/A,TRUE,"일정"}</definedName>
    <definedName name="_______tt1" localSheetId="2" hidden="1">{#N/A,#N/A,TRUE,"일정"}</definedName>
    <definedName name="_______tt1" localSheetId="3" hidden="1">{#N/A,#N/A,TRUE,"일정"}</definedName>
    <definedName name="_______tt1" localSheetId="4" hidden="1">{#N/A,#N/A,TRUE,"일정"}</definedName>
    <definedName name="_______tt1" localSheetId="5" hidden="1">{#N/A,#N/A,TRUE,"일정"}</definedName>
    <definedName name="_______tt1" localSheetId="6" hidden="1">{#N/A,#N/A,TRUE,"일정"}</definedName>
    <definedName name="_______tt1" localSheetId="7" hidden="1">{#N/A,#N/A,TRUE,"일정"}</definedName>
    <definedName name="_______tt1" localSheetId="8" hidden="1">{#N/A,#N/A,TRUE,"일정"}</definedName>
    <definedName name="_______tt1" localSheetId="9" hidden="1">{#N/A,#N/A,TRUE,"일정"}</definedName>
    <definedName name="_______tt1" hidden="1">{#N/A,#N/A,TRUE,"일정"}</definedName>
    <definedName name="_______xlfn.BAHTTEXT" hidden="1">#NAME?</definedName>
    <definedName name="______A1" localSheetId="10" hidden="1">#REF!</definedName>
    <definedName name="______A1" localSheetId="11" hidden="1">#REF!</definedName>
    <definedName name="______A1" localSheetId="12" hidden="1">#REF!</definedName>
    <definedName name="______A1" localSheetId="15" hidden="1">#REF!</definedName>
    <definedName name="______A1" hidden="1">#REF!</definedName>
    <definedName name="______a12" localSheetId="1" hidden="1">{"'Monthly 1997'!$A$3:$S$89"}</definedName>
    <definedName name="______a12" localSheetId="10" hidden="1">{"'Monthly 1997'!$A$3:$S$89"}</definedName>
    <definedName name="______a12" localSheetId="11" hidden="1">{"'Monthly 1997'!$A$3:$S$89"}</definedName>
    <definedName name="______a12" localSheetId="12" hidden="1">{"'Monthly 1997'!$A$3:$S$89"}</definedName>
    <definedName name="______a12" localSheetId="13" hidden="1">{"'Monthly 1997'!$A$3:$S$89"}</definedName>
    <definedName name="______a12" localSheetId="15" hidden="1">{"'Monthly 1997'!$A$3:$S$89"}</definedName>
    <definedName name="______a12" localSheetId="2" hidden="1">{"'Monthly 1997'!$A$3:$S$89"}</definedName>
    <definedName name="______a12" localSheetId="3" hidden="1">{"'Monthly 1997'!$A$3:$S$89"}</definedName>
    <definedName name="______a12" localSheetId="4" hidden="1">{"'Monthly 1997'!$A$3:$S$89"}</definedName>
    <definedName name="______a12" localSheetId="5" hidden="1">{"'Monthly 1997'!$A$3:$S$89"}</definedName>
    <definedName name="______a12" localSheetId="6" hidden="1">{"'Monthly 1997'!$A$3:$S$89"}</definedName>
    <definedName name="______a12" localSheetId="7" hidden="1">{"'Monthly 1997'!$A$3:$S$89"}</definedName>
    <definedName name="______a12" localSheetId="8" hidden="1">{"'Monthly 1997'!$A$3:$S$89"}</definedName>
    <definedName name="______a12" localSheetId="9" hidden="1">{"'Monthly 1997'!$A$3:$S$89"}</definedName>
    <definedName name="______a12" hidden="1">{"'Monthly 1997'!$A$3:$S$89"}</definedName>
    <definedName name="______AT1" localSheetId="1" hidden="1">{#N/A,#N/A,FALSE,"인원";#N/A,#N/A,FALSE,"비용2";#N/A,#N/A,FALSE,"비용1";#N/A,#N/A,FALSE,"비용";#N/A,#N/A,FALSE,"보증2";#N/A,#N/A,FALSE,"보증1";#N/A,#N/A,FALSE,"보증";#N/A,#N/A,FALSE,"손익1";#N/A,#N/A,FALSE,"손익";#N/A,#N/A,FALSE,"부서별매출";#N/A,#N/A,FALSE,"매출"}</definedName>
    <definedName name="______AT1" localSheetId="10" hidden="1">{#N/A,#N/A,FALSE,"인원";#N/A,#N/A,FALSE,"비용2";#N/A,#N/A,FALSE,"비용1";#N/A,#N/A,FALSE,"비용";#N/A,#N/A,FALSE,"보증2";#N/A,#N/A,FALSE,"보증1";#N/A,#N/A,FALSE,"보증";#N/A,#N/A,FALSE,"손익1";#N/A,#N/A,FALSE,"손익";#N/A,#N/A,FALSE,"부서별매출";#N/A,#N/A,FALSE,"매출"}</definedName>
    <definedName name="______AT1" localSheetId="11" hidden="1">{#N/A,#N/A,FALSE,"인원";#N/A,#N/A,FALSE,"비용2";#N/A,#N/A,FALSE,"비용1";#N/A,#N/A,FALSE,"비용";#N/A,#N/A,FALSE,"보증2";#N/A,#N/A,FALSE,"보증1";#N/A,#N/A,FALSE,"보증";#N/A,#N/A,FALSE,"손익1";#N/A,#N/A,FALSE,"손익";#N/A,#N/A,FALSE,"부서별매출";#N/A,#N/A,FALSE,"매출"}</definedName>
    <definedName name="______AT1" localSheetId="12" hidden="1">{#N/A,#N/A,FALSE,"인원";#N/A,#N/A,FALSE,"비용2";#N/A,#N/A,FALSE,"비용1";#N/A,#N/A,FALSE,"비용";#N/A,#N/A,FALSE,"보증2";#N/A,#N/A,FALSE,"보증1";#N/A,#N/A,FALSE,"보증";#N/A,#N/A,FALSE,"손익1";#N/A,#N/A,FALSE,"손익";#N/A,#N/A,FALSE,"부서별매출";#N/A,#N/A,FALSE,"매출"}</definedName>
    <definedName name="______AT1" localSheetId="13" hidden="1">{#N/A,#N/A,FALSE,"인원";#N/A,#N/A,FALSE,"비용2";#N/A,#N/A,FALSE,"비용1";#N/A,#N/A,FALSE,"비용";#N/A,#N/A,FALSE,"보증2";#N/A,#N/A,FALSE,"보증1";#N/A,#N/A,FALSE,"보증";#N/A,#N/A,FALSE,"손익1";#N/A,#N/A,FALSE,"손익";#N/A,#N/A,FALSE,"부서별매출";#N/A,#N/A,FALSE,"매출"}</definedName>
    <definedName name="______AT1" localSheetId="15" hidden="1">{#N/A,#N/A,FALSE,"인원";#N/A,#N/A,FALSE,"비용2";#N/A,#N/A,FALSE,"비용1";#N/A,#N/A,FALSE,"비용";#N/A,#N/A,FALSE,"보증2";#N/A,#N/A,FALSE,"보증1";#N/A,#N/A,FALSE,"보증";#N/A,#N/A,FALSE,"손익1";#N/A,#N/A,FALSE,"손익";#N/A,#N/A,FALSE,"부서별매출";#N/A,#N/A,FALSE,"매출"}</definedName>
    <definedName name="______AT1" localSheetId="2" hidden="1">{#N/A,#N/A,FALSE,"인원";#N/A,#N/A,FALSE,"비용2";#N/A,#N/A,FALSE,"비용1";#N/A,#N/A,FALSE,"비용";#N/A,#N/A,FALSE,"보증2";#N/A,#N/A,FALSE,"보증1";#N/A,#N/A,FALSE,"보증";#N/A,#N/A,FALSE,"손익1";#N/A,#N/A,FALSE,"손익";#N/A,#N/A,FALSE,"부서별매출";#N/A,#N/A,FALSE,"매출"}</definedName>
    <definedName name="______AT1" localSheetId="3" hidden="1">{#N/A,#N/A,FALSE,"인원";#N/A,#N/A,FALSE,"비용2";#N/A,#N/A,FALSE,"비용1";#N/A,#N/A,FALSE,"비용";#N/A,#N/A,FALSE,"보증2";#N/A,#N/A,FALSE,"보증1";#N/A,#N/A,FALSE,"보증";#N/A,#N/A,FALSE,"손익1";#N/A,#N/A,FALSE,"손익";#N/A,#N/A,FALSE,"부서별매출";#N/A,#N/A,FALSE,"매출"}</definedName>
    <definedName name="______AT1" localSheetId="4" hidden="1">{#N/A,#N/A,FALSE,"인원";#N/A,#N/A,FALSE,"비용2";#N/A,#N/A,FALSE,"비용1";#N/A,#N/A,FALSE,"비용";#N/A,#N/A,FALSE,"보증2";#N/A,#N/A,FALSE,"보증1";#N/A,#N/A,FALSE,"보증";#N/A,#N/A,FALSE,"손익1";#N/A,#N/A,FALSE,"손익";#N/A,#N/A,FALSE,"부서별매출";#N/A,#N/A,FALSE,"매출"}</definedName>
    <definedName name="______AT1" localSheetId="5" hidden="1">{#N/A,#N/A,FALSE,"인원";#N/A,#N/A,FALSE,"비용2";#N/A,#N/A,FALSE,"비용1";#N/A,#N/A,FALSE,"비용";#N/A,#N/A,FALSE,"보증2";#N/A,#N/A,FALSE,"보증1";#N/A,#N/A,FALSE,"보증";#N/A,#N/A,FALSE,"손익1";#N/A,#N/A,FALSE,"손익";#N/A,#N/A,FALSE,"부서별매출";#N/A,#N/A,FALSE,"매출"}</definedName>
    <definedName name="______AT1" localSheetId="6" hidden="1">{#N/A,#N/A,FALSE,"인원";#N/A,#N/A,FALSE,"비용2";#N/A,#N/A,FALSE,"비용1";#N/A,#N/A,FALSE,"비용";#N/A,#N/A,FALSE,"보증2";#N/A,#N/A,FALSE,"보증1";#N/A,#N/A,FALSE,"보증";#N/A,#N/A,FALSE,"손익1";#N/A,#N/A,FALSE,"손익";#N/A,#N/A,FALSE,"부서별매출";#N/A,#N/A,FALSE,"매출"}</definedName>
    <definedName name="______AT1" localSheetId="7" hidden="1">{#N/A,#N/A,FALSE,"인원";#N/A,#N/A,FALSE,"비용2";#N/A,#N/A,FALSE,"비용1";#N/A,#N/A,FALSE,"비용";#N/A,#N/A,FALSE,"보증2";#N/A,#N/A,FALSE,"보증1";#N/A,#N/A,FALSE,"보증";#N/A,#N/A,FALSE,"손익1";#N/A,#N/A,FALSE,"손익";#N/A,#N/A,FALSE,"부서별매출";#N/A,#N/A,FALSE,"매출"}</definedName>
    <definedName name="______AT1" localSheetId="8" hidden="1">{#N/A,#N/A,FALSE,"인원";#N/A,#N/A,FALSE,"비용2";#N/A,#N/A,FALSE,"비용1";#N/A,#N/A,FALSE,"비용";#N/A,#N/A,FALSE,"보증2";#N/A,#N/A,FALSE,"보증1";#N/A,#N/A,FALSE,"보증";#N/A,#N/A,FALSE,"손익1";#N/A,#N/A,FALSE,"손익";#N/A,#N/A,FALSE,"부서별매출";#N/A,#N/A,FALSE,"매출"}</definedName>
    <definedName name="______AT1" localSheetId="9" hidden="1">{#N/A,#N/A,FALSE,"인원";#N/A,#N/A,FALSE,"비용2";#N/A,#N/A,FALSE,"비용1";#N/A,#N/A,FALSE,"비용";#N/A,#N/A,FALSE,"보증2";#N/A,#N/A,FALSE,"보증1";#N/A,#N/A,FALSE,"보증";#N/A,#N/A,FALSE,"손익1";#N/A,#N/A,FALSE,"손익";#N/A,#N/A,FALSE,"부서별매출";#N/A,#N/A,FALSE,"매출"}</definedName>
    <definedName name="______AT1" hidden="1">{#N/A,#N/A,FALSE,"인원";#N/A,#N/A,FALSE,"비용2";#N/A,#N/A,FALSE,"비용1";#N/A,#N/A,FALSE,"비용";#N/A,#N/A,FALSE,"보증2";#N/A,#N/A,FALSE,"보증1";#N/A,#N/A,FALSE,"보증";#N/A,#N/A,FALSE,"손익1";#N/A,#N/A,FALSE,"손익";#N/A,#N/A,FALSE,"부서별매출";#N/A,#N/A,FALSE,"매출"}</definedName>
    <definedName name="______AT2" localSheetId="1"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_AT2" localSheetId="10"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_AT2" localSheetId="11"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_AT2" localSheetId="1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_AT2" localSheetId="13"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_AT2" localSheetId="15"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_AT2" localSheetId="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_AT2" localSheetId="3"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_AT2" localSheetId="4"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_AT2" localSheetId="5"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_AT2" localSheetId="6"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_AT2" localSheetId="7"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_AT2" localSheetId="8"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_AT2" localSheetId="9"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_AT3" localSheetId="1" hidden="1">{#N/A,#N/A,FALSE,"인원";#N/A,#N/A,FALSE,"비용2";#N/A,#N/A,FALSE,"비용1";#N/A,#N/A,FALSE,"비용";#N/A,#N/A,FALSE,"보증2";#N/A,#N/A,FALSE,"보증1";#N/A,#N/A,FALSE,"보증";#N/A,#N/A,FALSE,"손익1";#N/A,#N/A,FALSE,"손익";#N/A,#N/A,FALSE,"부서별매출";#N/A,#N/A,FALSE,"매출"}</definedName>
    <definedName name="______AT3" localSheetId="10" hidden="1">{#N/A,#N/A,FALSE,"인원";#N/A,#N/A,FALSE,"비용2";#N/A,#N/A,FALSE,"비용1";#N/A,#N/A,FALSE,"비용";#N/A,#N/A,FALSE,"보증2";#N/A,#N/A,FALSE,"보증1";#N/A,#N/A,FALSE,"보증";#N/A,#N/A,FALSE,"손익1";#N/A,#N/A,FALSE,"손익";#N/A,#N/A,FALSE,"부서별매출";#N/A,#N/A,FALSE,"매출"}</definedName>
    <definedName name="______AT3" localSheetId="11" hidden="1">{#N/A,#N/A,FALSE,"인원";#N/A,#N/A,FALSE,"비용2";#N/A,#N/A,FALSE,"비용1";#N/A,#N/A,FALSE,"비용";#N/A,#N/A,FALSE,"보증2";#N/A,#N/A,FALSE,"보증1";#N/A,#N/A,FALSE,"보증";#N/A,#N/A,FALSE,"손익1";#N/A,#N/A,FALSE,"손익";#N/A,#N/A,FALSE,"부서별매출";#N/A,#N/A,FALSE,"매출"}</definedName>
    <definedName name="______AT3" localSheetId="12" hidden="1">{#N/A,#N/A,FALSE,"인원";#N/A,#N/A,FALSE,"비용2";#N/A,#N/A,FALSE,"비용1";#N/A,#N/A,FALSE,"비용";#N/A,#N/A,FALSE,"보증2";#N/A,#N/A,FALSE,"보증1";#N/A,#N/A,FALSE,"보증";#N/A,#N/A,FALSE,"손익1";#N/A,#N/A,FALSE,"손익";#N/A,#N/A,FALSE,"부서별매출";#N/A,#N/A,FALSE,"매출"}</definedName>
    <definedName name="______AT3" localSheetId="13" hidden="1">{#N/A,#N/A,FALSE,"인원";#N/A,#N/A,FALSE,"비용2";#N/A,#N/A,FALSE,"비용1";#N/A,#N/A,FALSE,"비용";#N/A,#N/A,FALSE,"보증2";#N/A,#N/A,FALSE,"보증1";#N/A,#N/A,FALSE,"보증";#N/A,#N/A,FALSE,"손익1";#N/A,#N/A,FALSE,"손익";#N/A,#N/A,FALSE,"부서별매출";#N/A,#N/A,FALSE,"매출"}</definedName>
    <definedName name="______AT3" localSheetId="15" hidden="1">{#N/A,#N/A,FALSE,"인원";#N/A,#N/A,FALSE,"비용2";#N/A,#N/A,FALSE,"비용1";#N/A,#N/A,FALSE,"비용";#N/A,#N/A,FALSE,"보증2";#N/A,#N/A,FALSE,"보증1";#N/A,#N/A,FALSE,"보증";#N/A,#N/A,FALSE,"손익1";#N/A,#N/A,FALSE,"손익";#N/A,#N/A,FALSE,"부서별매출";#N/A,#N/A,FALSE,"매출"}</definedName>
    <definedName name="______AT3" localSheetId="2" hidden="1">{#N/A,#N/A,FALSE,"인원";#N/A,#N/A,FALSE,"비용2";#N/A,#N/A,FALSE,"비용1";#N/A,#N/A,FALSE,"비용";#N/A,#N/A,FALSE,"보증2";#N/A,#N/A,FALSE,"보증1";#N/A,#N/A,FALSE,"보증";#N/A,#N/A,FALSE,"손익1";#N/A,#N/A,FALSE,"손익";#N/A,#N/A,FALSE,"부서별매출";#N/A,#N/A,FALSE,"매출"}</definedName>
    <definedName name="______AT3" localSheetId="3" hidden="1">{#N/A,#N/A,FALSE,"인원";#N/A,#N/A,FALSE,"비용2";#N/A,#N/A,FALSE,"비용1";#N/A,#N/A,FALSE,"비용";#N/A,#N/A,FALSE,"보증2";#N/A,#N/A,FALSE,"보증1";#N/A,#N/A,FALSE,"보증";#N/A,#N/A,FALSE,"손익1";#N/A,#N/A,FALSE,"손익";#N/A,#N/A,FALSE,"부서별매출";#N/A,#N/A,FALSE,"매출"}</definedName>
    <definedName name="______AT3" localSheetId="4" hidden="1">{#N/A,#N/A,FALSE,"인원";#N/A,#N/A,FALSE,"비용2";#N/A,#N/A,FALSE,"비용1";#N/A,#N/A,FALSE,"비용";#N/A,#N/A,FALSE,"보증2";#N/A,#N/A,FALSE,"보증1";#N/A,#N/A,FALSE,"보증";#N/A,#N/A,FALSE,"손익1";#N/A,#N/A,FALSE,"손익";#N/A,#N/A,FALSE,"부서별매출";#N/A,#N/A,FALSE,"매출"}</definedName>
    <definedName name="______AT3" localSheetId="5" hidden="1">{#N/A,#N/A,FALSE,"인원";#N/A,#N/A,FALSE,"비용2";#N/A,#N/A,FALSE,"비용1";#N/A,#N/A,FALSE,"비용";#N/A,#N/A,FALSE,"보증2";#N/A,#N/A,FALSE,"보증1";#N/A,#N/A,FALSE,"보증";#N/A,#N/A,FALSE,"손익1";#N/A,#N/A,FALSE,"손익";#N/A,#N/A,FALSE,"부서별매출";#N/A,#N/A,FALSE,"매출"}</definedName>
    <definedName name="______AT3" localSheetId="6" hidden="1">{#N/A,#N/A,FALSE,"인원";#N/A,#N/A,FALSE,"비용2";#N/A,#N/A,FALSE,"비용1";#N/A,#N/A,FALSE,"비용";#N/A,#N/A,FALSE,"보증2";#N/A,#N/A,FALSE,"보증1";#N/A,#N/A,FALSE,"보증";#N/A,#N/A,FALSE,"손익1";#N/A,#N/A,FALSE,"손익";#N/A,#N/A,FALSE,"부서별매출";#N/A,#N/A,FALSE,"매출"}</definedName>
    <definedName name="______AT3" localSheetId="7" hidden="1">{#N/A,#N/A,FALSE,"인원";#N/A,#N/A,FALSE,"비용2";#N/A,#N/A,FALSE,"비용1";#N/A,#N/A,FALSE,"비용";#N/A,#N/A,FALSE,"보증2";#N/A,#N/A,FALSE,"보증1";#N/A,#N/A,FALSE,"보증";#N/A,#N/A,FALSE,"손익1";#N/A,#N/A,FALSE,"손익";#N/A,#N/A,FALSE,"부서별매출";#N/A,#N/A,FALSE,"매출"}</definedName>
    <definedName name="______AT3" localSheetId="8" hidden="1">{#N/A,#N/A,FALSE,"인원";#N/A,#N/A,FALSE,"비용2";#N/A,#N/A,FALSE,"비용1";#N/A,#N/A,FALSE,"비용";#N/A,#N/A,FALSE,"보증2";#N/A,#N/A,FALSE,"보증1";#N/A,#N/A,FALSE,"보증";#N/A,#N/A,FALSE,"손익1";#N/A,#N/A,FALSE,"손익";#N/A,#N/A,FALSE,"부서별매출";#N/A,#N/A,FALSE,"매출"}</definedName>
    <definedName name="______AT3" localSheetId="9" hidden="1">{#N/A,#N/A,FALSE,"인원";#N/A,#N/A,FALSE,"비용2";#N/A,#N/A,FALSE,"비용1";#N/A,#N/A,FALSE,"비용";#N/A,#N/A,FALSE,"보증2";#N/A,#N/A,FALSE,"보증1";#N/A,#N/A,FALSE,"보증";#N/A,#N/A,FALSE,"손익1";#N/A,#N/A,FALSE,"손익";#N/A,#N/A,FALSE,"부서별매출";#N/A,#N/A,FALSE,"매출"}</definedName>
    <definedName name="______AT3" hidden="1">{#N/A,#N/A,FALSE,"인원";#N/A,#N/A,FALSE,"비용2";#N/A,#N/A,FALSE,"비용1";#N/A,#N/A,FALSE,"비용";#N/A,#N/A,FALSE,"보증2";#N/A,#N/A,FALSE,"보증1";#N/A,#N/A,FALSE,"보증";#N/A,#N/A,FALSE,"손익1";#N/A,#N/A,FALSE,"손익";#N/A,#N/A,FALSE,"부서별매출";#N/A,#N/A,FALSE,"매출"}</definedName>
    <definedName name="______J200" localSheetId="1" hidden="1">{#N/A,#N/A,FALSE,"인원";#N/A,#N/A,FALSE,"비용2";#N/A,#N/A,FALSE,"비용1";#N/A,#N/A,FALSE,"비용";#N/A,#N/A,FALSE,"보증2";#N/A,#N/A,FALSE,"보증1";#N/A,#N/A,FALSE,"보증";#N/A,#N/A,FALSE,"손익1";#N/A,#N/A,FALSE,"손익";#N/A,#N/A,FALSE,"부서별매출";#N/A,#N/A,FALSE,"매출"}</definedName>
    <definedName name="______J200" localSheetId="10" hidden="1">{#N/A,#N/A,FALSE,"인원";#N/A,#N/A,FALSE,"비용2";#N/A,#N/A,FALSE,"비용1";#N/A,#N/A,FALSE,"비용";#N/A,#N/A,FALSE,"보증2";#N/A,#N/A,FALSE,"보증1";#N/A,#N/A,FALSE,"보증";#N/A,#N/A,FALSE,"손익1";#N/A,#N/A,FALSE,"손익";#N/A,#N/A,FALSE,"부서별매출";#N/A,#N/A,FALSE,"매출"}</definedName>
    <definedName name="______J200" localSheetId="11" hidden="1">{#N/A,#N/A,FALSE,"인원";#N/A,#N/A,FALSE,"비용2";#N/A,#N/A,FALSE,"비용1";#N/A,#N/A,FALSE,"비용";#N/A,#N/A,FALSE,"보증2";#N/A,#N/A,FALSE,"보증1";#N/A,#N/A,FALSE,"보증";#N/A,#N/A,FALSE,"손익1";#N/A,#N/A,FALSE,"손익";#N/A,#N/A,FALSE,"부서별매출";#N/A,#N/A,FALSE,"매출"}</definedName>
    <definedName name="______J200" localSheetId="12" hidden="1">{#N/A,#N/A,FALSE,"인원";#N/A,#N/A,FALSE,"비용2";#N/A,#N/A,FALSE,"비용1";#N/A,#N/A,FALSE,"비용";#N/A,#N/A,FALSE,"보증2";#N/A,#N/A,FALSE,"보증1";#N/A,#N/A,FALSE,"보증";#N/A,#N/A,FALSE,"손익1";#N/A,#N/A,FALSE,"손익";#N/A,#N/A,FALSE,"부서별매출";#N/A,#N/A,FALSE,"매출"}</definedName>
    <definedName name="______J200" localSheetId="13" hidden="1">{#N/A,#N/A,FALSE,"인원";#N/A,#N/A,FALSE,"비용2";#N/A,#N/A,FALSE,"비용1";#N/A,#N/A,FALSE,"비용";#N/A,#N/A,FALSE,"보증2";#N/A,#N/A,FALSE,"보증1";#N/A,#N/A,FALSE,"보증";#N/A,#N/A,FALSE,"손익1";#N/A,#N/A,FALSE,"손익";#N/A,#N/A,FALSE,"부서별매출";#N/A,#N/A,FALSE,"매출"}</definedName>
    <definedName name="______J200" localSheetId="15" hidden="1">{#N/A,#N/A,FALSE,"인원";#N/A,#N/A,FALSE,"비용2";#N/A,#N/A,FALSE,"비용1";#N/A,#N/A,FALSE,"비용";#N/A,#N/A,FALSE,"보증2";#N/A,#N/A,FALSE,"보증1";#N/A,#N/A,FALSE,"보증";#N/A,#N/A,FALSE,"손익1";#N/A,#N/A,FALSE,"손익";#N/A,#N/A,FALSE,"부서별매출";#N/A,#N/A,FALSE,"매출"}</definedName>
    <definedName name="______J200" localSheetId="2" hidden="1">{#N/A,#N/A,FALSE,"인원";#N/A,#N/A,FALSE,"비용2";#N/A,#N/A,FALSE,"비용1";#N/A,#N/A,FALSE,"비용";#N/A,#N/A,FALSE,"보증2";#N/A,#N/A,FALSE,"보증1";#N/A,#N/A,FALSE,"보증";#N/A,#N/A,FALSE,"손익1";#N/A,#N/A,FALSE,"손익";#N/A,#N/A,FALSE,"부서별매출";#N/A,#N/A,FALSE,"매출"}</definedName>
    <definedName name="______J200" localSheetId="3" hidden="1">{#N/A,#N/A,FALSE,"인원";#N/A,#N/A,FALSE,"비용2";#N/A,#N/A,FALSE,"비용1";#N/A,#N/A,FALSE,"비용";#N/A,#N/A,FALSE,"보증2";#N/A,#N/A,FALSE,"보증1";#N/A,#N/A,FALSE,"보증";#N/A,#N/A,FALSE,"손익1";#N/A,#N/A,FALSE,"손익";#N/A,#N/A,FALSE,"부서별매출";#N/A,#N/A,FALSE,"매출"}</definedName>
    <definedName name="______J200" localSheetId="4" hidden="1">{#N/A,#N/A,FALSE,"인원";#N/A,#N/A,FALSE,"비용2";#N/A,#N/A,FALSE,"비용1";#N/A,#N/A,FALSE,"비용";#N/A,#N/A,FALSE,"보증2";#N/A,#N/A,FALSE,"보증1";#N/A,#N/A,FALSE,"보증";#N/A,#N/A,FALSE,"손익1";#N/A,#N/A,FALSE,"손익";#N/A,#N/A,FALSE,"부서별매출";#N/A,#N/A,FALSE,"매출"}</definedName>
    <definedName name="______J200" localSheetId="5" hidden="1">{#N/A,#N/A,FALSE,"인원";#N/A,#N/A,FALSE,"비용2";#N/A,#N/A,FALSE,"비용1";#N/A,#N/A,FALSE,"비용";#N/A,#N/A,FALSE,"보증2";#N/A,#N/A,FALSE,"보증1";#N/A,#N/A,FALSE,"보증";#N/A,#N/A,FALSE,"손익1";#N/A,#N/A,FALSE,"손익";#N/A,#N/A,FALSE,"부서별매출";#N/A,#N/A,FALSE,"매출"}</definedName>
    <definedName name="______J200" localSheetId="6" hidden="1">{#N/A,#N/A,FALSE,"인원";#N/A,#N/A,FALSE,"비용2";#N/A,#N/A,FALSE,"비용1";#N/A,#N/A,FALSE,"비용";#N/A,#N/A,FALSE,"보증2";#N/A,#N/A,FALSE,"보증1";#N/A,#N/A,FALSE,"보증";#N/A,#N/A,FALSE,"손익1";#N/A,#N/A,FALSE,"손익";#N/A,#N/A,FALSE,"부서별매출";#N/A,#N/A,FALSE,"매출"}</definedName>
    <definedName name="______J200" localSheetId="7" hidden="1">{#N/A,#N/A,FALSE,"인원";#N/A,#N/A,FALSE,"비용2";#N/A,#N/A,FALSE,"비용1";#N/A,#N/A,FALSE,"비용";#N/A,#N/A,FALSE,"보증2";#N/A,#N/A,FALSE,"보증1";#N/A,#N/A,FALSE,"보증";#N/A,#N/A,FALSE,"손익1";#N/A,#N/A,FALSE,"손익";#N/A,#N/A,FALSE,"부서별매출";#N/A,#N/A,FALSE,"매출"}</definedName>
    <definedName name="______J200" localSheetId="8" hidden="1">{#N/A,#N/A,FALSE,"인원";#N/A,#N/A,FALSE,"비용2";#N/A,#N/A,FALSE,"비용1";#N/A,#N/A,FALSE,"비용";#N/A,#N/A,FALSE,"보증2";#N/A,#N/A,FALSE,"보증1";#N/A,#N/A,FALSE,"보증";#N/A,#N/A,FALSE,"손익1";#N/A,#N/A,FALSE,"손익";#N/A,#N/A,FALSE,"부서별매출";#N/A,#N/A,FALSE,"매출"}</definedName>
    <definedName name="______J200" localSheetId="9" hidden="1">{#N/A,#N/A,FALSE,"인원";#N/A,#N/A,FALSE,"비용2";#N/A,#N/A,FALSE,"비용1";#N/A,#N/A,FALSE,"비용";#N/A,#N/A,FALSE,"보증2";#N/A,#N/A,FALSE,"보증1";#N/A,#N/A,FALSE,"보증";#N/A,#N/A,FALSE,"손익1";#N/A,#N/A,FALSE,"손익";#N/A,#N/A,FALSE,"부서별매출";#N/A,#N/A,FALSE,"매출"}</definedName>
    <definedName name="______J200" hidden="1">{#N/A,#N/A,FALSE,"인원";#N/A,#N/A,FALSE,"비용2";#N/A,#N/A,FALSE,"비용1";#N/A,#N/A,FALSE,"비용";#N/A,#N/A,FALSE,"보증2";#N/A,#N/A,FALSE,"보증1";#N/A,#N/A,FALSE,"보증";#N/A,#N/A,FALSE,"손익1";#N/A,#N/A,FALSE,"손익";#N/A,#N/A,FALSE,"부서별매출";#N/A,#N/A,FALSE,"매출"}</definedName>
    <definedName name="______tt1" localSheetId="1" hidden="1">{#N/A,#N/A,TRUE,"일정"}</definedName>
    <definedName name="______tt1" localSheetId="10" hidden="1">{#N/A,#N/A,TRUE,"일정"}</definedName>
    <definedName name="______tt1" localSheetId="11" hidden="1">{#N/A,#N/A,TRUE,"일정"}</definedName>
    <definedName name="______tt1" localSheetId="12" hidden="1">{#N/A,#N/A,TRUE,"일정"}</definedName>
    <definedName name="______tt1" localSheetId="13" hidden="1">{#N/A,#N/A,TRUE,"일정"}</definedName>
    <definedName name="______tt1" localSheetId="15" hidden="1">{#N/A,#N/A,TRUE,"일정"}</definedName>
    <definedName name="______tt1" localSheetId="2" hidden="1">{#N/A,#N/A,TRUE,"일정"}</definedName>
    <definedName name="______tt1" localSheetId="3" hidden="1">{#N/A,#N/A,TRUE,"일정"}</definedName>
    <definedName name="______tt1" localSheetId="4" hidden="1">{#N/A,#N/A,TRUE,"일정"}</definedName>
    <definedName name="______tt1" localSheetId="5" hidden="1">{#N/A,#N/A,TRUE,"일정"}</definedName>
    <definedName name="______tt1" localSheetId="6" hidden="1">{#N/A,#N/A,TRUE,"일정"}</definedName>
    <definedName name="______tt1" localSheetId="7" hidden="1">{#N/A,#N/A,TRUE,"일정"}</definedName>
    <definedName name="______tt1" localSheetId="8" hidden="1">{#N/A,#N/A,TRUE,"일정"}</definedName>
    <definedName name="______tt1" localSheetId="9" hidden="1">{#N/A,#N/A,TRUE,"일정"}</definedName>
    <definedName name="______tt1" hidden="1">{#N/A,#N/A,TRUE,"일정"}</definedName>
    <definedName name="______xlfn.BAHTTEXT" hidden="1">#NAME?</definedName>
    <definedName name="_____A1" localSheetId="10" hidden="1">#REF!</definedName>
    <definedName name="_____A1" localSheetId="11" hidden="1">#REF!</definedName>
    <definedName name="_____A1" localSheetId="12" hidden="1">#REF!</definedName>
    <definedName name="_____A1" localSheetId="15" hidden="1">#REF!</definedName>
    <definedName name="_____A1" hidden="1">#REF!</definedName>
    <definedName name="_____a12" localSheetId="1" hidden="1">{"'Monthly 1997'!$A$3:$S$89"}</definedName>
    <definedName name="_____a12" localSheetId="10" hidden="1">{"'Monthly 1997'!$A$3:$S$89"}</definedName>
    <definedName name="_____a12" localSheetId="11" hidden="1">{"'Monthly 1997'!$A$3:$S$89"}</definedName>
    <definedName name="_____a12" localSheetId="12" hidden="1">{"'Monthly 1997'!$A$3:$S$89"}</definedName>
    <definedName name="_____a12" localSheetId="13" hidden="1">{"'Monthly 1997'!$A$3:$S$89"}</definedName>
    <definedName name="_____a12" localSheetId="15" hidden="1">{"'Monthly 1997'!$A$3:$S$89"}</definedName>
    <definedName name="_____a12" localSheetId="2" hidden="1">{"'Monthly 1997'!$A$3:$S$89"}</definedName>
    <definedName name="_____a12" localSheetId="3" hidden="1">{"'Monthly 1997'!$A$3:$S$89"}</definedName>
    <definedName name="_____a12" localSheetId="4" hidden="1">{"'Monthly 1997'!$A$3:$S$89"}</definedName>
    <definedName name="_____a12" localSheetId="5" hidden="1">{"'Monthly 1997'!$A$3:$S$89"}</definedName>
    <definedName name="_____a12" localSheetId="6" hidden="1">{"'Monthly 1997'!$A$3:$S$89"}</definedName>
    <definedName name="_____a12" localSheetId="7" hidden="1">{"'Monthly 1997'!$A$3:$S$89"}</definedName>
    <definedName name="_____a12" localSheetId="8" hidden="1">{"'Monthly 1997'!$A$3:$S$89"}</definedName>
    <definedName name="_____a12" localSheetId="9" hidden="1">{"'Monthly 1997'!$A$3:$S$89"}</definedName>
    <definedName name="_____a12" hidden="1">{"'Monthly 1997'!$A$3:$S$89"}</definedName>
    <definedName name="_____AT1" localSheetId="1" hidden="1">{#N/A,#N/A,FALSE,"인원";#N/A,#N/A,FALSE,"비용2";#N/A,#N/A,FALSE,"비용1";#N/A,#N/A,FALSE,"비용";#N/A,#N/A,FALSE,"보증2";#N/A,#N/A,FALSE,"보증1";#N/A,#N/A,FALSE,"보증";#N/A,#N/A,FALSE,"손익1";#N/A,#N/A,FALSE,"손익";#N/A,#N/A,FALSE,"부서별매출";#N/A,#N/A,FALSE,"매출"}</definedName>
    <definedName name="_____AT1" localSheetId="10" hidden="1">{#N/A,#N/A,FALSE,"인원";#N/A,#N/A,FALSE,"비용2";#N/A,#N/A,FALSE,"비용1";#N/A,#N/A,FALSE,"비용";#N/A,#N/A,FALSE,"보증2";#N/A,#N/A,FALSE,"보증1";#N/A,#N/A,FALSE,"보증";#N/A,#N/A,FALSE,"손익1";#N/A,#N/A,FALSE,"손익";#N/A,#N/A,FALSE,"부서별매출";#N/A,#N/A,FALSE,"매출"}</definedName>
    <definedName name="_____AT1" localSheetId="11" hidden="1">{#N/A,#N/A,FALSE,"인원";#N/A,#N/A,FALSE,"비용2";#N/A,#N/A,FALSE,"비용1";#N/A,#N/A,FALSE,"비용";#N/A,#N/A,FALSE,"보증2";#N/A,#N/A,FALSE,"보증1";#N/A,#N/A,FALSE,"보증";#N/A,#N/A,FALSE,"손익1";#N/A,#N/A,FALSE,"손익";#N/A,#N/A,FALSE,"부서별매출";#N/A,#N/A,FALSE,"매출"}</definedName>
    <definedName name="_____AT1" localSheetId="12" hidden="1">{#N/A,#N/A,FALSE,"인원";#N/A,#N/A,FALSE,"비용2";#N/A,#N/A,FALSE,"비용1";#N/A,#N/A,FALSE,"비용";#N/A,#N/A,FALSE,"보증2";#N/A,#N/A,FALSE,"보증1";#N/A,#N/A,FALSE,"보증";#N/A,#N/A,FALSE,"손익1";#N/A,#N/A,FALSE,"손익";#N/A,#N/A,FALSE,"부서별매출";#N/A,#N/A,FALSE,"매출"}</definedName>
    <definedName name="_____AT1" localSheetId="13" hidden="1">{#N/A,#N/A,FALSE,"인원";#N/A,#N/A,FALSE,"비용2";#N/A,#N/A,FALSE,"비용1";#N/A,#N/A,FALSE,"비용";#N/A,#N/A,FALSE,"보증2";#N/A,#N/A,FALSE,"보증1";#N/A,#N/A,FALSE,"보증";#N/A,#N/A,FALSE,"손익1";#N/A,#N/A,FALSE,"손익";#N/A,#N/A,FALSE,"부서별매출";#N/A,#N/A,FALSE,"매출"}</definedName>
    <definedName name="_____AT1" localSheetId="15" hidden="1">{#N/A,#N/A,FALSE,"인원";#N/A,#N/A,FALSE,"비용2";#N/A,#N/A,FALSE,"비용1";#N/A,#N/A,FALSE,"비용";#N/A,#N/A,FALSE,"보증2";#N/A,#N/A,FALSE,"보증1";#N/A,#N/A,FALSE,"보증";#N/A,#N/A,FALSE,"손익1";#N/A,#N/A,FALSE,"손익";#N/A,#N/A,FALSE,"부서별매출";#N/A,#N/A,FALSE,"매출"}</definedName>
    <definedName name="_____AT1" localSheetId="2" hidden="1">{#N/A,#N/A,FALSE,"인원";#N/A,#N/A,FALSE,"비용2";#N/A,#N/A,FALSE,"비용1";#N/A,#N/A,FALSE,"비용";#N/A,#N/A,FALSE,"보증2";#N/A,#N/A,FALSE,"보증1";#N/A,#N/A,FALSE,"보증";#N/A,#N/A,FALSE,"손익1";#N/A,#N/A,FALSE,"손익";#N/A,#N/A,FALSE,"부서별매출";#N/A,#N/A,FALSE,"매출"}</definedName>
    <definedName name="_____AT1" localSheetId="3" hidden="1">{#N/A,#N/A,FALSE,"인원";#N/A,#N/A,FALSE,"비용2";#N/A,#N/A,FALSE,"비용1";#N/A,#N/A,FALSE,"비용";#N/A,#N/A,FALSE,"보증2";#N/A,#N/A,FALSE,"보증1";#N/A,#N/A,FALSE,"보증";#N/A,#N/A,FALSE,"손익1";#N/A,#N/A,FALSE,"손익";#N/A,#N/A,FALSE,"부서별매출";#N/A,#N/A,FALSE,"매출"}</definedName>
    <definedName name="_____AT1" localSheetId="4" hidden="1">{#N/A,#N/A,FALSE,"인원";#N/A,#N/A,FALSE,"비용2";#N/A,#N/A,FALSE,"비용1";#N/A,#N/A,FALSE,"비용";#N/A,#N/A,FALSE,"보증2";#N/A,#N/A,FALSE,"보증1";#N/A,#N/A,FALSE,"보증";#N/A,#N/A,FALSE,"손익1";#N/A,#N/A,FALSE,"손익";#N/A,#N/A,FALSE,"부서별매출";#N/A,#N/A,FALSE,"매출"}</definedName>
    <definedName name="_____AT1" localSheetId="5" hidden="1">{#N/A,#N/A,FALSE,"인원";#N/A,#N/A,FALSE,"비용2";#N/A,#N/A,FALSE,"비용1";#N/A,#N/A,FALSE,"비용";#N/A,#N/A,FALSE,"보증2";#N/A,#N/A,FALSE,"보증1";#N/A,#N/A,FALSE,"보증";#N/A,#N/A,FALSE,"손익1";#N/A,#N/A,FALSE,"손익";#N/A,#N/A,FALSE,"부서별매출";#N/A,#N/A,FALSE,"매출"}</definedName>
    <definedName name="_____AT1" localSheetId="6" hidden="1">{#N/A,#N/A,FALSE,"인원";#N/A,#N/A,FALSE,"비용2";#N/A,#N/A,FALSE,"비용1";#N/A,#N/A,FALSE,"비용";#N/A,#N/A,FALSE,"보증2";#N/A,#N/A,FALSE,"보증1";#N/A,#N/A,FALSE,"보증";#N/A,#N/A,FALSE,"손익1";#N/A,#N/A,FALSE,"손익";#N/A,#N/A,FALSE,"부서별매출";#N/A,#N/A,FALSE,"매출"}</definedName>
    <definedName name="_____AT1" localSheetId="7" hidden="1">{#N/A,#N/A,FALSE,"인원";#N/A,#N/A,FALSE,"비용2";#N/A,#N/A,FALSE,"비용1";#N/A,#N/A,FALSE,"비용";#N/A,#N/A,FALSE,"보증2";#N/A,#N/A,FALSE,"보증1";#N/A,#N/A,FALSE,"보증";#N/A,#N/A,FALSE,"손익1";#N/A,#N/A,FALSE,"손익";#N/A,#N/A,FALSE,"부서별매출";#N/A,#N/A,FALSE,"매출"}</definedName>
    <definedName name="_____AT1" localSheetId="8" hidden="1">{#N/A,#N/A,FALSE,"인원";#N/A,#N/A,FALSE,"비용2";#N/A,#N/A,FALSE,"비용1";#N/A,#N/A,FALSE,"비용";#N/A,#N/A,FALSE,"보증2";#N/A,#N/A,FALSE,"보증1";#N/A,#N/A,FALSE,"보증";#N/A,#N/A,FALSE,"손익1";#N/A,#N/A,FALSE,"손익";#N/A,#N/A,FALSE,"부서별매출";#N/A,#N/A,FALSE,"매출"}</definedName>
    <definedName name="_____AT1" localSheetId="9" hidden="1">{#N/A,#N/A,FALSE,"인원";#N/A,#N/A,FALSE,"비용2";#N/A,#N/A,FALSE,"비용1";#N/A,#N/A,FALSE,"비용";#N/A,#N/A,FALSE,"보증2";#N/A,#N/A,FALSE,"보증1";#N/A,#N/A,FALSE,"보증";#N/A,#N/A,FALSE,"손익1";#N/A,#N/A,FALSE,"손익";#N/A,#N/A,FALSE,"부서별매출";#N/A,#N/A,FALSE,"매출"}</definedName>
    <definedName name="_____AT1" hidden="1">{#N/A,#N/A,FALSE,"인원";#N/A,#N/A,FALSE,"비용2";#N/A,#N/A,FALSE,"비용1";#N/A,#N/A,FALSE,"비용";#N/A,#N/A,FALSE,"보증2";#N/A,#N/A,FALSE,"보증1";#N/A,#N/A,FALSE,"보증";#N/A,#N/A,FALSE,"손익1";#N/A,#N/A,FALSE,"손익";#N/A,#N/A,FALSE,"부서별매출";#N/A,#N/A,FALSE,"매출"}</definedName>
    <definedName name="_____AT2" localSheetId="1"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AT2" localSheetId="10"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AT2" localSheetId="11"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AT2" localSheetId="1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AT2" localSheetId="13"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AT2" localSheetId="15"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AT2" localSheetId="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AT2" localSheetId="3"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AT2" localSheetId="4"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AT2" localSheetId="5"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AT2" localSheetId="6"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AT2" localSheetId="7"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AT2" localSheetId="8"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AT2" localSheetId="9"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AT3" localSheetId="1" hidden="1">{#N/A,#N/A,FALSE,"인원";#N/A,#N/A,FALSE,"비용2";#N/A,#N/A,FALSE,"비용1";#N/A,#N/A,FALSE,"비용";#N/A,#N/A,FALSE,"보증2";#N/A,#N/A,FALSE,"보증1";#N/A,#N/A,FALSE,"보증";#N/A,#N/A,FALSE,"손익1";#N/A,#N/A,FALSE,"손익";#N/A,#N/A,FALSE,"부서별매출";#N/A,#N/A,FALSE,"매출"}</definedName>
    <definedName name="_____AT3" localSheetId="10" hidden="1">{#N/A,#N/A,FALSE,"인원";#N/A,#N/A,FALSE,"비용2";#N/A,#N/A,FALSE,"비용1";#N/A,#N/A,FALSE,"비용";#N/A,#N/A,FALSE,"보증2";#N/A,#N/A,FALSE,"보증1";#N/A,#N/A,FALSE,"보증";#N/A,#N/A,FALSE,"손익1";#N/A,#N/A,FALSE,"손익";#N/A,#N/A,FALSE,"부서별매출";#N/A,#N/A,FALSE,"매출"}</definedName>
    <definedName name="_____AT3" localSheetId="11" hidden="1">{#N/A,#N/A,FALSE,"인원";#N/A,#N/A,FALSE,"비용2";#N/A,#N/A,FALSE,"비용1";#N/A,#N/A,FALSE,"비용";#N/A,#N/A,FALSE,"보증2";#N/A,#N/A,FALSE,"보증1";#N/A,#N/A,FALSE,"보증";#N/A,#N/A,FALSE,"손익1";#N/A,#N/A,FALSE,"손익";#N/A,#N/A,FALSE,"부서별매출";#N/A,#N/A,FALSE,"매출"}</definedName>
    <definedName name="_____AT3" localSheetId="12" hidden="1">{#N/A,#N/A,FALSE,"인원";#N/A,#N/A,FALSE,"비용2";#N/A,#N/A,FALSE,"비용1";#N/A,#N/A,FALSE,"비용";#N/A,#N/A,FALSE,"보증2";#N/A,#N/A,FALSE,"보증1";#N/A,#N/A,FALSE,"보증";#N/A,#N/A,FALSE,"손익1";#N/A,#N/A,FALSE,"손익";#N/A,#N/A,FALSE,"부서별매출";#N/A,#N/A,FALSE,"매출"}</definedName>
    <definedName name="_____AT3" localSheetId="13" hidden="1">{#N/A,#N/A,FALSE,"인원";#N/A,#N/A,FALSE,"비용2";#N/A,#N/A,FALSE,"비용1";#N/A,#N/A,FALSE,"비용";#N/A,#N/A,FALSE,"보증2";#N/A,#N/A,FALSE,"보증1";#N/A,#N/A,FALSE,"보증";#N/A,#N/A,FALSE,"손익1";#N/A,#N/A,FALSE,"손익";#N/A,#N/A,FALSE,"부서별매출";#N/A,#N/A,FALSE,"매출"}</definedName>
    <definedName name="_____AT3" localSheetId="15" hidden="1">{#N/A,#N/A,FALSE,"인원";#N/A,#N/A,FALSE,"비용2";#N/A,#N/A,FALSE,"비용1";#N/A,#N/A,FALSE,"비용";#N/A,#N/A,FALSE,"보증2";#N/A,#N/A,FALSE,"보증1";#N/A,#N/A,FALSE,"보증";#N/A,#N/A,FALSE,"손익1";#N/A,#N/A,FALSE,"손익";#N/A,#N/A,FALSE,"부서별매출";#N/A,#N/A,FALSE,"매출"}</definedName>
    <definedName name="_____AT3" localSheetId="2" hidden="1">{#N/A,#N/A,FALSE,"인원";#N/A,#N/A,FALSE,"비용2";#N/A,#N/A,FALSE,"비용1";#N/A,#N/A,FALSE,"비용";#N/A,#N/A,FALSE,"보증2";#N/A,#N/A,FALSE,"보증1";#N/A,#N/A,FALSE,"보증";#N/A,#N/A,FALSE,"손익1";#N/A,#N/A,FALSE,"손익";#N/A,#N/A,FALSE,"부서별매출";#N/A,#N/A,FALSE,"매출"}</definedName>
    <definedName name="_____AT3" localSheetId="3" hidden="1">{#N/A,#N/A,FALSE,"인원";#N/A,#N/A,FALSE,"비용2";#N/A,#N/A,FALSE,"비용1";#N/A,#N/A,FALSE,"비용";#N/A,#N/A,FALSE,"보증2";#N/A,#N/A,FALSE,"보증1";#N/A,#N/A,FALSE,"보증";#N/A,#N/A,FALSE,"손익1";#N/A,#N/A,FALSE,"손익";#N/A,#N/A,FALSE,"부서별매출";#N/A,#N/A,FALSE,"매출"}</definedName>
    <definedName name="_____AT3" localSheetId="4" hidden="1">{#N/A,#N/A,FALSE,"인원";#N/A,#N/A,FALSE,"비용2";#N/A,#N/A,FALSE,"비용1";#N/A,#N/A,FALSE,"비용";#N/A,#N/A,FALSE,"보증2";#N/A,#N/A,FALSE,"보증1";#N/A,#N/A,FALSE,"보증";#N/A,#N/A,FALSE,"손익1";#N/A,#N/A,FALSE,"손익";#N/A,#N/A,FALSE,"부서별매출";#N/A,#N/A,FALSE,"매출"}</definedName>
    <definedName name="_____AT3" localSheetId="5" hidden="1">{#N/A,#N/A,FALSE,"인원";#N/A,#N/A,FALSE,"비용2";#N/A,#N/A,FALSE,"비용1";#N/A,#N/A,FALSE,"비용";#N/A,#N/A,FALSE,"보증2";#N/A,#N/A,FALSE,"보증1";#N/A,#N/A,FALSE,"보증";#N/A,#N/A,FALSE,"손익1";#N/A,#N/A,FALSE,"손익";#N/A,#N/A,FALSE,"부서별매출";#N/A,#N/A,FALSE,"매출"}</definedName>
    <definedName name="_____AT3" localSheetId="6" hidden="1">{#N/A,#N/A,FALSE,"인원";#N/A,#N/A,FALSE,"비용2";#N/A,#N/A,FALSE,"비용1";#N/A,#N/A,FALSE,"비용";#N/A,#N/A,FALSE,"보증2";#N/A,#N/A,FALSE,"보증1";#N/A,#N/A,FALSE,"보증";#N/A,#N/A,FALSE,"손익1";#N/A,#N/A,FALSE,"손익";#N/A,#N/A,FALSE,"부서별매출";#N/A,#N/A,FALSE,"매출"}</definedName>
    <definedName name="_____AT3" localSheetId="7" hidden="1">{#N/A,#N/A,FALSE,"인원";#N/A,#N/A,FALSE,"비용2";#N/A,#N/A,FALSE,"비용1";#N/A,#N/A,FALSE,"비용";#N/A,#N/A,FALSE,"보증2";#N/A,#N/A,FALSE,"보증1";#N/A,#N/A,FALSE,"보증";#N/A,#N/A,FALSE,"손익1";#N/A,#N/A,FALSE,"손익";#N/A,#N/A,FALSE,"부서별매출";#N/A,#N/A,FALSE,"매출"}</definedName>
    <definedName name="_____AT3" localSheetId="8" hidden="1">{#N/A,#N/A,FALSE,"인원";#N/A,#N/A,FALSE,"비용2";#N/A,#N/A,FALSE,"비용1";#N/A,#N/A,FALSE,"비용";#N/A,#N/A,FALSE,"보증2";#N/A,#N/A,FALSE,"보증1";#N/A,#N/A,FALSE,"보증";#N/A,#N/A,FALSE,"손익1";#N/A,#N/A,FALSE,"손익";#N/A,#N/A,FALSE,"부서별매출";#N/A,#N/A,FALSE,"매출"}</definedName>
    <definedName name="_____AT3" localSheetId="9" hidden="1">{#N/A,#N/A,FALSE,"인원";#N/A,#N/A,FALSE,"비용2";#N/A,#N/A,FALSE,"비용1";#N/A,#N/A,FALSE,"비용";#N/A,#N/A,FALSE,"보증2";#N/A,#N/A,FALSE,"보증1";#N/A,#N/A,FALSE,"보증";#N/A,#N/A,FALSE,"손익1";#N/A,#N/A,FALSE,"손익";#N/A,#N/A,FALSE,"부서별매출";#N/A,#N/A,FALSE,"매출"}</definedName>
    <definedName name="_____AT3" hidden="1">{#N/A,#N/A,FALSE,"인원";#N/A,#N/A,FALSE,"비용2";#N/A,#N/A,FALSE,"비용1";#N/A,#N/A,FALSE,"비용";#N/A,#N/A,FALSE,"보증2";#N/A,#N/A,FALSE,"보증1";#N/A,#N/A,FALSE,"보증";#N/A,#N/A,FALSE,"손익1";#N/A,#N/A,FALSE,"손익";#N/A,#N/A,FALSE,"부서별매출";#N/A,#N/A,FALSE,"매출"}</definedName>
    <definedName name="_____J200" localSheetId="1" hidden="1">{#N/A,#N/A,FALSE,"인원";#N/A,#N/A,FALSE,"비용2";#N/A,#N/A,FALSE,"비용1";#N/A,#N/A,FALSE,"비용";#N/A,#N/A,FALSE,"보증2";#N/A,#N/A,FALSE,"보증1";#N/A,#N/A,FALSE,"보증";#N/A,#N/A,FALSE,"손익1";#N/A,#N/A,FALSE,"손익";#N/A,#N/A,FALSE,"부서별매출";#N/A,#N/A,FALSE,"매출"}</definedName>
    <definedName name="_____J200" localSheetId="10" hidden="1">{#N/A,#N/A,FALSE,"인원";#N/A,#N/A,FALSE,"비용2";#N/A,#N/A,FALSE,"비용1";#N/A,#N/A,FALSE,"비용";#N/A,#N/A,FALSE,"보증2";#N/A,#N/A,FALSE,"보증1";#N/A,#N/A,FALSE,"보증";#N/A,#N/A,FALSE,"손익1";#N/A,#N/A,FALSE,"손익";#N/A,#N/A,FALSE,"부서별매출";#N/A,#N/A,FALSE,"매출"}</definedName>
    <definedName name="_____J200" localSheetId="11" hidden="1">{#N/A,#N/A,FALSE,"인원";#N/A,#N/A,FALSE,"비용2";#N/A,#N/A,FALSE,"비용1";#N/A,#N/A,FALSE,"비용";#N/A,#N/A,FALSE,"보증2";#N/A,#N/A,FALSE,"보증1";#N/A,#N/A,FALSE,"보증";#N/A,#N/A,FALSE,"손익1";#N/A,#N/A,FALSE,"손익";#N/A,#N/A,FALSE,"부서별매출";#N/A,#N/A,FALSE,"매출"}</definedName>
    <definedName name="_____J200" localSheetId="12" hidden="1">{#N/A,#N/A,FALSE,"인원";#N/A,#N/A,FALSE,"비용2";#N/A,#N/A,FALSE,"비용1";#N/A,#N/A,FALSE,"비용";#N/A,#N/A,FALSE,"보증2";#N/A,#N/A,FALSE,"보증1";#N/A,#N/A,FALSE,"보증";#N/A,#N/A,FALSE,"손익1";#N/A,#N/A,FALSE,"손익";#N/A,#N/A,FALSE,"부서별매출";#N/A,#N/A,FALSE,"매출"}</definedName>
    <definedName name="_____J200" localSheetId="13" hidden="1">{#N/A,#N/A,FALSE,"인원";#N/A,#N/A,FALSE,"비용2";#N/A,#N/A,FALSE,"비용1";#N/A,#N/A,FALSE,"비용";#N/A,#N/A,FALSE,"보증2";#N/A,#N/A,FALSE,"보증1";#N/A,#N/A,FALSE,"보증";#N/A,#N/A,FALSE,"손익1";#N/A,#N/A,FALSE,"손익";#N/A,#N/A,FALSE,"부서별매출";#N/A,#N/A,FALSE,"매출"}</definedName>
    <definedName name="_____J200" localSheetId="15" hidden="1">{#N/A,#N/A,FALSE,"인원";#N/A,#N/A,FALSE,"비용2";#N/A,#N/A,FALSE,"비용1";#N/A,#N/A,FALSE,"비용";#N/A,#N/A,FALSE,"보증2";#N/A,#N/A,FALSE,"보증1";#N/A,#N/A,FALSE,"보증";#N/A,#N/A,FALSE,"손익1";#N/A,#N/A,FALSE,"손익";#N/A,#N/A,FALSE,"부서별매출";#N/A,#N/A,FALSE,"매출"}</definedName>
    <definedName name="_____J200" localSheetId="2" hidden="1">{#N/A,#N/A,FALSE,"인원";#N/A,#N/A,FALSE,"비용2";#N/A,#N/A,FALSE,"비용1";#N/A,#N/A,FALSE,"비용";#N/A,#N/A,FALSE,"보증2";#N/A,#N/A,FALSE,"보증1";#N/A,#N/A,FALSE,"보증";#N/A,#N/A,FALSE,"손익1";#N/A,#N/A,FALSE,"손익";#N/A,#N/A,FALSE,"부서별매출";#N/A,#N/A,FALSE,"매출"}</definedName>
    <definedName name="_____J200" localSheetId="3" hidden="1">{#N/A,#N/A,FALSE,"인원";#N/A,#N/A,FALSE,"비용2";#N/A,#N/A,FALSE,"비용1";#N/A,#N/A,FALSE,"비용";#N/A,#N/A,FALSE,"보증2";#N/A,#N/A,FALSE,"보증1";#N/A,#N/A,FALSE,"보증";#N/A,#N/A,FALSE,"손익1";#N/A,#N/A,FALSE,"손익";#N/A,#N/A,FALSE,"부서별매출";#N/A,#N/A,FALSE,"매출"}</definedName>
    <definedName name="_____J200" localSheetId="4" hidden="1">{#N/A,#N/A,FALSE,"인원";#N/A,#N/A,FALSE,"비용2";#N/A,#N/A,FALSE,"비용1";#N/A,#N/A,FALSE,"비용";#N/A,#N/A,FALSE,"보증2";#N/A,#N/A,FALSE,"보증1";#N/A,#N/A,FALSE,"보증";#N/A,#N/A,FALSE,"손익1";#N/A,#N/A,FALSE,"손익";#N/A,#N/A,FALSE,"부서별매출";#N/A,#N/A,FALSE,"매출"}</definedName>
    <definedName name="_____J200" localSheetId="5" hidden="1">{#N/A,#N/A,FALSE,"인원";#N/A,#N/A,FALSE,"비용2";#N/A,#N/A,FALSE,"비용1";#N/A,#N/A,FALSE,"비용";#N/A,#N/A,FALSE,"보증2";#N/A,#N/A,FALSE,"보증1";#N/A,#N/A,FALSE,"보증";#N/A,#N/A,FALSE,"손익1";#N/A,#N/A,FALSE,"손익";#N/A,#N/A,FALSE,"부서별매출";#N/A,#N/A,FALSE,"매출"}</definedName>
    <definedName name="_____J200" localSheetId="6" hidden="1">{#N/A,#N/A,FALSE,"인원";#N/A,#N/A,FALSE,"비용2";#N/A,#N/A,FALSE,"비용1";#N/A,#N/A,FALSE,"비용";#N/A,#N/A,FALSE,"보증2";#N/A,#N/A,FALSE,"보증1";#N/A,#N/A,FALSE,"보증";#N/A,#N/A,FALSE,"손익1";#N/A,#N/A,FALSE,"손익";#N/A,#N/A,FALSE,"부서별매출";#N/A,#N/A,FALSE,"매출"}</definedName>
    <definedName name="_____J200" localSheetId="7" hidden="1">{#N/A,#N/A,FALSE,"인원";#N/A,#N/A,FALSE,"비용2";#N/A,#N/A,FALSE,"비용1";#N/A,#N/A,FALSE,"비용";#N/A,#N/A,FALSE,"보증2";#N/A,#N/A,FALSE,"보증1";#N/A,#N/A,FALSE,"보증";#N/A,#N/A,FALSE,"손익1";#N/A,#N/A,FALSE,"손익";#N/A,#N/A,FALSE,"부서별매출";#N/A,#N/A,FALSE,"매출"}</definedName>
    <definedName name="_____J200" localSheetId="8" hidden="1">{#N/A,#N/A,FALSE,"인원";#N/A,#N/A,FALSE,"비용2";#N/A,#N/A,FALSE,"비용1";#N/A,#N/A,FALSE,"비용";#N/A,#N/A,FALSE,"보증2";#N/A,#N/A,FALSE,"보증1";#N/A,#N/A,FALSE,"보증";#N/A,#N/A,FALSE,"손익1";#N/A,#N/A,FALSE,"손익";#N/A,#N/A,FALSE,"부서별매출";#N/A,#N/A,FALSE,"매출"}</definedName>
    <definedName name="_____J200" localSheetId="9" hidden="1">{#N/A,#N/A,FALSE,"인원";#N/A,#N/A,FALSE,"비용2";#N/A,#N/A,FALSE,"비용1";#N/A,#N/A,FALSE,"비용";#N/A,#N/A,FALSE,"보증2";#N/A,#N/A,FALSE,"보증1";#N/A,#N/A,FALSE,"보증";#N/A,#N/A,FALSE,"손익1";#N/A,#N/A,FALSE,"손익";#N/A,#N/A,FALSE,"부서별매출";#N/A,#N/A,FALSE,"매출"}</definedName>
    <definedName name="_____J200" hidden="1">{#N/A,#N/A,FALSE,"인원";#N/A,#N/A,FALSE,"비용2";#N/A,#N/A,FALSE,"비용1";#N/A,#N/A,FALSE,"비용";#N/A,#N/A,FALSE,"보증2";#N/A,#N/A,FALSE,"보증1";#N/A,#N/A,FALSE,"보증";#N/A,#N/A,FALSE,"손익1";#N/A,#N/A,FALSE,"손익";#N/A,#N/A,FALSE,"부서별매출";#N/A,#N/A,FALSE,"매출"}</definedName>
    <definedName name="_____tt1" localSheetId="1" hidden="1">{#N/A,#N/A,TRUE,"일정"}</definedName>
    <definedName name="_____tt1" localSheetId="10" hidden="1">{#N/A,#N/A,TRUE,"일정"}</definedName>
    <definedName name="_____tt1" localSheetId="11" hidden="1">{#N/A,#N/A,TRUE,"일정"}</definedName>
    <definedName name="_____tt1" localSheetId="12" hidden="1">{#N/A,#N/A,TRUE,"일정"}</definedName>
    <definedName name="_____tt1" localSheetId="13" hidden="1">{#N/A,#N/A,TRUE,"일정"}</definedName>
    <definedName name="_____tt1" localSheetId="15" hidden="1">{#N/A,#N/A,TRUE,"일정"}</definedName>
    <definedName name="_____tt1" localSheetId="2" hidden="1">{#N/A,#N/A,TRUE,"일정"}</definedName>
    <definedName name="_____tt1" localSheetId="3" hidden="1">{#N/A,#N/A,TRUE,"일정"}</definedName>
    <definedName name="_____tt1" localSheetId="4" hidden="1">{#N/A,#N/A,TRUE,"일정"}</definedName>
    <definedName name="_____tt1" localSheetId="5" hidden="1">{#N/A,#N/A,TRUE,"일정"}</definedName>
    <definedName name="_____tt1" localSheetId="6" hidden="1">{#N/A,#N/A,TRUE,"일정"}</definedName>
    <definedName name="_____tt1" localSheetId="7" hidden="1">{#N/A,#N/A,TRUE,"일정"}</definedName>
    <definedName name="_____tt1" localSheetId="8" hidden="1">{#N/A,#N/A,TRUE,"일정"}</definedName>
    <definedName name="_____tt1" localSheetId="9" hidden="1">{#N/A,#N/A,TRUE,"일정"}</definedName>
    <definedName name="_____tt1" hidden="1">{#N/A,#N/A,TRUE,"일정"}</definedName>
    <definedName name="_____xlfn.BAHTTEXT" hidden="1">#NAME?</definedName>
    <definedName name="_____xlfn.RTD" hidden="1">#NAME?</definedName>
    <definedName name="____A1" localSheetId="10" hidden="1">#REF!</definedName>
    <definedName name="____A1" localSheetId="11" hidden="1">#REF!</definedName>
    <definedName name="____A1" localSheetId="12" hidden="1">#REF!</definedName>
    <definedName name="____A1" localSheetId="15" hidden="1">#REF!</definedName>
    <definedName name="____A1" hidden="1">#REF!</definedName>
    <definedName name="____a12" localSheetId="1" hidden="1">{"'Monthly 1997'!$A$3:$S$89"}</definedName>
    <definedName name="____a12" localSheetId="10" hidden="1">{"'Monthly 1997'!$A$3:$S$89"}</definedName>
    <definedName name="____a12" localSheetId="11" hidden="1">{"'Monthly 1997'!$A$3:$S$89"}</definedName>
    <definedName name="____a12" localSheetId="12" hidden="1">{"'Monthly 1997'!$A$3:$S$89"}</definedName>
    <definedName name="____a12" localSheetId="13" hidden="1">{"'Monthly 1997'!$A$3:$S$89"}</definedName>
    <definedName name="____a12" localSheetId="15" hidden="1">{"'Monthly 1997'!$A$3:$S$89"}</definedName>
    <definedName name="____a12" localSheetId="2" hidden="1">{"'Monthly 1997'!$A$3:$S$89"}</definedName>
    <definedName name="____a12" localSheetId="3" hidden="1">{"'Monthly 1997'!$A$3:$S$89"}</definedName>
    <definedName name="____a12" localSheetId="4" hidden="1">{"'Monthly 1997'!$A$3:$S$89"}</definedName>
    <definedName name="____a12" localSheetId="5" hidden="1">{"'Monthly 1997'!$A$3:$S$89"}</definedName>
    <definedName name="____a12" localSheetId="6" hidden="1">{"'Monthly 1997'!$A$3:$S$89"}</definedName>
    <definedName name="____a12" localSheetId="7" hidden="1">{"'Monthly 1997'!$A$3:$S$89"}</definedName>
    <definedName name="____a12" localSheetId="8" hidden="1">{"'Monthly 1997'!$A$3:$S$89"}</definedName>
    <definedName name="____a12" localSheetId="9" hidden="1">{"'Monthly 1997'!$A$3:$S$89"}</definedName>
    <definedName name="____a12" hidden="1">{"'Monthly 1997'!$A$3:$S$89"}</definedName>
    <definedName name="____AT1" localSheetId="1" hidden="1">{#N/A,#N/A,FALSE,"인원";#N/A,#N/A,FALSE,"비용2";#N/A,#N/A,FALSE,"비용1";#N/A,#N/A,FALSE,"비용";#N/A,#N/A,FALSE,"보증2";#N/A,#N/A,FALSE,"보증1";#N/A,#N/A,FALSE,"보증";#N/A,#N/A,FALSE,"손익1";#N/A,#N/A,FALSE,"손익";#N/A,#N/A,FALSE,"부서별매출";#N/A,#N/A,FALSE,"매출"}</definedName>
    <definedName name="____AT1" localSheetId="10" hidden="1">{#N/A,#N/A,FALSE,"인원";#N/A,#N/A,FALSE,"비용2";#N/A,#N/A,FALSE,"비용1";#N/A,#N/A,FALSE,"비용";#N/A,#N/A,FALSE,"보증2";#N/A,#N/A,FALSE,"보증1";#N/A,#N/A,FALSE,"보증";#N/A,#N/A,FALSE,"손익1";#N/A,#N/A,FALSE,"손익";#N/A,#N/A,FALSE,"부서별매출";#N/A,#N/A,FALSE,"매출"}</definedName>
    <definedName name="____AT1" localSheetId="11" hidden="1">{#N/A,#N/A,FALSE,"인원";#N/A,#N/A,FALSE,"비용2";#N/A,#N/A,FALSE,"비용1";#N/A,#N/A,FALSE,"비용";#N/A,#N/A,FALSE,"보증2";#N/A,#N/A,FALSE,"보증1";#N/A,#N/A,FALSE,"보증";#N/A,#N/A,FALSE,"손익1";#N/A,#N/A,FALSE,"손익";#N/A,#N/A,FALSE,"부서별매출";#N/A,#N/A,FALSE,"매출"}</definedName>
    <definedName name="____AT1" localSheetId="12" hidden="1">{#N/A,#N/A,FALSE,"인원";#N/A,#N/A,FALSE,"비용2";#N/A,#N/A,FALSE,"비용1";#N/A,#N/A,FALSE,"비용";#N/A,#N/A,FALSE,"보증2";#N/A,#N/A,FALSE,"보증1";#N/A,#N/A,FALSE,"보증";#N/A,#N/A,FALSE,"손익1";#N/A,#N/A,FALSE,"손익";#N/A,#N/A,FALSE,"부서별매출";#N/A,#N/A,FALSE,"매출"}</definedName>
    <definedName name="____AT1" localSheetId="13" hidden="1">{#N/A,#N/A,FALSE,"인원";#N/A,#N/A,FALSE,"비용2";#N/A,#N/A,FALSE,"비용1";#N/A,#N/A,FALSE,"비용";#N/A,#N/A,FALSE,"보증2";#N/A,#N/A,FALSE,"보증1";#N/A,#N/A,FALSE,"보증";#N/A,#N/A,FALSE,"손익1";#N/A,#N/A,FALSE,"손익";#N/A,#N/A,FALSE,"부서별매출";#N/A,#N/A,FALSE,"매출"}</definedName>
    <definedName name="____AT1" localSheetId="15" hidden="1">{#N/A,#N/A,FALSE,"인원";#N/A,#N/A,FALSE,"비용2";#N/A,#N/A,FALSE,"비용1";#N/A,#N/A,FALSE,"비용";#N/A,#N/A,FALSE,"보증2";#N/A,#N/A,FALSE,"보증1";#N/A,#N/A,FALSE,"보증";#N/A,#N/A,FALSE,"손익1";#N/A,#N/A,FALSE,"손익";#N/A,#N/A,FALSE,"부서별매출";#N/A,#N/A,FALSE,"매출"}</definedName>
    <definedName name="____AT1" localSheetId="2" hidden="1">{#N/A,#N/A,FALSE,"인원";#N/A,#N/A,FALSE,"비용2";#N/A,#N/A,FALSE,"비용1";#N/A,#N/A,FALSE,"비용";#N/A,#N/A,FALSE,"보증2";#N/A,#N/A,FALSE,"보증1";#N/A,#N/A,FALSE,"보증";#N/A,#N/A,FALSE,"손익1";#N/A,#N/A,FALSE,"손익";#N/A,#N/A,FALSE,"부서별매출";#N/A,#N/A,FALSE,"매출"}</definedName>
    <definedName name="____AT1" localSheetId="3" hidden="1">{#N/A,#N/A,FALSE,"인원";#N/A,#N/A,FALSE,"비용2";#N/A,#N/A,FALSE,"비용1";#N/A,#N/A,FALSE,"비용";#N/A,#N/A,FALSE,"보증2";#N/A,#N/A,FALSE,"보증1";#N/A,#N/A,FALSE,"보증";#N/A,#N/A,FALSE,"손익1";#N/A,#N/A,FALSE,"손익";#N/A,#N/A,FALSE,"부서별매출";#N/A,#N/A,FALSE,"매출"}</definedName>
    <definedName name="____AT1" localSheetId="4" hidden="1">{#N/A,#N/A,FALSE,"인원";#N/A,#N/A,FALSE,"비용2";#N/A,#N/A,FALSE,"비용1";#N/A,#N/A,FALSE,"비용";#N/A,#N/A,FALSE,"보증2";#N/A,#N/A,FALSE,"보증1";#N/A,#N/A,FALSE,"보증";#N/A,#N/A,FALSE,"손익1";#N/A,#N/A,FALSE,"손익";#N/A,#N/A,FALSE,"부서별매출";#N/A,#N/A,FALSE,"매출"}</definedName>
    <definedName name="____AT1" localSheetId="5" hidden="1">{#N/A,#N/A,FALSE,"인원";#N/A,#N/A,FALSE,"비용2";#N/A,#N/A,FALSE,"비용1";#N/A,#N/A,FALSE,"비용";#N/A,#N/A,FALSE,"보증2";#N/A,#N/A,FALSE,"보증1";#N/A,#N/A,FALSE,"보증";#N/A,#N/A,FALSE,"손익1";#N/A,#N/A,FALSE,"손익";#N/A,#N/A,FALSE,"부서별매출";#N/A,#N/A,FALSE,"매출"}</definedName>
    <definedName name="____AT1" localSheetId="6" hidden="1">{#N/A,#N/A,FALSE,"인원";#N/A,#N/A,FALSE,"비용2";#N/A,#N/A,FALSE,"비용1";#N/A,#N/A,FALSE,"비용";#N/A,#N/A,FALSE,"보증2";#N/A,#N/A,FALSE,"보증1";#N/A,#N/A,FALSE,"보증";#N/A,#N/A,FALSE,"손익1";#N/A,#N/A,FALSE,"손익";#N/A,#N/A,FALSE,"부서별매출";#N/A,#N/A,FALSE,"매출"}</definedName>
    <definedName name="____AT1" localSheetId="7" hidden="1">{#N/A,#N/A,FALSE,"인원";#N/A,#N/A,FALSE,"비용2";#N/A,#N/A,FALSE,"비용1";#N/A,#N/A,FALSE,"비용";#N/A,#N/A,FALSE,"보증2";#N/A,#N/A,FALSE,"보증1";#N/A,#N/A,FALSE,"보증";#N/A,#N/A,FALSE,"손익1";#N/A,#N/A,FALSE,"손익";#N/A,#N/A,FALSE,"부서별매출";#N/A,#N/A,FALSE,"매출"}</definedName>
    <definedName name="____AT1" localSheetId="8" hidden="1">{#N/A,#N/A,FALSE,"인원";#N/A,#N/A,FALSE,"비용2";#N/A,#N/A,FALSE,"비용1";#N/A,#N/A,FALSE,"비용";#N/A,#N/A,FALSE,"보증2";#N/A,#N/A,FALSE,"보증1";#N/A,#N/A,FALSE,"보증";#N/A,#N/A,FALSE,"손익1";#N/A,#N/A,FALSE,"손익";#N/A,#N/A,FALSE,"부서별매출";#N/A,#N/A,FALSE,"매출"}</definedName>
    <definedName name="____AT1" localSheetId="9" hidden="1">{#N/A,#N/A,FALSE,"인원";#N/A,#N/A,FALSE,"비용2";#N/A,#N/A,FALSE,"비용1";#N/A,#N/A,FALSE,"비용";#N/A,#N/A,FALSE,"보증2";#N/A,#N/A,FALSE,"보증1";#N/A,#N/A,FALSE,"보증";#N/A,#N/A,FALSE,"손익1";#N/A,#N/A,FALSE,"손익";#N/A,#N/A,FALSE,"부서별매출";#N/A,#N/A,FALSE,"매출"}</definedName>
    <definedName name="____AT1" hidden="1">{#N/A,#N/A,FALSE,"인원";#N/A,#N/A,FALSE,"비용2";#N/A,#N/A,FALSE,"비용1";#N/A,#N/A,FALSE,"비용";#N/A,#N/A,FALSE,"보증2";#N/A,#N/A,FALSE,"보증1";#N/A,#N/A,FALSE,"보증";#N/A,#N/A,FALSE,"손익1";#N/A,#N/A,FALSE,"손익";#N/A,#N/A,FALSE,"부서별매출";#N/A,#N/A,FALSE,"매출"}</definedName>
    <definedName name="____AT2" localSheetId="1"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AT2" localSheetId="10"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AT2" localSheetId="11"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AT2" localSheetId="1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AT2" localSheetId="13"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AT2" localSheetId="15"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AT2" localSheetId="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AT2" localSheetId="3"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AT2" localSheetId="4"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AT2" localSheetId="5"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AT2" localSheetId="6"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AT2" localSheetId="7"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AT2" localSheetId="8"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AT2" localSheetId="9"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AT3" localSheetId="1" hidden="1">{#N/A,#N/A,FALSE,"인원";#N/A,#N/A,FALSE,"비용2";#N/A,#N/A,FALSE,"비용1";#N/A,#N/A,FALSE,"비용";#N/A,#N/A,FALSE,"보증2";#N/A,#N/A,FALSE,"보증1";#N/A,#N/A,FALSE,"보증";#N/A,#N/A,FALSE,"손익1";#N/A,#N/A,FALSE,"손익";#N/A,#N/A,FALSE,"부서별매출";#N/A,#N/A,FALSE,"매출"}</definedName>
    <definedName name="____AT3" localSheetId="10" hidden="1">{#N/A,#N/A,FALSE,"인원";#N/A,#N/A,FALSE,"비용2";#N/A,#N/A,FALSE,"비용1";#N/A,#N/A,FALSE,"비용";#N/A,#N/A,FALSE,"보증2";#N/A,#N/A,FALSE,"보증1";#N/A,#N/A,FALSE,"보증";#N/A,#N/A,FALSE,"손익1";#N/A,#N/A,FALSE,"손익";#N/A,#N/A,FALSE,"부서별매출";#N/A,#N/A,FALSE,"매출"}</definedName>
    <definedName name="____AT3" localSheetId="11" hidden="1">{#N/A,#N/A,FALSE,"인원";#N/A,#N/A,FALSE,"비용2";#N/A,#N/A,FALSE,"비용1";#N/A,#N/A,FALSE,"비용";#N/A,#N/A,FALSE,"보증2";#N/A,#N/A,FALSE,"보증1";#N/A,#N/A,FALSE,"보증";#N/A,#N/A,FALSE,"손익1";#N/A,#N/A,FALSE,"손익";#N/A,#N/A,FALSE,"부서별매출";#N/A,#N/A,FALSE,"매출"}</definedName>
    <definedName name="____AT3" localSheetId="12" hidden="1">{#N/A,#N/A,FALSE,"인원";#N/A,#N/A,FALSE,"비용2";#N/A,#N/A,FALSE,"비용1";#N/A,#N/A,FALSE,"비용";#N/A,#N/A,FALSE,"보증2";#N/A,#N/A,FALSE,"보증1";#N/A,#N/A,FALSE,"보증";#N/A,#N/A,FALSE,"손익1";#N/A,#N/A,FALSE,"손익";#N/A,#N/A,FALSE,"부서별매출";#N/A,#N/A,FALSE,"매출"}</definedName>
    <definedName name="____AT3" localSheetId="13" hidden="1">{#N/A,#N/A,FALSE,"인원";#N/A,#N/A,FALSE,"비용2";#N/A,#N/A,FALSE,"비용1";#N/A,#N/A,FALSE,"비용";#N/A,#N/A,FALSE,"보증2";#N/A,#N/A,FALSE,"보증1";#N/A,#N/A,FALSE,"보증";#N/A,#N/A,FALSE,"손익1";#N/A,#N/A,FALSE,"손익";#N/A,#N/A,FALSE,"부서별매출";#N/A,#N/A,FALSE,"매출"}</definedName>
    <definedName name="____AT3" localSheetId="15" hidden="1">{#N/A,#N/A,FALSE,"인원";#N/A,#N/A,FALSE,"비용2";#N/A,#N/A,FALSE,"비용1";#N/A,#N/A,FALSE,"비용";#N/A,#N/A,FALSE,"보증2";#N/A,#N/A,FALSE,"보증1";#N/A,#N/A,FALSE,"보증";#N/A,#N/A,FALSE,"손익1";#N/A,#N/A,FALSE,"손익";#N/A,#N/A,FALSE,"부서별매출";#N/A,#N/A,FALSE,"매출"}</definedName>
    <definedName name="____AT3" localSheetId="2" hidden="1">{#N/A,#N/A,FALSE,"인원";#N/A,#N/A,FALSE,"비용2";#N/A,#N/A,FALSE,"비용1";#N/A,#N/A,FALSE,"비용";#N/A,#N/A,FALSE,"보증2";#N/A,#N/A,FALSE,"보증1";#N/A,#N/A,FALSE,"보증";#N/A,#N/A,FALSE,"손익1";#N/A,#N/A,FALSE,"손익";#N/A,#N/A,FALSE,"부서별매출";#N/A,#N/A,FALSE,"매출"}</definedName>
    <definedName name="____AT3" localSheetId="3" hidden="1">{#N/A,#N/A,FALSE,"인원";#N/A,#N/A,FALSE,"비용2";#N/A,#N/A,FALSE,"비용1";#N/A,#N/A,FALSE,"비용";#N/A,#N/A,FALSE,"보증2";#N/A,#N/A,FALSE,"보증1";#N/A,#N/A,FALSE,"보증";#N/A,#N/A,FALSE,"손익1";#N/A,#N/A,FALSE,"손익";#N/A,#N/A,FALSE,"부서별매출";#N/A,#N/A,FALSE,"매출"}</definedName>
    <definedName name="____AT3" localSheetId="4" hidden="1">{#N/A,#N/A,FALSE,"인원";#N/A,#N/A,FALSE,"비용2";#N/A,#N/A,FALSE,"비용1";#N/A,#N/A,FALSE,"비용";#N/A,#N/A,FALSE,"보증2";#N/A,#N/A,FALSE,"보증1";#N/A,#N/A,FALSE,"보증";#N/A,#N/A,FALSE,"손익1";#N/A,#N/A,FALSE,"손익";#N/A,#N/A,FALSE,"부서별매출";#N/A,#N/A,FALSE,"매출"}</definedName>
    <definedName name="____AT3" localSheetId="5" hidden="1">{#N/A,#N/A,FALSE,"인원";#N/A,#N/A,FALSE,"비용2";#N/A,#N/A,FALSE,"비용1";#N/A,#N/A,FALSE,"비용";#N/A,#N/A,FALSE,"보증2";#N/A,#N/A,FALSE,"보증1";#N/A,#N/A,FALSE,"보증";#N/A,#N/A,FALSE,"손익1";#N/A,#N/A,FALSE,"손익";#N/A,#N/A,FALSE,"부서별매출";#N/A,#N/A,FALSE,"매출"}</definedName>
    <definedName name="____AT3" localSheetId="6" hidden="1">{#N/A,#N/A,FALSE,"인원";#N/A,#N/A,FALSE,"비용2";#N/A,#N/A,FALSE,"비용1";#N/A,#N/A,FALSE,"비용";#N/A,#N/A,FALSE,"보증2";#N/A,#N/A,FALSE,"보증1";#N/A,#N/A,FALSE,"보증";#N/A,#N/A,FALSE,"손익1";#N/A,#N/A,FALSE,"손익";#N/A,#N/A,FALSE,"부서별매출";#N/A,#N/A,FALSE,"매출"}</definedName>
    <definedName name="____AT3" localSheetId="7" hidden="1">{#N/A,#N/A,FALSE,"인원";#N/A,#N/A,FALSE,"비용2";#N/A,#N/A,FALSE,"비용1";#N/A,#N/A,FALSE,"비용";#N/A,#N/A,FALSE,"보증2";#N/A,#N/A,FALSE,"보증1";#N/A,#N/A,FALSE,"보증";#N/A,#N/A,FALSE,"손익1";#N/A,#N/A,FALSE,"손익";#N/A,#N/A,FALSE,"부서별매출";#N/A,#N/A,FALSE,"매출"}</definedName>
    <definedName name="____AT3" localSheetId="8" hidden="1">{#N/A,#N/A,FALSE,"인원";#N/A,#N/A,FALSE,"비용2";#N/A,#N/A,FALSE,"비용1";#N/A,#N/A,FALSE,"비용";#N/A,#N/A,FALSE,"보증2";#N/A,#N/A,FALSE,"보증1";#N/A,#N/A,FALSE,"보증";#N/A,#N/A,FALSE,"손익1";#N/A,#N/A,FALSE,"손익";#N/A,#N/A,FALSE,"부서별매출";#N/A,#N/A,FALSE,"매출"}</definedName>
    <definedName name="____AT3" localSheetId="9" hidden="1">{#N/A,#N/A,FALSE,"인원";#N/A,#N/A,FALSE,"비용2";#N/A,#N/A,FALSE,"비용1";#N/A,#N/A,FALSE,"비용";#N/A,#N/A,FALSE,"보증2";#N/A,#N/A,FALSE,"보증1";#N/A,#N/A,FALSE,"보증";#N/A,#N/A,FALSE,"손익1";#N/A,#N/A,FALSE,"손익";#N/A,#N/A,FALSE,"부서별매출";#N/A,#N/A,FALSE,"매출"}</definedName>
    <definedName name="____AT3" hidden="1">{#N/A,#N/A,FALSE,"인원";#N/A,#N/A,FALSE,"비용2";#N/A,#N/A,FALSE,"비용1";#N/A,#N/A,FALSE,"비용";#N/A,#N/A,FALSE,"보증2";#N/A,#N/A,FALSE,"보증1";#N/A,#N/A,FALSE,"보증";#N/A,#N/A,FALSE,"손익1";#N/A,#N/A,FALSE,"손익";#N/A,#N/A,FALSE,"부서별매출";#N/A,#N/A,FALSE,"매출"}</definedName>
    <definedName name="____J200" localSheetId="1" hidden="1">{#N/A,#N/A,FALSE,"인원";#N/A,#N/A,FALSE,"비용2";#N/A,#N/A,FALSE,"비용1";#N/A,#N/A,FALSE,"비용";#N/A,#N/A,FALSE,"보증2";#N/A,#N/A,FALSE,"보증1";#N/A,#N/A,FALSE,"보증";#N/A,#N/A,FALSE,"손익1";#N/A,#N/A,FALSE,"손익";#N/A,#N/A,FALSE,"부서별매출";#N/A,#N/A,FALSE,"매출"}</definedName>
    <definedName name="____J200" localSheetId="10" hidden="1">{#N/A,#N/A,FALSE,"인원";#N/A,#N/A,FALSE,"비용2";#N/A,#N/A,FALSE,"비용1";#N/A,#N/A,FALSE,"비용";#N/A,#N/A,FALSE,"보증2";#N/A,#N/A,FALSE,"보증1";#N/A,#N/A,FALSE,"보증";#N/A,#N/A,FALSE,"손익1";#N/A,#N/A,FALSE,"손익";#N/A,#N/A,FALSE,"부서별매출";#N/A,#N/A,FALSE,"매출"}</definedName>
    <definedName name="____J200" localSheetId="11" hidden="1">{#N/A,#N/A,FALSE,"인원";#N/A,#N/A,FALSE,"비용2";#N/A,#N/A,FALSE,"비용1";#N/A,#N/A,FALSE,"비용";#N/A,#N/A,FALSE,"보증2";#N/A,#N/A,FALSE,"보증1";#N/A,#N/A,FALSE,"보증";#N/A,#N/A,FALSE,"손익1";#N/A,#N/A,FALSE,"손익";#N/A,#N/A,FALSE,"부서별매출";#N/A,#N/A,FALSE,"매출"}</definedName>
    <definedName name="____J200" localSheetId="12" hidden="1">{#N/A,#N/A,FALSE,"인원";#N/A,#N/A,FALSE,"비용2";#N/A,#N/A,FALSE,"비용1";#N/A,#N/A,FALSE,"비용";#N/A,#N/A,FALSE,"보증2";#N/A,#N/A,FALSE,"보증1";#N/A,#N/A,FALSE,"보증";#N/A,#N/A,FALSE,"손익1";#N/A,#N/A,FALSE,"손익";#N/A,#N/A,FALSE,"부서별매출";#N/A,#N/A,FALSE,"매출"}</definedName>
    <definedName name="____J200" localSheetId="13" hidden="1">{#N/A,#N/A,FALSE,"인원";#N/A,#N/A,FALSE,"비용2";#N/A,#N/A,FALSE,"비용1";#N/A,#N/A,FALSE,"비용";#N/A,#N/A,FALSE,"보증2";#N/A,#N/A,FALSE,"보증1";#N/A,#N/A,FALSE,"보증";#N/A,#N/A,FALSE,"손익1";#N/A,#N/A,FALSE,"손익";#N/A,#N/A,FALSE,"부서별매출";#N/A,#N/A,FALSE,"매출"}</definedName>
    <definedName name="____J200" localSheetId="15" hidden="1">{#N/A,#N/A,FALSE,"인원";#N/A,#N/A,FALSE,"비용2";#N/A,#N/A,FALSE,"비용1";#N/A,#N/A,FALSE,"비용";#N/A,#N/A,FALSE,"보증2";#N/A,#N/A,FALSE,"보증1";#N/A,#N/A,FALSE,"보증";#N/A,#N/A,FALSE,"손익1";#N/A,#N/A,FALSE,"손익";#N/A,#N/A,FALSE,"부서별매출";#N/A,#N/A,FALSE,"매출"}</definedName>
    <definedName name="____J200" localSheetId="2" hidden="1">{#N/A,#N/A,FALSE,"인원";#N/A,#N/A,FALSE,"비용2";#N/A,#N/A,FALSE,"비용1";#N/A,#N/A,FALSE,"비용";#N/A,#N/A,FALSE,"보증2";#N/A,#N/A,FALSE,"보증1";#N/A,#N/A,FALSE,"보증";#N/A,#N/A,FALSE,"손익1";#N/A,#N/A,FALSE,"손익";#N/A,#N/A,FALSE,"부서별매출";#N/A,#N/A,FALSE,"매출"}</definedName>
    <definedName name="____J200" localSheetId="3" hidden="1">{#N/A,#N/A,FALSE,"인원";#N/A,#N/A,FALSE,"비용2";#N/A,#N/A,FALSE,"비용1";#N/A,#N/A,FALSE,"비용";#N/A,#N/A,FALSE,"보증2";#N/A,#N/A,FALSE,"보증1";#N/A,#N/A,FALSE,"보증";#N/A,#N/A,FALSE,"손익1";#N/A,#N/A,FALSE,"손익";#N/A,#N/A,FALSE,"부서별매출";#N/A,#N/A,FALSE,"매출"}</definedName>
    <definedName name="____J200" localSheetId="4" hidden="1">{#N/A,#N/A,FALSE,"인원";#N/A,#N/A,FALSE,"비용2";#N/A,#N/A,FALSE,"비용1";#N/A,#N/A,FALSE,"비용";#N/A,#N/A,FALSE,"보증2";#N/A,#N/A,FALSE,"보증1";#N/A,#N/A,FALSE,"보증";#N/A,#N/A,FALSE,"손익1";#N/A,#N/A,FALSE,"손익";#N/A,#N/A,FALSE,"부서별매출";#N/A,#N/A,FALSE,"매출"}</definedName>
    <definedName name="____J200" localSheetId="5" hidden="1">{#N/A,#N/A,FALSE,"인원";#N/A,#N/A,FALSE,"비용2";#N/A,#N/A,FALSE,"비용1";#N/A,#N/A,FALSE,"비용";#N/A,#N/A,FALSE,"보증2";#N/A,#N/A,FALSE,"보증1";#N/A,#N/A,FALSE,"보증";#N/A,#N/A,FALSE,"손익1";#N/A,#N/A,FALSE,"손익";#N/A,#N/A,FALSE,"부서별매출";#N/A,#N/A,FALSE,"매출"}</definedName>
    <definedName name="____J200" localSheetId="6" hidden="1">{#N/A,#N/A,FALSE,"인원";#N/A,#N/A,FALSE,"비용2";#N/A,#N/A,FALSE,"비용1";#N/A,#N/A,FALSE,"비용";#N/A,#N/A,FALSE,"보증2";#N/A,#N/A,FALSE,"보증1";#N/A,#N/A,FALSE,"보증";#N/A,#N/A,FALSE,"손익1";#N/A,#N/A,FALSE,"손익";#N/A,#N/A,FALSE,"부서별매출";#N/A,#N/A,FALSE,"매출"}</definedName>
    <definedName name="____J200" localSheetId="7" hidden="1">{#N/A,#N/A,FALSE,"인원";#N/A,#N/A,FALSE,"비용2";#N/A,#N/A,FALSE,"비용1";#N/A,#N/A,FALSE,"비용";#N/A,#N/A,FALSE,"보증2";#N/A,#N/A,FALSE,"보증1";#N/A,#N/A,FALSE,"보증";#N/A,#N/A,FALSE,"손익1";#N/A,#N/A,FALSE,"손익";#N/A,#N/A,FALSE,"부서별매출";#N/A,#N/A,FALSE,"매출"}</definedName>
    <definedName name="____J200" localSheetId="8" hidden="1">{#N/A,#N/A,FALSE,"인원";#N/A,#N/A,FALSE,"비용2";#N/A,#N/A,FALSE,"비용1";#N/A,#N/A,FALSE,"비용";#N/A,#N/A,FALSE,"보증2";#N/A,#N/A,FALSE,"보증1";#N/A,#N/A,FALSE,"보증";#N/A,#N/A,FALSE,"손익1";#N/A,#N/A,FALSE,"손익";#N/A,#N/A,FALSE,"부서별매출";#N/A,#N/A,FALSE,"매출"}</definedName>
    <definedName name="____J200" localSheetId="9" hidden="1">{#N/A,#N/A,FALSE,"인원";#N/A,#N/A,FALSE,"비용2";#N/A,#N/A,FALSE,"비용1";#N/A,#N/A,FALSE,"비용";#N/A,#N/A,FALSE,"보증2";#N/A,#N/A,FALSE,"보증1";#N/A,#N/A,FALSE,"보증";#N/A,#N/A,FALSE,"손익1";#N/A,#N/A,FALSE,"손익";#N/A,#N/A,FALSE,"부서별매출";#N/A,#N/A,FALSE,"매출"}</definedName>
    <definedName name="____J200" hidden="1">{#N/A,#N/A,FALSE,"인원";#N/A,#N/A,FALSE,"비용2";#N/A,#N/A,FALSE,"비용1";#N/A,#N/A,FALSE,"비용";#N/A,#N/A,FALSE,"보증2";#N/A,#N/A,FALSE,"보증1";#N/A,#N/A,FALSE,"보증";#N/A,#N/A,FALSE,"손익1";#N/A,#N/A,FALSE,"손익";#N/A,#N/A,FALSE,"부서별매출";#N/A,#N/A,FALSE,"매출"}</definedName>
    <definedName name="____tt1" localSheetId="1" hidden="1">{#N/A,#N/A,TRUE,"일정"}</definedName>
    <definedName name="____tt1" localSheetId="10" hidden="1">{#N/A,#N/A,TRUE,"일정"}</definedName>
    <definedName name="____tt1" localSheetId="11" hidden="1">{#N/A,#N/A,TRUE,"일정"}</definedName>
    <definedName name="____tt1" localSheetId="12" hidden="1">{#N/A,#N/A,TRUE,"일정"}</definedName>
    <definedName name="____tt1" localSheetId="13" hidden="1">{#N/A,#N/A,TRUE,"일정"}</definedName>
    <definedName name="____tt1" localSheetId="15" hidden="1">{#N/A,#N/A,TRUE,"일정"}</definedName>
    <definedName name="____tt1" localSheetId="2" hidden="1">{#N/A,#N/A,TRUE,"일정"}</definedName>
    <definedName name="____tt1" localSheetId="3" hidden="1">{#N/A,#N/A,TRUE,"일정"}</definedName>
    <definedName name="____tt1" localSheetId="4" hidden="1">{#N/A,#N/A,TRUE,"일정"}</definedName>
    <definedName name="____tt1" localSheetId="5" hidden="1">{#N/A,#N/A,TRUE,"일정"}</definedName>
    <definedName name="____tt1" localSheetId="6" hidden="1">{#N/A,#N/A,TRUE,"일정"}</definedName>
    <definedName name="____tt1" localSheetId="7" hidden="1">{#N/A,#N/A,TRUE,"일정"}</definedName>
    <definedName name="____tt1" localSheetId="8" hidden="1">{#N/A,#N/A,TRUE,"일정"}</definedName>
    <definedName name="____tt1" localSheetId="9" hidden="1">{#N/A,#N/A,TRUE,"일정"}</definedName>
    <definedName name="____tt1" hidden="1">{#N/A,#N/A,TRUE,"일정"}</definedName>
    <definedName name="____xlfn.BAHTTEXT" hidden="1">#NAME?</definedName>
    <definedName name="____xlfn.RTD" hidden="1">#NAME?</definedName>
    <definedName name="___A1" localSheetId="10" hidden="1">#REF!</definedName>
    <definedName name="___A1" localSheetId="11" hidden="1">#REF!</definedName>
    <definedName name="___A1" localSheetId="12" hidden="1">#REF!</definedName>
    <definedName name="___A1" localSheetId="15" hidden="1">#REF!</definedName>
    <definedName name="___A1" hidden="1">#REF!</definedName>
    <definedName name="___a12" localSheetId="1" hidden="1">{"'Monthly 1997'!$A$3:$S$89"}</definedName>
    <definedName name="___a12" localSheetId="10" hidden="1">{"'Monthly 1997'!$A$3:$S$89"}</definedName>
    <definedName name="___a12" localSheetId="11" hidden="1">{"'Monthly 1997'!$A$3:$S$89"}</definedName>
    <definedName name="___a12" localSheetId="12" hidden="1">{"'Monthly 1997'!$A$3:$S$89"}</definedName>
    <definedName name="___a12" localSheetId="13" hidden="1">{"'Monthly 1997'!$A$3:$S$89"}</definedName>
    <definedName name="___a12" localSheetId="15" hidden="1">{"'Monthly 1997'!$A$3:$S$89"}</definedName>
    <definedName name="___a12" localSheetId="2" hidden="1">{"'Monthly 1997'!$A$3:$S$89"}</definedName>
    <definedName name="___a12" localSheetId="3" hidden="1">{"'Monthly 1997'!$A$3:$S$89"}</definedName>
    <definedName name="___a12" localSheetId="4" hidden="1">{"'Monthly 1997'!$A$3:$S$89"}</definedName>
    <definedName name="___a12" localSheetId="5" hidden="1">{"'Monthly 1997'!$A$3:$S$89"}</definedName>
    <definedName name="___a12" localSheetId="6" hidden="1">{"'Monthly 1997'!$A$3:$S$89"}</definedName>
    <definedName name="___a12" localSheetId="7" hidden="1">{"'Monthly 1997'!$A$3:$S$89"}</definedName>
    <definedName name="___a12" localSheetId="8" hidden="1">{"'Monthly 1997'!$A$3:$S$89"}</definedName>
    <definedName name="___a12" localSheetId="9" hidden="1">{"'Monthly 1997'!$A$3:$S$89"}</definedName>
    <definedName name="___a12" hidden="1">{"'Monthly 1997'!$A$3:$S$89"}</definedName>
    <definedName name="___AT1" localSheetId="1" hidden="1">{#N/A,#N/A,FALSE,"인원";#N/A,#N/A,FALSE,"비용2";#N/A,#N/A,FALSE,"비용1";#N/A,#N/A,FALSE,"비용";#N/A,#N/A,FALSE,"보증2";#N/A,#N/A,FALSE,"보증1";#N/A,#N/A,FALSE,"보증";#N/A,#N/A,FALSE,"손익1";#N/A,#N/A,FALSE,"손익";#N/A,#N/A,FALSE,"부서별매출";#N/A,#N/A,FALSE,"매출"}</definedName>
    <definedName name="___AT1" localSheetId="10" hidden="1">{#N/A,#N/A,FALSE,"인원";#N/A,#N/A,FALSE,"비용2";#N/A,#N/A,FALSE,"비용1";#N/A,#N/A,FALSE,"비용";#N/A,#N/A,FALSE,"보증2";#N/A,#N/A,FALSE,"보증1";#N/A,#N/A,FALSE,"보증";#N/A,#N/A,FALSE,"손익1";#N/A,#N/A,FALSE,"손익";#N/A,#N/A,FALSE,"부서별매출";#N/A,#N/A,FALSE,"매출"}</definedName>
    <definedName name="___AT1" localSheetId="11" hidden="1">{#N/A,#N/A,FALSE,"인원";#N/A,#N/A,FALSE,"비용2";#N/A,#N/A,FALSE,"비용1";#N/A,#N/A,FALSE,"비용";#N/A,#N/A,FALSE,"보증2";#N/A,#N/A,FALSE,"보증1";#N/A,#N/A,FALSE,"보증";#N/A,#N/A,FALSE,"손익1";#N/A,#N/A,FALSE,"손익";#N/A,#N/A,FALSE,"부서별매출";#N/A,#N/A,FALSE,"매출"}</definedName>
    <definedName name="___AT1" localSheetId="12" hidden="1">{#N/A,#N/A,FALSE,"인원";#N/A,#N/A,FALSE,"비용2";#N/A,#N/A,FALSE,"비용1";#N/A,#N/A,FALSE,"비용";#N/A,#N/A,FALSE,"보증2";#N/A,#N/A,FALSE,"보증1";#N/A,#N/A,FALSE,"보증";#N/A,#N/A,FALSE,"손익1";#N/A,#N/A,FALSE,"손익";#N/A,#N/A,FALSE,"부서별매출";#N/A,#N/A,FALSE,"매출"}</definedName>
    <definedName name="___AT1" localSheetId="13" hidden="1">{#N/A,#N/A,FALSE,"인원";#N/A,#N/A,FALSE,"비용2";#N/A,#N/A,FALSE,"비용1";#N/A,#N/A,FALSE,"비용";#N/A,#N/A,FALSE,"보증2";#N/A,#N/A,FALSE,"보증1";#N/A,#N/A,FALSE,"보증";#N/A,#N/A,FALSE,"손익1";#N/A,#N/A,FALSE,"손익";#N/A,#N/A,FALSE,"부서별매출";#N/A,#N/A,FALSE,"매출"}</definedName>
    <definedName name="___AT1" localSheetId="15" hidden="1">{#N/A,#N/A,FALSE,"인원";#N/A,#N/A,FALSE,"비용2";#N/A,#N/A,FALSE,"비용1";#N/A,#N/A,FALSE,"비용";#N/A,#N/A,FALSE,"보증2";#N/A,#N/A,FALSE,"보증1";#N/A,#N/A,FALSE,"보증";#N/A,#N/A,FALSE,"손익1";#N/A,#N/A,FALSE,"손익";#N/A,#N/A,FALSE,"부서별매출";#N/A,#N/A,FALSE,"매출"}</definedName>
    <definedName name="___AT1" localSheetId="2" hidden="1">{#N/A,#N/A,FALSE,"인원";#N/A,#N/A,FALSE,"비용2";#N/A,#N/A,FALSE,"비용1";#N/A,#N/A,FALSE,"비용";#N/A,#N/A,FALSE,"보증2";#N/A,#N/A,FALSE,"보증1";#N/A,#N/A,FALSE,"보증";#N/A,#N/A,FALSE,"손익1";#N/A,#N/A,FALSE,"손익";#N/A,#N/A,FALSE,"부서별매출";#N/A,#N/A,FALSE,"매출"}</definedName>
    <definedName name="___AT1" localSheetId="3" hidden="1">{#N/A,#N/A,FALSE,"인원";#N/A,#N/A,FALSE,"비용2";#N/A,#N/A,FALSE,"비용1";#N/A,#N/A,FALSE,"비용";#N/A,#N/A,FALSE,"보증2";#N/A,#N/A,FALSE,"보증1";#N/A,#N/A,FALSE,"보증";#N/A,#N/A,FALSE,"손익1";#N/A,#N/A,FALSE,"손익";#N/A,#N/A,FALSE,"부서별매출";#N/A,#N/A,FALSE,"매출"}</definedName>
    <definedName name="___AT1" localSheetId="4" hidden="1">{#N/A,#N/A,FALSE,"인원";#N/A,#N/A,FALSE,"비용2";#N/A,#N/A,FALSE,"비용1";#N/A,#N/A,FALSE,"비용";#N/A,#N/A,FALSE,"보증2";#N/A,#N/A,FALSE,"보증1";#N/A,#N/A,FALSE,"보증";#N/A,#N/A,FALSE,"손익1";#N/A,#N/A,FALSE,"손익";#N/A,#N/A,FALSE,"부서별매출";#N/A,#N/A,FALSE,"매출"}</definedName>
    <definedName name="___AT1" localSheetId="5" hidden="1">{#N/A,#N/A,FALSE,"인원";#N/A,#N/A,FALSE,"비용2";#N/A,#N/A,FALSE,"비용1";#N/A,#N/A,FALSE,"비용";#N/A,#N/A,FALSE,"보증2";#N/A,#N/A,FALSE,"보증1";#N/A,#N/A,FALSE,"보증";#N/A,#N/A,FALSE,"손익1";#N/A,#N/A,FALSE,"손익";#N/A,#N/A,FALSE,"부서별매출";#N/A,#N/A,FALSE,"매출"}</definedName>
    <definedName name="___AT1" localSheetId="6" hidden="1">{#N/A,#N/A,FALSE,"인원";#N/A,#N/A,FALSE,"비용2";#N/A,#N/A,FALSE,"비용1";#N/A,#N/A,FALSE,"비용";#N/A,#N/A,FALSE,"보증2";#N/A,#N/A,FALSE,"보증1";#N/A,#N/A,FALSE,"보증";#N/A,#N/A,FALSE,"손익1";#N/A,#N/A,FALSE,"손익";#N/A,#N/A,FALSE,"부서별매출";#N/A,#N/A,FALSE,"매출"}</definedName>
    <definedName name="___AT1" localSheetId="7" hidden="1">{#N/A,#N/A,FALSE,"인원";#N/A,#N/A,FALSE,"비용2";#N/A,#N/A,FALSE,"비용1";#N/A,#N/A,FALSE,"비용";#N/A,#N/A,FALSE,"보증2";#N/A,#N/A,FALSE,"보증1";#N/A,#N/A,FALSE,"보증";#N/A,#N/A,FALSE,"손익1";#N/A,#N/A,FALSE,"손익";#N/A,#N/A,FALSE,"부서별매출";#N/A,#N/A,FALSE,"매출"}</definedName>
    <definedName name="___AT1" localSheetId="8" hidden="1">{#N/A,#N/A,FALSE,"인원";#N/A,#N/A,FALSE,"비용2";#N/A,#N/A,FALSE,"비용1";#N/A,#N/A,FALSE,"비용";#N/A,#N/A,FALSE,"보증2";#N/A,#N/A,FALSE,"보증1";#N/A,#N/A,FALSE,"보증";#N/A,#N/A,FALSE,"손익1";#N/A,#N/A,FALSE,"손익";#N/A,#N/A,FALSE,"부서별매출";#N/A,#N/A,FALSE,"매출"}</definedName>
    <definedName name="___AT1" localSheetId="9" hidden="1">{#N/A,#N/A,FALSE,"인원";#N/A,#N/A,FALSE,"비용2";#N/A,#N/A,FALSE,"비용1";#N/A,#N/A,FALSE,"비용";#N/A,#N/A,FALSE,"보증2";#N/A,#N/A,FALSE,"보증1";#N/A,#N/A,FALSE,"보증";#N/A,#N/A,FALSE,"손익1";#N/A,#N/A,FALSE,"손익";#N/A,#N/A,FALSE,"부서별매출";#N/A,#N/A,FALSE,"매출"}</definedName>
    <definedName name="___AT1" hidden="1">{#N/A,#N/A,FALSE,"인원";#N/A,#N/A,FALSE,"비용2";#N/A,#N/A,FALSE,"비용1";#N/A,#N/A,FALSE,"비용";#N/A,#N/A,FALSE,"보증2";#N/A,#N/A,FALSE,"보증1";#N/A,#N/A,FALSE,"보증";#N/A,#N/A,FALSE,"손익1";#N/A,#N/A,FALSE,"손익";#N/A,#N/A,FALSE,"부서별매출";#N/A,#N/A,FALSE,"매출"}</definedName>
    <definedName name="___AT2" localSheetId="1"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AT2" localSheetId="10"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AT2" localSheetId="11"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AT2" localSheetId="1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AT2" localSheetId="13"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AT2" localSheetId="15"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AT2" localSheetId="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AT2" localSheetId="3"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AT2" localSheetId="4"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AT2" localSheetId="5"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AT2" localSheetId="6"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AT2" localSheetId="7"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AT2" localSheetId="8"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AT2" localSheetId="9"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AT3" localSheetId="1" hidden="1">{#N/A,#N/A,FALSE,"인원";#N/A,#N/A,FALSE,"비용2";#N/A,#N/A,FALSE,"비용1";#N/A,#N/A,FALSE,"비용";#N/A,#N/A,FALSE,"보증2";#N/A,#N/A,FALSE,"보증1";#N/A,#N/A,FALSE,"보증";#N/A,#N/A,FALSE,"손익1";#N/A,#N/A,FALSE,"손익";#N/A,#N/A,FALSE,"부서별매출";#N/A,#N/A,FALSE,"매출"}</definedName>
    <definedName name="___AT3" localSheetId="10" hidden="1">{#N/A,#N/A,FALSE,"인원";#N/A,#N/A,FALSE,"비용2";#N/A,#N/A,FALSE,"비용1";#N/A,#N/A,FALSE,"비용";#N/A,#N/A,FALSE,"보증2";#N/A,#N/A,FALSE,"보증1";#N/A,#N/A,FALSE,"보증";#N/A,#N/A,FALSE,"손익1";#N/A,#N/A,FALSE,"손익";#N/A,#N/A,FALSE,"부서별매출";#N/A,#N/A,FALSE,"매출"}</definedName>
    <definedName name="___AT3" localSheetId="11" hidden="1">{#N/A,#N/A,FALSE,"인원";#N/A,#N/A,FALSE,"비용2";#N/A,#N/A,FALSE,"비용1";#N/A,#N/A,FALSE,"비용";#N/A,#N/A,FALSE,"보증2";#N/A,#N/A,FALSE,"보증1";#N/A,#N/A,FALSE,"보증";#N/A,#N/A,FALSE,"손익1";#N/A,#N/A,FALSE,"손익";#N/A,#N/A,FALSE,"부서별매출";#N/A,#N/A,FALSE,"매출"}</definedName>
    <definedName name="___AT3" localSheetId="12" hidden="1">{#N/A,#N/A,FALSE,"인원";#N/A,#N/A,FALSE,"비용2";#N/A,#N/A,FALSE,"비용1";#N/A,#N/A,FALSE,"비용";#N/A,#N/A,FALSE,"보증2";#N/A,#N/A,FALSE,"보증1";#N/A,#N/A,FALSE,"보증";#N/A,#N/A,FALSE,"손익1";#N/A,#N/A,FALSE,"손익";#N/A,#N/A,FALSE,"부서별매출";#N/A,#N/A,FALSE,"매출"}</definedName>
    <definedName name="___AT3" localSheetId="13" hidden="1">{#N/A,#N/A,FALSE,"인원";#N/A,#N/A,FALSE,"비용2";#N/A,#N/A,FALSE,"비용1";#N/A,#N/A,FALSE,"비용";#N/A,#N/A,FALSE,"보증2";#N/A,#N/A,FALSE,"보증1";#N/A,#N/A,FALSE,"보증";#N/A,#N/A,FALSE,"손익1";#N/A,#N/A,FALSE,"손익";#N/A,#N/A,FALSE,"부서별매출";#N/A,#N/A,FALSE,"매출"}</definedName>
    <definedName name="___AT3" localSheetId="15" hidden="1">{#N/A,#N/A,FALSE,"인원";#N/A,#N/A,FALSE,"비용2";#N/A,#N/A,FALSE,"비용1";#N/A,#N/A,FALSE,"비용";#N/A,#N/A,FALSE,"보증2";#N/A,#N/A,FALSE,"보증1";#N/A,#N/A,FALSE,"보증";#N/A,#N/A,FALSE,"손익1";#N/A,#N/A,FALSE,"손익";#N/A,#N/A,FALSE,"부서별매출";#N/A,#N/A,FALSE,"매출"}</definedName>
    <definedName name="___AT3" localSheetId="2" hidden="1">{#N/A,#N/A,FALSE,"인원";#N/A,#N/A,FALSE,"비용2";#N/A,#N/A,FALSE,"비용1";#N/A,#N/A,FALSE,"비용";#N/A,#N/A,FALSE,"보증2";#N/A,#N/A,FALSE,"보증1";#N/A,#N/A,FALSE,"보증";#N/A,#N/A,FALSE,"손익1";#N/A,#N/A,FALSE,"손익";#N/A,#N/A,FALSE,"부서별매출";#N/A,#N/A,FALSE,"매출"}</definedName>
    <definedName name="___AT3" localSheetId="3" hidden="1">{#N/A,#N/A,FALSE,"인원";#N/A,#N/A,FALSE,"비용2";#N/A,#N/A,FALSE,"비용1";#N/A,#N/A,FALSE,"비용";#N/A,#N/A,FALSE,"보증2";#N/A,#N/A,FALSE,"보증1";#N/A,#N/A,FALSE,"보증";#N/A,#N/A,FALSE,"손익1";#N/A,#N/A,FALSE,"손익";#N/A,#N/A,FALSE,"부서별매출";#N/A,#N/A,FALSE,"매출"}</definedName>
    <definedName name="___AT3" localSheetId="4" hidden="1">{#N/A,#N/A,FALSE,"인원";#N/A,#N/A,FALSE,"비용2";#N/A,#N/A,FALSE,"비용1";#N/A,#N/A,FALSE,"비용";#N/A,#N/A,FALSE,"보증2";#N/A,#N/A,FALSE,"보증1";#N/A,#N/A,FALSE,"보증";#N/A,#N/A,FALSE,"손익1";#N/A,#N/A,FALSE,"손익";#N/A,#N/A,FALSE,"부서별매출";#N/A,#N/A,FALSE,"매출"}</definedName>
    <definedName name="___AT3" localSheetId="5" hidden="1">{#N/A,#N/A,FALSE,"인원";#N/A,#N/A,FALSE,"비용2";#N/A,#N/A,FALSE,"비용1";#N/A,#N/A,FALSE,"비용";#N/A,#N/A,FALSE,"보증2";#N/A,#N/A,FALSE,"보증1";#N/A,#N/A,FALSE,"보증";#N/A,#N/A,FALSE,"손익1";#N/A,#N/A,FALSE,"손익";#N/A,#N/A,FALSE,"부서별매출";#N/A,#N/A,FALSE,"매출"}</definedName>
    <definedName name="___AT3" localSheetId="6" hidden="1">{#N/A,#N/A,FALSE,"인원";#N/A,#N/A,FALSE,"비용2";#N/A,#N/A,FALSE,"비용1";#N/A,#N/A,FALSE,"비용";#N/A,#N/A,FALSE,"보증2";#N/A,#N/A,FALSE,"보증1";#N/A,#N/A,FALSE,"보증";#N/A,#N/A,FALSE,"손익1";#N/A,#N/A,FALSE,"손익";#N/A,#N/A,FALSE,"부서별매출";#N/A,#N/A,FALSE,"매출"}</definedName>
    <definedName name="___AT3" localSheetId="7" hidden="1">{#N/A,#N/A,FALSE,"인원";#N/A,#N/A,FALSE,"비용2";#N/A,#N/A,FALSE,"비용1";#N/A,#N/A,FALSE,"비용";#N/A,#N/A,FALSE,"보증2";#N/A,#N/A,FALSE,"보증1";#N/A,#N/A,FALSE,"보증";#N/A,#N/A,FALSE,"손익1";#N/A,#N/A,FALSE,"손익";#N/A,#N/A,FALSE,"부서별매출";#N/A,#N/A,FALSE,"매출"}</definedName>
    <definedName name="___AT3" localSheetId="8" hidden="1">{#N/A,#N/A,FALSE,"인원";#N/A,#N/A,FALSE,"비용2";#N/A,#N/A,FALSE,"비용1";#N/A,#N/A,FALSE,"비용";#N/A,#N/A,FALSE,"보증2";#N/A,#N/A,FALSE,"보증1";#N/A,#N/A,FALSE,"보증";#N/A,#N/A,FALSE,"손익1";#N/A,#N/A,FALSE,"손익";#N/A,#N/A,FALSE,"부서별매출";#N/A,#N/A,FALSE,"매출"}</definedName>
    <definedName name="___AT3" localSheetId="9" hidden="1">{#N/A,#N/A,FALSE,"인원";#N/A,#N/A,FALSE,"비용2";#N/A,#N/A,FALSE,"비용1";#N/A,#N/A,FALSE,"비용";#N/A,#N/A,FALSE,"보증2";#N/A,#N/A,FALSE,"보증1";#N/A,#N/A,FALSE,"보증";#N/A,#N/A,FALSE,"손익1";#N/A,#N/A,FALSE,"손익";#N/A,#N/A,FALSE,"부서별매출";#N/A,#N/A,FALSE,"매출"}</definedName>
    <definedName name="___AT3" hidden="1">{#N/A,#N/A,FALSE,"인원";#N/A,#N/A,FALSE,"비용2";#N/A,#N/A,FALSE,"비용1";#N/A,#N/A,FALSE,"비용";#N/A,#N/A,FALSE,"보증2";#N/A,#N/A,FALSE,"보증1";#N/A,#N/A,FALSE,"보증";#N/A,#N/A,FALSE,"손익1";#N/A,#N/A,FALSE,"손익";#N/A,#N/A,FALSE,"부서별매출";#N/A,#N/A,FALSE,"매출"}</definedName>
    <definedName name="___J200" localSheetId="1" hidden="1">{#N/A,#N/A,FALSE,"인원";#N/A,#N/A,FALSE,"비용2";#N/A,#N/A,FALSE,"비용1";#N/A,#N/A,FALSE,"비용";#N/A,#N/A,FALSE,"보증2";#N/A,#N/A,FALSE,"보증1";#N/A,#N/A,FALSE,"보증";#N/A,#N/A,FALSE,"손익1";#N/A,#N/A,FALSE,"손익";#N/A,#N/A,FALSE,"부서별매출";#N/A,#N/A,FALSE,"매출"}</definedName>
    <definedName name="___J200" localSheetId="10" hidden="1">{#N/A,#N/A,FALSE,"인원";#N/A,#N/A,FALSE,"비용2";#N/A,#N/A,FALSE,"비용1";#N/A,#N/A,FALSE,"비용";#N/A,#N/A,FALSE,"보증2";#N/A,#N/A,FALSE,"보증1";#N/A,#N/A,FALSE,"보증";#N/A,#N/A,FALSE,"손익1";#N/A,#N/A,FALSE,"손익";#N/A,#N/A,FALSE,"부서별매출";#N/A,#N/A,FALSE,"매출"}</definedName>
    <definedName name="___J200" localSheetId="11" hidden="1">{#N/A,#N/A,FALSE,"인원";#N/A,#N/A,FALSE,"비용2";#N/A,#N/A,FALSE,"비용1";#N/A,#N/A,FALSE,"비용";#N/A,#N/A,FALSE,"보증2";#N/A,#N/A,FALSE,"보증1";#N/A,#N/A,FALSE,"보증";#N/A,#N/A,FALSE,"손익1";#N/A,#N/A,FALSE,"손익";#N/A,#N/A,FALSE,"부서별매출";#N/A,#N/A,FALSE,"매출"}</definedName>
    <definedName name="___J200" localSheetId="12" hidden="1">{#N/A,#N/A,FALSE,"인원";#N/A,#N/A,FALSE,"비용2";#N/A,#N/A,FALSE,"비용1";#N/A,#N/A,FALSE,"비용";#N/A,#N/A,FALSE,"보증2";#N/A,#N/A,FALSE,"보증1";#N/A,#N/A,FALSE,"보증";#N/A,#N/A,FALSE,"손익1";#N/A,#N/A,FALSE,"손익";#N/A,#N/A,FALSE,"부서별매출";#N/A,#N/A,FALSE,"매출"}</definedName>
    <definedName name="___J200" localSheetId="13" hidden="1">{#N/A,#N/A,FALSE,"인원";#N/A,#N/A,FALSE,"비용2";#N/A,#N/A,FALSE,"비용1";#N/A,#N/A,FALSE,"비용";#N/A,#N/A,FALSE,"보증2";#N/A,#N/A,FALSE,"보증1";#N/A,#N/A,FALSE,"보증";#N/A,#N/A,FALSE,"손익1";#N/A,#N/A,FALSE,"손익";#N/A,#N/A,FALSE,"부서별매출";#N/A,#N/A,FALSE,"매출"}</definedName>
    <definedName name="___J200" localSheetId="15" hidden="1">{#N/A,#N/A,FALSE,"인원";#N/A,#N/A,FALSE,"비용2";#N/A,#N/A,FALSE,"비용1";#N/A,#N/A,FALSE,"비용";#N/A,#N/A,FALSE,"보증2";#N/A,#N/A,FALSE,"보증1";#N/A,#N/A,FALSE,"보증";#N/A,#N/A,FALSE,"손익1";#N/A,#N/A,FALSE,"손익";#N/A,#N/A,FALSE,"부서별매출";#N/A,#N/A,FALSE,"매출"}</definedName>
    <definedName name="___J200" localSheetId="2" hidden="1">{#N/A,#N/A,FALSE,"인원";#N/A,#N/A,FALSE,"비용2";#N/A,#N/A,FALSE,"비용1";#N/A,#N/A,FALSE,"비용";#N/A,#N/A,FALSE,"보증2";#N/A,#N/A,FALSE,"보증1";#N/A,#N/A,FALSE,"보증";#N/A,#N/A,FALSE,"손익1";#N/A,#N/A,FALSE,"손익";#N/A,#N/A,FALSE,"부서별매출";#N/A,#N/A,FALSE,"매출"}</definedName>
    <definedName name="___J200" localSheetId="3" hidden="1">{#N/A,#N/A,FALSE,"인원";#N/A,#N/A,FALSE,"비용2";#N/A,#N/A,FALSE,"비용1";#N/A,#N/A,FALSE,"비용";#N/A,#N/A,FALSE,"보증2";#N/A,#N/A,FALSE,"보증1";#N/A,#N/A,FALSE,"보증";#N/A,#N/A,FALSE,"손익1";#N/A,#N/A,FALSE,"손익";#N/A,#N/A,FALSE,"부서별매출";#N/A,#N/A,FALSE,"매출"}</definedName>
    <definedName name="___J200" localSheetId="4" hidden="1">{#N/A,#N/A,FALSE,"인원";#N/A,#N/A,FALSE,"비용2";#N/A,#N/A,FALSE,"비용1";#N/A,#N/A,FALSE,"비용";#N/A,#N/A,FALSE,"보증2";#N/A,#N/A,FALSE,"보증1";#N/A,#N/A,FALSE,"보증";#N/A,#N/A,FALSE,"손익1";#N/A,#N/A,FALSE,"손익";#N/A,#N/A,FALSE,"부서별매출";#N/A,#N/A,FALSE,"매출"}</definedName>
    <definedName name="___J200" localSheetId="5" hidden="1">{#N/A,#N/A,FALSE,"인원";#N/A,#N/A,FALSE,"비용2";#N/A,#N/A,FALSE,"비용1";#N/A,#N/A,FALSE,"비용";#N/A,#N/A,FALSE,"보증2";#N/A,#N/A,FALSE,"보증1";#N/A,#N/A,FALSE,"보증";#N/A,#N/A,FALSE,"손익1";#N/A,#N/A,FALSE,"손익";#N/A,#N/A,FALSE,"부서별매출";#N/A,#N/A,FALSE,"매출"}</definedName>
    <definedName name="___J200" localSheetId="6" hidden="1">{#N/A,#N/A,FALSE,"인원";#N/A,#N/A,FALSE,"비용2";#N/A,#N/A,FALSE,"비용1";#N/A,#N/A,FALSE,"비용";#N/A,#N/A,FALSE,"보증2";#N/A,#N/A,FALSE,"보증1";#N/A,#N/A,FALSE,"보증";#N/A,#N/A,FALSE,"손익1";#N/A,#N/A,FALSE,"손익";#N/A,#N/A,FALSE,"부서별매출";#N/A,#N/A,FALSE,"매출"}</definedName>
    <definedName name="___J200" localSheetId="7" hidden="1">{#N/A,#N/A,FALSE,"인원";#N/A,#N/A,FALSE,"비용2";#N/A,#N/A,FALSE,"비용1";#N/A,#N/A,FALSE,"비용";#N/A,#N/A,FALSE,"보증2";#N/A,#N/A,FALSE,"보증1";#N/A,#N/A,FALSE,"보증";#N/A,#N/A,FALSE,"손익1";#N/A,#N/A,FALSE,"손익";#N/A,#N/A,FALSE,"부서별매출";#N/A,#N/A,FALSE,"매출"}</definedName>
    <definedName name="___J200" localSheetId="8" hidden="1">{#N/A,#N/A,FALSE,"인원";#N/A,#N/A,FALSE,"비용2";#N/A,#N/A,FALSE,"비용1";#N/A,#N/A,FALSE,"비용";#N/A,#N/A,FALSE,"보증2";#N/A,#N/A,FALSE,"보증1";#N/A,#N/A,FALSE,"보증";#N/A,#N/A,FALSE,"손익1";#N/A,#N/A,FALSE,"손익";#N/A,#N/A,FALSE,"부서별매출";#N/A,#N/A,FALSE,"매출"}</definedName>
    <definedName name="___J200" localSheetId="9" hidden="1">{#N/A,#N/A,FALSE,"인원";#N/A,#N/A,FALSE,"비용2";#N/A,#N/A,FALSE,"비용1";#N/A,#N/A,FALSE,"비용";#N/A,#N/A,FALSE,"보증2";#N/A,#N/A,FALSE,"보증1";#N/A,#N/A,FALSE,"보증";#N/A,#N/A,FALSE,"손익1";#N/A,#N/A,FALSE,"손익";#N/A,#N/A,FALSE,"부서별매출";#N/A,#N/A,FALSE,"매출"}</definedName>
    <definedName name="___J200" hidden="1">{#N/A,#N/A,FALSE,"인원";#N/A,#N/A,FALSE,"비용2";#N/A,#N/A,FALSE,"비용1";#N/A,#N/A,FALSE,"비용";#N/A,#N/A,FALSE,"보증2";#N/A,#N/A,FALSE,"보증1";#N/A,#N/A,FALSE,"보증";#N/A,#N/A,FALSE,"손익1";#N/A,#N/A,FALSE,"손익";#N/A,#N/A,FALSE,"부서별매출";#N/A,#N/A,FALSE,"매출"}</definedName>
    <definedName name="___tt1" localSheetId="1" hidden="1">{#N/A,#N/A,TRUE,"일정"}</definedName>
    <definedName name="___tt1" localSheetId="10" hidden="1">{#N/A,#N/A,TRUE,"일정"}</definedName>
    <definedName name="___tt1" localSheetId="11" hidden="1">{#N/A,#N/A,TRUE,"일정"}</definedName>
    <definedName name="___tt1" localSheetId="12" hidden="1">{#N/A,#N/A,TRUE,"일정"}</definedName>
    <definedName name="___tt1" localSheetId="13" hidden="1">{#N/A,#N/A,TRUE,"일정"}</definedName>
    <definedName name="___tt1" localSheetId="15" hidden="1">{#N/A,#N/A,TRUE,"일정"}</definedName>
    <definedName name="___tt1" localSheetId="2" hidden="1">{#N/A,#N/A,TRUE,"일정"}</definedName>
    <definedName name="___tt1" localSheetId="3" hidden="1">{#N/A,#N/A,TRUE,"일정"}</definedName>
    <definedName name="___tt1" localSheetId="4" hidden="1">{#N/A,#N/A,TRUE,"일정"}</definedName>
    <definedName name="___tt1" localSheetId="5" hidden="1">{#N/A,#N/A,TRUE,"일정"}</definedName>
    <definedName name="___tt1" localSheetId="6" hidden="1">{#N/A,#N/A,TRUE,"일정"}</definedName>
    <definedName name="___tt1" localSheetId="7" hidden="1">{#N/A,#N/A,TRUE,"일정"}</definedName>
    <definedName name="___tt1" localSheetId="8" hidden="1">{#N/A,#N/A,TRUE,"일정"}</definedName>
    <definedName name="___tt1" localSheetId="9" hidden="1">{#N/A,#N/A,TRUE,"일정"}</definedName>
    <definedName name="___tt1" hidden="1">{#N/A,#N/A,TRUE,"일정"}</definedName>
    <definedName name="___xlfn.BAHTTEXT" hidden="1">#NAME?</definedName>
    <definedName name="___xlfn.RTD" hidden="1">#NAME?</definedName>
    <definedName name="__A1" localSheetId="10" hidden="1">#REF!</definedName>
    <definedName name="__A1" localSheetId="11" hidden="1">#REF!</definedName>
    <definedName name="__A1" localSheetId="12" hidden="1">#REF!</definedName>
    <definedName name="__A1" localSheetId="15" hidden="1">#REF!</definedName>
    <definedName name="__A1" hidden="1">#REF!</definedName>
    <definedName name="__a12" localSheetId="1" hidden="1">{"'Monthly 1997'!$A$3:$S$89"}</definedName>
    <definedName name="__a12" localSheetId="10" hidden="1">{"'Monthly 1997'!$A$3:$S$89"}</definedName>
    <definedName name="__a12" localSheetId="11" hidden="1">{"'Monthly 1997'!$A$3:$S$89"}</definedName>
    <definedName name="__a12" localSheetId="12" hidden="1">{"'Monthly 1997'!$A$3:$S$89"}</definedName>
    <definedName name="__a12" localSheetId="13" hidden="1">{"'Monthly 1997'!$A$3:$S$89"}</definedName>
    <definedName name="__a12" localSheetId="15" hidden="1">{"'Monthly 1997'!$A$3:$S$89"}</definedName>
    <definedName name="__a12" localSheetId="2" hidden="1">{"'Monthly 1997'!$A$3:$S$89"}</definedName>
    <definedName name="__a12" localSheetId="3" hidden="1">{"'Monthly 1997'!$A$3:$S$89"}</definedName>
    <definedName name="__a12" localSheetId="4" hidden="1">{"'Monthly 1997'!$A$3:$S$89"}</definedName>
    <definedName name="__a12" localSheetId="5" hidden="1">{"'Monthly 1997'!$A$3:$S$89"}</definedName>
    <definedName name="__a12" localSheetId="6" hidden="1">{"'Monthly 1997'!$A$3:$S$89"}</definedName>
    <definedName name="__a12" localSheetId="7" hidden="1">{"'Monthly 1997'!$A$3:$S$89"}</definedName>
    <definedName name="__a12" localSheetId="8" hidden="1">{"'Monthly 1997'!$A$3:$S$89"}</definedName>
    <definedName name="__a12" localSheetId="9" hidden="1">{"'Monthly 1997'!$A$3:$S$89"}</definedName>
    <definedName name="__a12" hidden="1">{"'Monthly 1997'!$A$3:$S$89"}</definedName>
    <definedName name="__AT1" localSheetId="1" hidden="1">{#N/A,#N/A,FALSE,"인원";#N/A,#N/A,FALSE,"비용2";#N/A,#N/A,FALSE,"비용1";#N/A,#N/A,FALSE,"비용";#N/A,#N/A,FALSE,"보증2";#N/A,#N/A,FALSE,"보증1";#N/A,#N/A,FALSE,"보증";#N/A,#N/A,FALSE,"손익1";#N/A,#N/A,FALSE,"손익";#N/A,#N/A,FALSE,"부서별매출";#N/A,#N/A,FALSE,"매출"}</definedName>
    <definedName name="__AT1" localSheetId="10" hidden="1">{#N/A,#N/A,FALSE,"인원";#N/A,#N/A,FALSE,"비용2";#N/A,#N/A,FALSE,"비용1";#N/A,#N/A,FALSE,"비용";#N/A,#N/A,FALSE,"보증2";#N/A,#N/A,FALSE,"보증1";#N/A,#N/A,FALSE,"보증";#N/A,#N/A,FALSE,"손익1";#N/A,#N/A,FALSE,"손익";#N/A,#N/A,FALSE,"부서별매출";#N/A,#N/A,FALSE,"매출"}</definedName>
    <definedName name="__AT1" localSheetId="11" hidden="1">{#N/A,#N/A,FALSE,"인원";#N/A,#N/A,FALSE,"비용2";#N/A,#N/A,FALSE,"비용1";#N/A,#N/A,FALSE,"비용";#N/A,#N/A,FALSE,"보증2";#N/A,#N/A,FALSE,"보증1";#N/A,#N/A,FALSE,"보증";#N/A,#N/A,FALSE,"손익1";#N/A,#N/A,FALSE,"손익";#N/A,#N/A,FALSE,"부서별매출";#N/A,#N/A,FALSE,"매출"}</definedName>
    <definedName name="__AT1" localSheetId="12" hidden="1">{#N/A,#N/A,FALSE,"인원";#N/A,#N/A,FALSE,"비용2";#N/A,#N/A,FALSE,"비용1";#N/A,#N/A,FALSE,"비용";#N/A,#N/A,FALSE,"보증2";#N/A,#N/A,FALSE,"보증1";#N/A,#N/A,FALSE,"보증";#N/A,#N/A,FALSE,"손익1";#N/A,#N/A,FALSE,"손익";#N/A,#N/A,FALSE,"부서별매출";#N/A,#N/A,FALSE,"매출"}</definedName>
    <definedName name="__AT1" localSheetId="13" hidden="1">{#N/A,#N/A,FALSE,"인원";#N/A,#N/A,FALSE,"비용2";#N/A,#N/A,FALSE,"비용1";#N/A,#N/A,FALSE,"비용";#N/A,#N/A,FALSE,"보증2";#N/A,#N/A,FALSE,"보증1";#N/A,#N/A,FALSE,"보증";#N/A,#N/A,FALSE,"손익1";#N/A,#N/A,FALSE,"손익";#N/A,#N/A,FALSE,"부서별매출";#N/A,#N/A,FALSE,"매출"}</definedName>
    <definedName name="__AT1" localSheetId="15" hidden="1">{#N/A,#N/A,FALSE,"인원";#N/A,#N/A,FALSE,"비용2";#N/A,#N/A,FALSE,"비용1";#N/A,#N/A,FALSE,"비용";#N/A,#N/A,FALSE,"보증2";#N/A,#N/A,FALSE,"보증1";#N/A,#N/A,FALSE,"보증";#N/A,#N/A,FALSE,"손익1";#N/A,#N/A,FALSE,"손익";#N/A,#N/A,FALSE,"부서별매출";#N/A,#N/A,FALSE,"매출"}</definedName>
    <definedName name="__AT1" localSheetId="2" hidden="1">{#N/A,#N/A,FALSE,"인원";#N/A,#N/A,FALSE,"비용2";#N/A,#N/A,FALSE,"비용1";#N/A,#N/A,FALSE,"비용";#N/A,#N/A,FALSE,"보증2";#N/A,#N/A,FALSE,"보증1";#N/A,#N/A,FALSE,"보증";#N/A,#N/A,FALSE,"손익1";#N/A,#N/A,FALSE,"손익";#N/A,#N/A,FALSE,"부서별매출";#N/A,#N/A,FALSE,"매출"}</definedName>
    <definedName name="__AT1" localSheetId="3" hidden="1">{#N/A,#N/A,FALSE,"인원";#N/A,#N/A,FALSE,"비용2";#N/A,#N/A,FALSE,"비용1";#N/A,#N/A,FALSE,"비용";#N/A,#N/A,FALSE,"보증2";#N/A,#N/A,FALSE,"보증1";#N/A,#N/A,FALSE,"보증";#N/A,#N/A,FALSE,"손익1";#N/A,#N/A,FALSE,"손익";#N/A,#N/A,FALSE,"부서별매출";#N/A,#N/A,FALSE,"매출"}</definedName>
    <definedName name="__AT1" localSheetId="4" hidden="1">{#N/A,#N/A,FALSE,"인원";#N/A,#N/A,FALSE,"비용2";#N/A,#N/A,FALSE,"비용1";#N/A,#N/A,FALSE,"비용";#N/A,#N/A,FALSE,"보증2";#N/A,#N/A,FALSE,"보증1";#N/A,#N/A,FALSE,"보증";#N/A,#N/A,FALSE,"손익1";#N/A,#N/A,FALSE,"손익";#N/A,#N/A,FALSE,"부서별매출";#N/A,#N/A,FALSE,"매출"}</definedName>
    <definedName name="__AT1" localSheetId="5" hidden="1">{#N/A,#N/A,FALSE,"인원";#N/A,#N/A,FALSE,"비용2";#N/A,#N/A,FALSE,"비용1";#N/A,#N/A,FALSE,"비용";#N/A,#N/A,FALSE,"보증2";#N/A,#N/A,FALSE,"보증1";#N/A,#N/A,FALSE,"보증";#N/A,#N/A,FALSE,"손익1";#N/A,#N/A,FALSE,"손익";#N/A,#N/A,FALSE,"부서별매출";#N/A,#N/A,FALSE,"매출"}</definedName>
    <definedName name="__AT1" localSheetId="6" hidden="1">{#N/A,#N/A,FALSE,"인원";#N/A,#N/A,FALSE,"비용2";#N/A,#N/A,FALSE,"비용1";#N/A,#N/A,FALSE,"비용";#N/A,#N/A,FALSE,"보증2";#N/A,#N/A,FALSE,"보증1";#N/A,#N/A,FALSE,"보증";#N/A,#N/A,FALSE,"손익1";#N/A,#N/A,FALSE,"손익";#N/A,#N/A,FALSE,"부서별매출";#N/A,#N/A,FALSE,"매출"}</definedName>
    <definedName name="__AT1" localSheetId="7" hidden="1">{#N/A,#N/A,FALSE,"인원";#N/A,#N/A,FALSE,"비용2";#N/A,#N/A,FALSE,"비용1";#N/A,#N/A,FALSE,"비용";#N/A,#N/A,FALSE,"보증2";#N/A,#N/A,FALSE,"보증1";#N/A,#N/A,FALSE,"보증";#N/A,#N/A,FALSE,"손익1";#N/A,#N/A,FALSE,"손익";#N/A,#N/A,FALSE,"부서별매출";#N/A,#N/A,FALSE,"매출"}</definedName>
    <definedName name="__AT1" localSheetId="8" hidden="1">{#N/A,#N/A,FALSE,"인원";#N/A,#N/A,FALSE,"비용2";#N/A,#N/A,FALSE,"비용1";#N/A,#N/A,FALSE,"비용";#N/A,#N/A,FALSE,"보증2";#N/A,#N/A,FALSE,"보증1";#N/A,#N/A,FALSE,"보증";#N/A,#N/A,FALSE,"손익1";#N/A,#N/A,FALSE,"손익";#N/A,#N/A,FALSE,"부서별매출";#N/A,#N/A,FALSE,"매출"}</definedName>
    <definedName name="__AT1" localSheetId="9" hidden="1">{#N/A,#N/A,FALSE,"인원";#N/A,#N/A,FALSE,"비용2";#N/A,#N/A,FALSE,"비용1";#N/A,#N/A,FALSE,"비용";#N/A,#N/A,FALSE,"보증2";#N/A,#N/A,FALSE,"보증1";#N/A,#N/A,FALSE,"보증";#N/A,#N/A,FALSE,"손익1";#N/A,#N/A,FALSE,"손익";#N/A,#N/A,FALSE,"부서별매출";#N/A,#N/A,FALSE,"매출"}</definedName>
    <definedName name="__AT1" hidden="1">{#N/A,#N/A,FALSE,"인원";#N/A,#N/A,FALSE,"비용2";#N/A,#N/A,FALSE,"비용1";#N/A,#N/A,FALSE,"비용";#N/A,#N/A,FALSE,"보증2";#N/A,#N/A,FALSE,"보증1";#N/A,#N/A,FALSE,"보증";#N/A,#N/A,FALSE,"손익1";#N/A,#N/A,FALSE,"손익";#N/A,#N/A,FALSE,"부서별매출";#N/A,#N/A,FALSE,"매출"}</definedName>
    <definedName name="__AT2" localSheetId="1"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AT2" localSheetId="10"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AT2" localSheetId="11"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AT2" localSheetId="1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AT2" localSheetId="13"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AT2" localSheetId="15"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AT2" localSheetId="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AT2" localSheetId="3"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AT2" localSheetId="4"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AT2" localSheetId="5"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AT2" localSheetId="6"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AT2" localSheetId="7"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AT2" localSheetId="8"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AT2" localSheetId="9"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AT3" localSheetId="1" hidden="1">{#N/A,#N/A,FALSE,"인원";#N/A,#N/A,FALSE,"비용2";#N/A,#N/A,FALSE,"비용1";#N/A,#N/A,FALSE,"비용";#N/A,#N/A,FALSE,"보증2";#N/A,#N/A,FALSE,"보증1";#N/A,#N/A,FALSE,"보증";#N/A,#N/A,FALSE,"손익1";#N/A,#N/A,FALSE,"손익";#N/A,#N/A,FALSE,"부서별매출";#N/A,#N/A,FALSE,"매출"}</definedName>
    <definedName name="__AT3" localSheetId="10" hidden="1">{#N/A,#N/A,FALSE,"인원";#N/A,#N/A,FALSE,"비용2";#N/A,#N/A,FALSE,"비용1";#N/A,#N/A,FALSE,"비용";#N/A,#N/A,FALSE,"보증2";#N/A,#N/A,FALSE,"보증1";#N/A,#N/A,FALSE,"보증";#N/A,#N/A,FALSE,"손익1";#N/A,#N/A,FALSE,"손익";#N/A,#N/A,FALSE,"부서별매출";#N/A,#N/A,FALSE,"매출"}</definedName>
    <definedName name="__AT3" localSheetId="11" hidden="1">{#N/A,#N/A,FALSE,"인원";#N/A,#N/A,FALSE,"비용2";#N/A,#N/A,FALSE,"비용1";#N/A,#N/A,FALSE,"비용";#N/A,#N/A,FALSE,"보증2";#N/A,#N/A,FALSE,"보증1";#N/A,#N/A,FALSE,"보증";#N/A,#N/A,FALSE,"손익1";#N/A,#N/A,FALSE,"손익";#N/A,#N/A,FALSE,"부서별매출";#N/A,#N/A,FALSE,"매출"}</definedName>
    <definedName name="__AT3" localSheetId="12" hidden="1">{#N/A,#N/A,FALSE,"인원";#N/A,#N/A,FALSE,"비용2";#N/A,#N/A,FALSE,"비용1";#N/A,#N/A,FALSE,"비용";#N/A,#N/A,FALSE,"보증2";#N/A,#N/A,FALSE,"보증1";#N/A,#N/A,FALSE,"보증";#N/A,#N/A,FALSE,"손익1";#N/A,#N/A,FALSE,"손익";#N/A,#N/A,FALSE,"부서별매출";#N/A,#N/A,FALSE,"매출"}</definedName>
    <definedName name="__AT3" localSheetId="13" hidden="1">{#N/A,#N/A,FALSE,"인원";#N/A,#N/A,FALSE,"비용2";#N/A,#N/A,FALSE,"비용1";#N/A,#N/A,FALSE,"비용";#N/A,#N/A,FALSE,"보증2";#N/A,#N/A,FALSE,"보증1";#N/A,#N/A,FALSE,"보증";#N/A,#N/A,FALSE,"손익1";#N/A,#N/A,FALSE,"손익";#N/A,#N/A,FALSE,"부서별매출";#N/A,#N/A,FALSE,"매출"}</definedName>
    <definedName name="__AT3" localSheetId="15" hidden="1">{#N/A,#N/A,FALSE,"인원";#N/A,#N/A,FALSE,"비용2";#N/A,#N/A,FALSE,"비용1";#N/A,#N/A,FALSE,"비용";#N/A,#N/A,FALSE,"보증2";#N/A,#N/A,FALSE,"보증1";#N/A,#N/A,FALSE,"보증";#N/A,#N/A,FALSE,"손익1";#N/A,#N/A,FALSE,"손익";#N/A,#N/A,FALSE,"부서별매출";#N/A,#N/A,FALSE,"매출"}</definedName>
    <definedName name="__AT3" localSheetId="2" hidden="1">{#N/A,#N/A,FALSE,"인원";#N/A,#N/A,FALSE,"비용2";#N/A,#N/A,FALSE,"비용1";#N/A,#N/A,FALSE,"비용";#N/A,#N/A,FALSE,"보증2";#N/A,#N/A,FALSE,"보증1";#N/A,#N/A,FALSE,"보증";#N/A,#N/A,FALSE,"손익1";#N/A,#N/A,FALSE,"손익";#N/A,#N/A,FALSE,"부서별매출";#N/A,#N/A,FALSE,"매출"}</definedName>
    <definedName name="__AT3" localSheetId="3" hidden="1">{#N/A,#N/A,FALSE,"인원";#N/A,#N/A,FALSE,"비용2";#N/A,#N/A,FALSE,"비용1";#N/A,#N/A,FALSE,"비용";#N/A,#N/A,FALSE,"보증2";#N/A,#N/A,FALSE,"보증1";#N/A,#N/A,FALSE,"보증";#N/A,#N/A,FALSE,"손익1";#N/A,#N/A,FALSE,"손익";#N/A,#N/A,FALSE,"부서별매출";#N/A,#N/A,FALSE,"매출"}</definedName>
    <definedName name="__AT3" localSheetId="4" hidden="1">{#N/A,#N/A,FALSE,"인원";#N/A,#N/A,FALSE,"비용2";#N/A,#N/A,FALSE,"비용1";#N/A,#N/A,FALSE,"비용";#N/A,#N/A,FALSE,"보증2";#N/A,#N/A,FALSE,"보증1";#N/A,#N/A,FALSE,"보증";#N/A,#N/A,FALSE,"손익1";#N/A,#N/A,FALSE,"손익";#N/A,#N/A,FALSE,"부서별매출";#N/A,#N/A,FALSE,"매출"}</definedName>
    <definedName name="__AT3" localSheetId="5" hidden="1">{#N/A,#N/A,FALSE,"인원";#N/A,#N/A,FALSE,"비용2";#N/A,#N/A,FALSE,"비용1";#N/A,#N/A,FALSE,"비용";#N/A,#N/A,FALSE,"보증2";#N/A,#N/A,FALSE,"보증1";#N/A,#N/A,FALSE,"보증";#N/A,#N/A,FALSE,"손익1";#N/A,#N/A,FALSE,"손익";#N/A,#N/A,FALSE,"부서별매출";#N/A,#N/A,FALSE,"매출"}</definedName>
    <definedName name="__AT3" localSheetId="6" hidden="1">{#N/A,#N/A,FALSE,"인원";#N/A,#N/A,FALSE,"비용2";#N/A,#N/A,FALSE,"비용1";#N/A,#N/A,FALSE,"비용";#N/A,#N/A,FALSE,"보증2";#N/A,#N/A,FALSE,"보증1";#N/A,#N/A,FALSE,"보증";#N/A,#N/A,FALSE,"손익1";#N/A,#N/A,FALSE,"손익";#N/A,#N/A,FALSE,"부서별매출";#N/A,#N/A,FALSE,"매출"}</definedName>
    <definedName name="__AT3" localSheetId="7" hidden="1">{#N/A,#N/A,FALSE,"인원";#N/A,#N/A,FALSE,"비용2";#N/A,#N/A,FALSE,"비용1";#N/A,#N/A,FALSE,"비용";#N/A,#N/A,FALSE,"보증2";#N/A,#N/A,FALSE,"보증1";#N/A,#N/A,FALSE,"보증";#N/A,#N/A,FALSE,"손익1";#N/A,#N/A,FALSE,"손익";#N/A,#N/A,FALSE,"부서별매출";#N/A,#N/A,FALSE,"매출"}</definedName>
    <definedName name="__AT3" localSheetId="8" hidden="1">{#N/A,#N/A,FALSE,"인원";#N/A,#N/A,FALSE,"비용2";#N/A,#N/A,FALSE,"비용1";#N/A,#N/A,FALSE,"비용";#N/A,#N/A,FALSE,"보증2";#N/A,#N/A,FALSE,"보증1";#N/A,#N/A,FALSE,"보증";#N/A,#N/A,FALSE,"손익1";#N/A,#N/A,FALSE,"손익";#N/A,#N/A,FALSE,"부서별매출";#N/A,#N/A,FALSE,"매출"}</definedName>
    <definedName name="__AT3" localSheetId="9" hidden="1">{#N/A,#N/A,FALSE,"인원";#N/A,#N/A,FALSE,"비용2";#N/A,#N/A,FALSE,"비용1";#N/A,#N/A,FALSE,"비용";#N/A,#N/A,FALSE,"보증2";#N/A,#N/A,FALSE,"보증1";#N/A,#N/A,FALSE,"보증";#N/A,#N/A,FALSE,"손익1";#N/A,#N/A,FALSE,"손익";#N/A,#N/A,FALSE,"부서별매출";#N/A,#N/A,FALSE,"매출"}</definedName>
    <definedName name="__AT3" hidden="1">{#N/A,#N/A,FALSE,"인원";#N/A,#N/A,FALSE,"비용2";#N/A,#N/A,FALSE,"비용1";#N/A,#N/A,FALSE,"비용";#N/A,#N/A,FALSE,"보증2";#N/A,#N/A,FALSE,"보증1";#N/A,#N/A,FALSE,"보증";#N/A,#N/A,FALSE,"손익1";#N/A,#N/A,FALSE,"손익";#N/A,#N/A,FALSE,"부서별매출";#N/A,#N/A,FALSE,"매출"}</definedName>
    <definedName name="__J200" localSheetId="1" hidden="1">{#N/A,#N/A,FALSE,"인원";#N/A,#N/A,FALSE,"비용2";#N/A,#N/A,FALSE,"비용1";#N/A,#N/A,FALSE,"비용";#N/A,#N/A,FALSE,"보증2";#N/A,#N/A,FALSE,"보증1";#N/A,#N/A,FALSE,"보증";#N/A,#N/A,FALSE,"손익1";#N/A,#N/A,FALSE,"손익";#N/A,#N/A,FALSE,"부서별매출";#N/A,#N/A,FALSE,"매출"}</definedName>
    <definedName name="__J200" localSheetId="10" hidden="1">{#N/A,#N/A,FALSE,"인원";#N/A,#N/A,FALSE,"비용2";#N/A,#N/A,FALSE,"비용1";#N/A,#N/A,FALSE,"비용";#N/A,#N/A,FALSE,"보증2";#N/A,#N/A,FALSE,"보증1";#N/A,#N/A,FALSE,"보증";#N/A,#N/A,FALSE,"손익1";#N/A,#N/A,FALSE,"손익";#N/A,#N/A,FALSE,"부서별매출";#N/A,#N/A,FALSE,"매출"}</definedName>
    <definedName name="__J200" localSheetId="11" hidden="1">{#N/A,#N/A,FALSE,"인원";#N/A,#N/A,FALSE,"비용2";#N/A,#N/A,FALSE,"비용1";#N/A,#N/A,FALSE,"비용";#N/A,#N/A,FALSE,"보증2";#N/A,#N/A,FALSE,"보증1";#N/A,#N/A,FALSE,"보증";#N/A,#N/A,FALSE,"손익1";#N/A,#N/A,FALSE,"손익";#N/A,#N/A,FALSE,"부서별매출";#N/A,#N/A,FALSE,"매출"}</definedName>
    <definedName name="__J200" localSheetId="12" hidden="1">{#N/A,#N/A,FALSE,"인원";#N/A,#N/A,FALSE,"비용2";#N/A,#N/A,FALSE,"비용1";#N/A,#N/A,FALSE,"비용";#N/A,#N/A,FALSE,"보증2";#N/A,#N/A,FALSE,"보증1";#N/A,#N/A,FALSE,"보증";#N/A,#N/A,FALSE,"손익1";#N/A,#N/A,FALSE,"손익";#N/A,#N/A,FALSE,"부서별매출";#N/A,#N/A,FALSE,"매출"}</definedName>
    <definedName name="__J200" localSheetId="13" hidden="1">{#N/A,#N/A,FALSE,"인원";#N/A,#N/A,FALSE,"비용2";#N/A,#N/A,FALSE,"비용1";#N/A,#N/A,FALSE,"비용";#N/A,#N/A,FALSE,"보증2";#N/A,#N/A,FALSE,"보증1";#N/A,#N/A,FALSE,"보증";#N/A,#N/A,FALSE,"손익1";#N/A,#N/A,FALSE,"손익";#N/A,#N/A,FALSE,"부서별매출";#N/A,#N/A,FALSE,"매출"}</definedName>
    <definedName name="__J200" localSheetId="15" hidden="1">{#N/A,#N/A,FALSE,"인원";#N/A,#N/A,FALSE,"비용2";#N/A,#N/A,FALSE,"비용1";#N/A,#N/A,FALSE,"비용";#N/A,#N/A,FALSE,"보증2";#N/A,#N/A,FALSE,"보증1";#N/A,#N/A,FALSE,"보증";#N/A,#N/A,FALSE,"손익1";#N/A,#N/A,FALSE,"손익";#N/A,#N/A,FALSE,"부서별매출";#N/A,#N/A,FALSE,"매출"}</definedName>
    <definedName name="__J200" localSheetId="2" hidden="1">{#N/A,#N/A,FALSE,"인원";#N/A,#N/A,FALSE,"비용2";#N/A,#N/A,FALSE,"비용1";#N/A,#N/A,FALSE,"비용";#N/A,#N/A,FALSE,"보증2";#N/A,#N/A,FALSE,"보증1";#N/A,#N/A,FALSE,"보증";#N/A,#N/A,FALSE,"손익1";#N/A,#N/A,FALSE,"손익";#N/A,#N/A,FALSE,"부서별매출";#N/A,#N/A,FALSE,"매출"}</definedName>
    <definedName name="__J200" localSheetId="3" hidden="1">{#N/A,#N/A,FALSE,"인원";#N/A,#N/A,FALSE,"비용2";#N/A,#N/A,FALSE,"비용1";#N/A,#N/A,FALSE,"비용";#N/A,#N/A,FALSE,"보증2";#N/A,#N/A,FALSE,"보증1";#N/A,#N/A,FALSE,"보증";#N/A,#N/A,FALSE,"손익1";#N/A,#N/A,FALSE,"손익";#N/A,#N/A,FALSE,"부서별매출";#N/A,#N/A,FALSE,"매출"}</definedName>
    <definedName name="__J200" localSheetId="4" hidden="1">{#N/A,#N/A,FALSE,"인원";#N/A,#N/A,FALSE,"비용2";#N/A,#N/A,FALSE,"비용1";#N/A,#N/A,FALSE,"비용";#N/A,#N/A,FALSE,"보증2";#N/A,#N/A,FALSE,"보증1";#N/A,#N/A,FALSE,"보증";#N/A,#N/A,FALSE,"손익1";#N/A,#N/A,FALSE,"손익";#N/A,#N/A,FALSE,"부서별매출";#N/A,#N/A,FALSE,"매출"}</definedName>
    <definedName name="__J200" localSheetId="5" hidden="1">{#N/A,#N/A,FALSE,"인원";#N/A,#N/A,FALSE,"비용2";#N/A,#N/A,FALSE,"비용1";#N/A,#N/A,FALSE,"비용";#N/A,#N/A,FALSE,"보증2";#N/A,#N/A,FALSE,"보증1";#N/A,#N/A,FALSE,"보증";#N/A,#N/A,FALSE,"손익1";#N/A,#N/A,FALSE,"손익";#N/A,#N/A,FALSE,"부서별매출";#N/A,#N/A,FALSE,"매출"}</definedName>
    <definedName name="__J200" localSheetId="6" hidden="1">{#N/A,#N/A,FALSE,"인원";#N/A,#N/A,FALSE,"비용2";#N/A,#N/A,FALSE,"비용1";#N/A,#N/A,FALSE,"비용";#N/A,#N/A,FALSE,"보증2";#N/A,#N/A,FALSE,"보증1";#N/A,#N/A,FALSE,"보증";#N/A,#N/A,FALSE,"손익1";#N/A,#N/A,FALSE,"손익";#N/A,#N/A,FALSE,"부서별매출";#N/A,#N/A,FALSE,"매출"}</definedName>
    <definedName name="__J200" localSheetId="7" hidden="1">{#N/A,#N/A,FALSE,"인원";#N/A,#N/A,FALSE,"비용2";#N/A,#N/A,FALSE,"비용1";#N/A,#N/A,FALSE,"비용";#N/A,#N/A,FALSE,"보증2";#N/A,#N/A,FALSE,"보증1";#N/A,#N/A,FALSE,"보증";#N/A,#N/A,FALSE,"손익1";#N/A,#N/A,FALSE,"손익";#N/A,#N/A,FALSE,"부서별매출";#N/A,#N/A,FALSE,"매출"}</definedName>
    <definedName name="__J200" localSheetId="8" hidden="1">{#N/A,#N/A,FALSE,"인원";#N/A,#N/A,FALSE,"비용2";#N/A,#N/A,FALSE,"비용1";#N/A,#N/A,FALSE,"비용";#N/A,#N/A,FALSE,"보증2";#N/A,#N/A,FALSE,"보증1";#N/A,#N/A,FALSE,"보증";#N/A,#N/A,FALSE,"손익1";#N/A,#N/A,FALSE,"손익";#N/A,#N/A,FALSE,"부서별매출";#N/A,#N/A,FALSE,"매출"}</definedName>
    <definedName name="__J200" localSheetId="9" hidden="1">{#N/A,#N/A,FALSE,"인원";#N/A,#N/A,FALSE,"비용2";#N/A,#N/A,FALSE,"비용1";#N/A,#N/A,FALSE,"비용";#N/A,#N/A,FALSE,"보증2";#N/A,#N/A,FALSE,"보증1";#N/A,#N/A,FALSE,"보증";#N/A,#N/A,FALSE,"손익1";#N/A,#N/A,FALSE,"손익";#N/A,#N/A,FALSE,"부서별매출";#N/A,#N/A,FALSE,"매출"}</definedName>
    <definedName name="__J200" hidden="1">{#N/A,#N/A,FALSE,"인원";#N/A,#N/A,FALSE,"비용2";#N/A,#N/A,FALSE,"비용1";#N/A,#N/A,FALSE,"비용";#N/A,#N/A,FALSE,"보증2";#N/A,#N/A,FALSE,"보증1";#N/A,#N/A,FALSE,"보증";#N/A,#N/A,FALSE,"손익1";#N/A,#N/A,FALSE,"손익";#N/A,#N/A,FALSE,"부서별매출";#N/A,#N/A,FALSE,"매출"}</definedName>
    <definedName name="__tt1" localSheetId="1" hidden="1">{#N/A,#N/A,TRUE,"일정"}</definedName>
    <definedName name="__tt1" localSheetId="10" hidden="1">{#N/A,#N/A,TRUE,"일정"}</definedName>
    <definedName name="__tt1" localSheetId="11" hidden="1">{#N/A,#N/A,TRUE,"일정"}</definedName>
    <definedName name="__tt1" localSheetId="12" hidden="1">{#N/A,#N/A,TRUE,"일정"}</definedName>
    <definedName name="__tt1" localSheetId="13" hidden="1">{#N/A,#N/A,TRUE,"일정"}</definedName>
    <definedName name="__tt1" localSheetId="15" hidden="1">{#N/A,#N/A,TRUE,"일정"}</definedName>
    <definedName name="__tt1" localSheetId="2" hidden="1">{#N/A,#N/A,TRUE,"일정"}</definedName>
    <definedName name="__tt1" localSheetId="3" hidden="1">{#N/A,#N/A,TRUE,"일정"}</definedName>
    <definedName name="__tt1" localSheetId="4" hidden="1">{#N/A,#N/A,TRUE,"일정"}</definedName>
    <definedName name="__tt1" localSheetId="5" hidden="1">{#N/A,#N/A,TRUE,"일정"}</definedName>
    <definedName name="__tt1" localSheetId="6" hidden="1">{#N/A,#N/A,TRUE,"일정"}</definedName>
    <definedName name="__tt1" localSheetId="7" hidden="1">{#N/A,#N/A,TRUE,"일정"}</definedName>
    <definedName name="__tt1" localSheetId="8" hidden="1">{#N/A,#N/A,TRUE,"일정"}</definedName>
    <definedName name="__tt1" localSheetId="9" hidden="1">{#N/A,#N/A,TRUE,"일정"}</definedName>
    <definedName name="__tt1" hidden="1">{#N/A,#N/A,TRUE,"일정"}</definedName>
    <definedName name="__xlfn.BAHTTEXT" hidden="1">#NAME?</definedName>
    <definedName name="__xlfn.RTD" hidden="1">#NAME?</definedName>
    <definedName name="_1053__0_S" localSheetId="10" hidden="1">#REF!</definedName>
    <definedName name="_1053__0_S" localSheetId="11" hidden="1">#REF!</definedName>
    <definedName name="_1053__0_S" localSheetId="12" hidden="1">#REF!</definedName>
    <definedName name="_1053__0_S" localSheetId="15" hidden="1">#REF!</definedName>
    <definedName name="_1053__0_S" hidden="1">#REF!</definedName>
    <definedName name="_2" localSheetId="10" hidden="1">#REF!</definedName>
    <definedName name="_2" localSheetId="11" hidden="1">#REF!</definedName>
    <definedName name="_2" localSheetId="12" hidden="1">#REF!</definedName>
    <definedName name="_2" localSheetId="15" hidden="1">#REF!</definedName>
    <definedName name="_2" hidden="1">#REF!</definedName>
    <definedName name="_440__0_S" localSheetId="10" hidden="1">#REF!</definedName>
    <definedName name="_440__0_S" localSheetId="11" hidden="1">#REF!</definedName>
    <definedName name="_440__0_S" localSheetId="12" hidden="1">#REF!</definedName>
    <definedName name="_440__0_S" localSheetId="15" hidden="1">#REF!</definedName>
    <definedName name="_440__0_S" hidden="1">#REF!</definedName>
    <definedName name="_A1" localSheetId="11" hidden="1">#REF!</definedName>
    <definedName name="_A1" localSheetId="12" hidden="1">#REF!</definedName>
    <definedName name="_A1" hidden="1">#REF!</definedName>
    <definedName name="_a12" localSheetId="1" hidden="1">{"'Monthly 1997'!$A$3:$S$89"}</definedName>
    <definedName name="_a12" localSheetId="10" hidden="1">{"'Monthly 1997'!$A$3:$S$89"}</definedName>
    <definedName name="_a12" localSheetId="11" hidden="1">{"'Monthly 1997'!$A$3:$S$89"}</definedName>
    <definedName name="_a12" localSheetId="12" hidden="1">{"'Monthly 1997'!$A$3:$S$89"}</definedName>
    <definedName name="_a12" localSheetId="13" hidden="1">{"'Monthly 1997'!$A$3:$S$89"}</definedName>
    <definedName name="_a12" localSheetId="15" hidden="1">{"'Monthly 1997'!$A$3:$S$89"}</definedName>
    <definedName name="_a12" localSheetId="2" hidden="1">{"'Monthly 1997'!$A$3:$S$89"}</definedName>
    <definedName name="_a12" localSheetId="3" hidden="1">{"'Monthly 1997'!$A$3:$S$89"}</definedName>
    <definedName name="_a12" localSheetId="4" hidden="1">{"'Monthly 1997'!$A$3:$S$89"}</definedName>
    <definedName name="_a12" localSheetId="5" hidden="1">{"'Monthly 1997'!$A$3:$S$89"}</definedName>
    <definedName name="_a12" localSheetId="6" hidden="1">{"'Monthly 1997'!$A$3:$S$89"}</definedName>
    <definedName name="_a12" localSheetId="7" hidden="1">{"'Monthly 1997'!$A$3:$S$89"}</definedName>
    <definedName name="_a12" localSheetId="8" hidden="1">{"'Monthly 1997'!$A$3:$S$89"}</definedName>
    <definedName name="_a12" localSheetId="9" hidden="1">{"'Monthly 1997'!$A$3:$S$89"}</definedName>
    <definedName name="_a12" hidden="1">{"'Monthly 1997'!$A$3:$S$89"}</definedName>
    <definedName name="_A61" localSheetId="1" hidden="1">{#N/A,#N/A,FALSE,"BODY"}</definedName>
    <definedName name="_A61" localSheetId="10" hidden="1">{#N/A,#N/A,FALSE,"BODY"}</definedName>
    <definedName name="_A61" localSheetId="11" hidden="1">{#N/A,#N/A,FALSE,"BODY"}</definedName>
    <definedName name="_A61" localSheetId="12" hidden="1">{#N/A,#N/A,FALSE,"BODY"}</definedName>
    <definedName name="_A61" localSheetId="13" hidden="1">{#N/A,#N/A,FALSE,"BODY"}</definedName>
    <definedName name="_A61" localSheetId="15" hidden="1">{#N/A,#N/A,FALSE,"BODY"}</definedName>
    <definedName name="_A61" localSheetId="2" hidden="1">{#N/A,#N/A,FALSE,"BODY"}</definedName>
    <definedName name="_A61" localSheetId="3" hidden="1">{#N/A,#N/A,FALSE,"BODY"}</definedName>
    <definedName name="_A61" localSheetId="4" hidden="1">{#N/A,#N/A,FALSE,"BODY"}</definedName>
    <definedName name="_A61" localSheetId="5" hidden="1">{#N/A,#N/A,FALSE,"BODY"}</definedName>
    <definedName name="_A61" localSheetId="6" hidden="1">{#N/A,#N/A,FALSE,"BODY"}</definedName>
    <definedName name="_A61" localSheetId="7" hidden="1">{#N/A,#N/A,FALSE,"BODY"}</definedName>
    <definedName name="_A61" localSheetId="8" hidden="1">{#N/A,#N/A,FALSE,"BODY"}</definedName>
    <definedName name="_A61" localSheetId="9" hidden="1">{#N/A,#N/A,FALSE,"BODY"}</definedName>
    <definedName name="_A61" hidden="1">{#N/A,#N/A,FALSE,"BODY"}</definedName>
    <definedName name="_AT1" localSheetId="1" hidden="1">{#N/A,#N/A,FALSE,"인원";#N/A,#N/A,FALSE,"비용2";#N/A,#N/A,FALSE,"비용1";#N/A,#N/A,FALSE,"비용";#N/A,#N/A,FALSE,"보증2";#N/A,#N/A,FALSE,"보증1";#N/A,#N/A,FALSE,"보증";#N/A,#N/A,FALSE,"손익1";#N/A,#N/A,FALSE,"손익";#N/A,#N/A,FALSE,"부서별매출";#N/A,#N/A,FALSE,"매출"}</definedName>
    <definedName name="_AT1" localSheetId="10" hidden="1">{#N/A,#N/A,FALSE,"인원";#N/A,#N/A,FALSE,"비용2";#N/A,#N/A,FALSE,"비용1";#N/A,#N/A,FALSE,"비용";#N/A,#N/A,FALSE,"보증2";#N/A,#N/A,FALSE,"보증1";#N/A,#N/A,FALSE,"보증";#N/A,#N/A,FALSE,"손익1";#N/A,#N/A,FALSE,"손익";#N/A,#N/A,FALSE,"부서별매출";#N/A,#N/A,FALSE,"매출"}</definedName>
    <definedName name="_AT1" localSheetId="11" hidden="1">{#N/A,#N/A,FALSE,"인원";#N/A,#N/A,FALSE,"비용2";#N/A,#N/A,FALSE,"비용1";#N/A,#N/A,FALSE,"비용";#N/A,#N/A,FALSE,"보증2";#N/A,#N/A,FALSE,"보증1";#N/A,#N/A,FALSE,"보증";#N/A,#N/A,FALSE,"손익1";#N/A,#N/A,FALSE,"손익";#N/A,#N/A,FALSE,"부서별매출";#N/A,#N/A,FALSE,"매출"}</definedName>
    <definedName name="_AT1" localSheetId="12" hidden="1">{#N/A,#N/A,FALSE,"인원";#N/A,#N/A,FALSE,"비용2";#N/A,#N/A,FALSE,"비용1";#N/A,#N/A,FALSE,"비용";#N/A,#N/A,FALSE,"보증2";#N/A,#N/A,FALSE,"보증1";#N/A,#N/A,FALSE,"보증";#N/A,#N/A,FALSE,"손익1";#N/A,#N/A,FALSE,"손익";#N/A,#N/A,FALSE,"부서별매출";#N/A,#N/A,FALSE,"매출"}</definedName>
    <definedName name="_AT1" localSheetId="13" hidden="1">{#N/A,#N/A,FALSE,"인원";#N/A,#N/A,FALSE,"비용2";#N/A,#N/A,FALSE,"비용1";#N/A,#N/A,FALSE,"비용";#N/A,#N/A,FALSE,"보증2";#N/A,#N/A,FALSE,"보증1";#N/A,#N/A,FALSE,"보증";#N/A,#N/A,FALSE,"손익1";#N/A,#N/A,FALSE,"손익";#N/A,#N/A,FALSE,"부서별매출";#N/A,#N/A,FALSE,"매출"}</definedName>
    <definedName name="_AT1" localSheetId="15" hidden="1">{#N/A,#N/A,FALSE,"인원";#N/A,#N/A,FALSE,"비용2";#N/A,#N/A,FALSE,"비용1";#N/A,#N/A,FALSE,"비용";#N/A,#N/A,FALSE,"보증2";#N/A,#N/A,FALSE,"보증1";#N/A,#N/A,FALSE,"보증";#N/A,#N/A,FALSE,"손익1";#N/A,#N/A,FALSE,"손익";#N/A,#N/A,FALSE,"부서별매출";#N/A,#N/A,FALSE,"매출"}</definedName>
    <definedName name="_AT1" localSheetId="2" hidden="1">{#N/A,#N/A,FALSE,"인원";#N/A,#N/A,FALSE,"비용2";#N/A,#N/A,FALSE,"비용1";#N/A,#N/A,FALSE,"비용";#N/A,#N/A,FALSE,"보증2";#N/A,#N/A,FALSE,"보증1";#N/A,#N/A,FALSE,"보증";#N/A,#N/A,FALSE,"손익1";#N/A,#N/A,FALSE,"손익";#N/A,#N/A,FALSE,"부서별매출";#N/A,#N/A,FALSE,"매출"}</definedName>
    <definedName name="_AT1" localSheetId="3" hidden="1">{#N/A,#N/A,FALSE,"인원";#N/A,#N/A,FALSE,"비용2";#N/A,#N/A,FALSE,"비용1";#N/A,#N/A,FALSE,"비용";#N/A,#N/A,FALSE,"보증2";#N/A,#N/A,FALSE,"보증1";#N/A,#N/A,FALSE,"보증";#N/A,#N/A,FALSE,"손익1";#N/A,#N/A,FALSE,"손익";#N/A,#N/A,FALSE,"부서별매출";#N/A,#N/A,FALSE,"매출"}</definedName>
    <definedName name="_AT1" localSheetId="4" hidden="1">{#N/A,#N/A,FALSE,"인원";#N/A,#N/A,FALSE,"비용2";#N/A,#N/A,FALSE,"비용1";#N/A,#N/A,FALSE,"비용";#N/A,#N/A,FALSE,"보증2";#N/A,#N/A,FALSE,"보증1";#N/A,#N/A,FALSE,"보증";#N/A,#N/A,FALSE,"손익1";#N/A,#N/A,FALSE,"손익";#N/A,#N/A,FALSE,"부서별매출";#N/A,#N/A,FALSE,"매출"}</definedName>
    <definedName name="_AT1" localSheetId="5" hidden="1">{#N/A,#N/A,FALSE,"인원";#N/A,#N/A,FALSE,"비용2";#N/A,#N/A,FALSE,"비용1";#N/A,#N/A,FALSE,"비용";#N/A,#N/A,FALSE,"보증2";#N/A,#N/A,FALSE,"보증1";#N/A,#N/A,FALSE,"보증";#N/A,#N/A,FALSE,"손익1";#N/A,#N/A,FALSE,"손익";#N/A,#N/A,FALSE,"부서별매출";#N/A,#N/A,FALSE,"매출"}</definedName>
    <definedName name="_AT1" localSheetId="6" hidden="1">{#N/A,#N/A,FALSE,"인원";#N/A,#N/A,FALSE,"비용2";#N/A,#N/A,FALSE,"비용1";#N/A,#N/A,FALSE,"비용";#N/A,#N/A,FALSE,"보증2";#N/A,#N/A,FALSE,"보증1";#N/A,#N/A,FALSE,"보증";#N/A,#N/A,FALSE,"손익1";#N/A,#N/A,FALSE,"손익";#N/A,#N/A,FALSE,"부서별매출";#N/A,#N/A,FALSE,"매출"}</definedName>
    <definedName name="_AT1" localSheetId="7" hidden="1">{#N/A,#N/A,FALSE,"인원";#N/A,#N/A,FALSE,"비용2";#N/A,#N/A,FALSE,"비용1";#N/A,#N/A,FALSE,"비용";#N/A,#N/A,FALSE,"보증2";#N/A,#N/A,FALSE,"보증1";#N/A,#N/A,FALSE,"보증";#N/A,#N/A,FALSE,"손익1";#N/A,#N/A,FALSE,"손익";#N/A,#N/A,FALSE,"부서별매출";#N/A,#N/A,FALSE,"매출"}</definedName>
    <definedName name="_AT1" localSheetId="8" hidden="1">{#N/A,#N/A,FALSE,"인원";#N/A,#N/A,FALSE,"비용2";#N/A,#N/A,FALSE,"비용1";#N/A,#N/A,FALSE,"비용";#N/A,#N/A,FALSE,"보증2";#N/A,#N/A,FALSE,"보증1";#N/A,#N/A,FALSE,"보증";#N/A,#N/A,FALSE,"손익1";#N/A,#N/A,FALSE,"손익";#N/A,#N/A,FALSE,"부서별매출";#N/A,#N/A,FALSE,"매출"}</definedName>
    <definedName name="_AT1" localSheetId="9" hidden="1">{#N/A,#N/A,FALSE,"인원";#N/A,#N/A,FALSE,"비용2";#N/A,#N/A,FALSE,"비용1";#N/A,#N/A,FALSE,"비용";#N/A,#N/A,FALSE,"보증2";#N/A,#N/A,FALSE,"보증1";#N/A,#N/A,FALSE,"보증";#N/A,#N/A,FALSE,"손익1";#N/A,#N/A,FALSE,"손익";#N/A,#N/A,FALSE,"부서별매출";#N/A,#N/A,FALSE,"매출"}</definedName>
    <definedName name="_AT1" hidden="1">{#N/A,#N/A,FALSE,"인원";#N/A,#N/A,FALSE,"비용2";#N/A,#N/A,FALSE,"비용1";#N/A,#N/A,FALSE,"비용";#N/A,#N/A,FALSE,"보증2";#N/A,#N/A,FALSE,"보증1";#N/A,#N/A,FALSE,"보증";#N/A,#N/A,FALSE,"손익1";#N/A,#N/A,FALSE,"손익";#N/A,#N/A,FALSE,"부서별매출";#N/A,#N/A,FALSE,"매출"}</definedName>
    <definedName name="_AT2" localSheetId="1"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AT2" localSheetId="10"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AT2" localSheetId="11"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AT2" localSheetId="1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AT2" localSheetId="13"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AT2" localSheetId="15"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AT2" localSheetId="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AT2" localSheetId="3"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AT2" localSheetId="4"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AT2" localSheetId="5"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AT2" localSheetId="6"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AT2" localSheetId="7"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AT2" localSheetId="8"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AT2" localSheetId="9"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AT3" localSheetId="1" hidden="1">{#N/A,#N/A,FALSE,"인원";#N/A,#N/A,FALSE,"비용2";#N/A,#N/A,FALSE,"비용1";#N/A,#N/A,FALSE,"비용";#N/A,#N/A,FALSE,"보증2";#N/A,#N/A,FALSE,"보증1";#N/A,#N/A,FALSE,"보증";#N/A,#N/A,FALSE,"손익1";#N/A,#N/A,FALSE,"손익";#N/A,#N/A,FALSE,"부서별매출";#N/A,#N/A,FALSE,"매출"}</definedName>
    <definedName name="_AT3" localSheetId="10" hidden="1">{#N/A,#N/A,FALSE,"인원";#N/A,#N/A,FALSE,"비용2";#N/A,#N/A,FALSE,"비용1";#N/A,#N/A,FALSE,"비용";#N/A,#N/A,FALSE,"보증2";#N/A,#N/A,FALSE,"보증1";#N/A,#N/A,FALSE,"보증";#N/A,#N/A,FALSE,"손익1";#N/A,#N/A,FALSE,"손익";#N/A,#N/A,FALSE,"부서별매출";#N/A,#N/A,FALSE,"매출"}</definedName>
    <definedName name="_AT3" localSheetId="11" hidden="1">{#N/A,#N/A,FALSE,"인원";#N/A,#N/A,FALSE,"비용2";#N/A,#N/A,FALSE,"비용1";#N/A,#N/A,FALSE,"비용";#N/A,#N/A,FALSE,"보증2";#N/A,#N/A,FALSE,"보증1";#N/A,#N/A,FALSE,"보증";#N/A,#N/A,FALSE,"손익1";#N/A,#N/A,FALSE,"손익";#N/A,#N/A,FALSE,"부서별매출";#N/A,#N/A,FALSE,"매출"}</definedName>
    <definedName name="_AT3" localSheetId="12" hidden="1">{#N/A,#N/A,FALSE,"인원";#N/A,#N/A,FALSE,"비용2";#N/A,#N/A,FALSE,"비용1";#N/A,#N/A,FALSE,"비용";#N/A,#N/A,FALSE,"보증2";#N/A,#N/A,FALSE,"보증1";#N/A,#N/A,FALSE,"보증";#N/A,#N/A,FALSE,"손익1";#N/A,#N/A,FALSE,"손익";#N/A,#N/A,FALSE,"부서별매출";#N/A,#N/A,FALSE,"매출"}</definedName>
    <definedName name="_AT3" localSheetId="13" hidden="1">{#N/A,#N/A,FALSE,"인원";#N/A,#N/A,FALSE,"비용2";#N/A,#N/A,FALSE,"비용1";#N/A,#N/A,FALSE,"비용";#N/A,#N/A,FALSE,"보증2";#N/A,#N/A,FALSE,"보증1";#N/A,#N/A,FALSE,"보증";#N/A,#N/A,FALSE,"손익1";#N/A,#N/A,FALSE,"손익";#N/A,#N/A,FALSE,"부서별매출";#N/A,#N/A,FALSE,"매출"}</definedName>
    <definedName name="_AT3" localSheetId="15" hidden="1">{#N/A,#N/A,FALSE,"인원";#N/A,#N/A,FALSE,"비용2";#N/A,#N/A,FALSE,"비용1";#N/A,#N/A,FALSE,"비용";#N/A,#N/A,FALSE,"보증2";#N/A,#N/A,FALSE,"보증1";#N/A,#N/A,FALSE,"보증";#N/A,#N/A,FALSE,"손익1";#N/A,#N/A,FALSE,"손익";#N/A,#N/A,FALSE,"부서별매출";#N/A,#N/A,FALSE,"매출"}</definedName>
    <definedName name="_AT3" localSheetId="2" hidden="1">{#N/A,#N/A,FALSE,"인원";#N/A,#N/A,FALSE,"비용2";#N/A,#N/A,FALSE,"비용1";#N/A,#N/A,FALSE,"비용";#N/A,#N/A,FALSE,"보증2";#N/A,#N/A,FALSE,"보증1";#N/A,#N/A,FALSE,"보증";#N/A,#N/A,FALSE,"손익1";#N/A,#N/A,FALSE,"손익";#N/A,#N/A,FALSE,"부서별매출";#N/A,#N/A,FALSE,"매출"}</definedName>
    <definedName name="_AT3" localSheetId="3" hidden="1">{#N/A,#N/A,FALSE,"인원";#N/A,#N/A,FALSE,"비용2";#N/A,#N/A,FALSE,"비용1";#N/A,#N/A,FALSE,"비용";#N/A,#N/A,FALSE,"보증2";#N/A,#N/A,FALSE,"보증1";#N/A,#N/A,FALSE,"보증";#N/A,#N/A,FALSE,"손익1";#N/A,#N/A,FALSE,"손익";#N/A,#N/A,FALSE,"부서별매출";#N/A,#N/A,FALSE,"매출"}</definedName>
    <definedName name="_AT3" localSheetId="4" hidden="1">{#N/A,#N/A,FALSE,"인원";#N/A,#N/A,FALSE,"비용2";#N/A,#N/A,FALSE,"비용1";#N/A,#N/A,FALSE,"비용";#N/A,#N/A,FALSE,"보증2";#N/A,#N/A,FALSE,"보증1";#N/A,#N/A,FALSE,"보증";#N/A,#N/A,FALSE,"손익1";#N/A,#N/A,FALSE,"손익";#N/A,#N/A,FALSE,"부서별매출";#N/A,#N/A,FALSE,"매출"}</definedName>
    <definedName name="_AT3" localSheetId="5" hidden="1">{#N/A,#N/A,FALSE,"인원";#N/A,#N/A,FALSE,"비용2";#N/A,#N/A,FALSE,"비용1";#N/A,#N/A,FALSE,"비용";#N/A,#N/A,FALSE,"보증2";#N/A,#N/A,FALSE,"보증1";#N/A,#N/A,FALSE,"보증";#N/A,#N/A,FALSE,"손익1";#N/A,#N/A,FALSE,"손익";#N/A,#N/A,FALSE,"부서별매출";#N/A,#N/A,FALSE,"매출"}</definedName>
    <definedName name="_AT3" localSheetId="6" hidden="1">{#N/A,#N/A,FALSE,"인원";#N/A,#N/A,FALSE,"비용2";#N/A,#N/A,FALSE,"비용1";#N/A,#N/A,FALSE,"비용";#N/A,#N/A,FALSE,"보증2";#N/A,#N/A,FALSE,"보증1";#N/A,#N/A,FALSE,"보증";#N/A,#N/A,FALSE,"손익1";#N/A,#N/A,FALSE,"손익";#N/A,#N/A,FALSE,"부서별매출";#N/A,#N/A,FALSE,"매출"}</definedName>
    <definedName name="_AT3" localSheetId="7" hidden="1">{#N/A,#N/A,FALSE,"인원";#N/A,#N/A,FALSE,"비용2";#N/A,#N/A,FALSE,"비용1";#N/A,#N/A,FALSE,"비용";#N/A,#N/A,FALSE,"보증2";#N/A,#N/A,FALSE,"보증1";#N/A,#N/A,FALSE,"보증";#N/A,#N/A,FALSE,"손익1";#N/A,#N/A,FALSE,"손익";#N/A,#N/A,FALSE,"부서별매출";#N/A,#N/A,FALSE,"매출"}</definedName>
    <definedName name="_AT3" localSheetId="8" hidden="1">{#N/A,#N/A,FALSE,"인원";#N/A,#N/A,FALSE,"비용2";#N/A,#N/A,FALSE,"비용1";#N/A,#N/A,FALSE,"비용";#N/A,#N/A,FALSE,"보증2";#N/A,#N/A,FALSE,"보증1";#N/A,#N/A,FALSE,"보증";#N/A,#N/A,FALSE,"손익1";#N/A,#N/A,FALSE,"손익";#N/A,#N/A,FALSE,"부서별매출";#N/A,#N/A,FALSE,"매출"}</definedName>
    <definedName name="_AT3" localSheetId="9" hidden="1">{#N/A,#N/A,FALSE,"인원";#N/A,#N/A,FALSE,"비용2";#N/A,#N/A,FALSE,"비용1";#N/A,#N/A,FALSE,"비용";#N/A,#N/A,FALSE,"보증2";#N/A,#N/A,FALSE,"보증1";#N/A,#N/A,FALSE,"보증";#N/A,#N/A,FALSE,"손익1";#N/A,#N/A,FALSE,"손익";#N/A,#N/A,FALSE,"부서별매출";#N/A,#N/A,FALSE,"매출"}</definedName>
    <definedName name="_AT3" hidden="1">{#N/A,#N/A,FALSE,"인원";#N/A,#N/A,FALSE,"비용2";#N/A,#N/A,FALSE,"비용1";#N/A,#N/A,FALSE,"비용";#N/A,#N/A,FALSE,"보증2";#N/A,#N/A,FALSE,"보증1";#N/A,#N/A,FALSE,"보증";#N/A,#N/A,FALSE,"손익1";#N/A,#N/A,FALSE,"손익";#N/A,#N/A,FALSE,"부서별매출";#N/A,#N/A,FALSE,"매출"}</definedName>
    <definedName name="_Dist_Bin" localSheetId="10" hidden="1">#REF!</definedName>
    <definedName name="_Dist_Bin" localSheetId="11" hidden="1">#REF!</definedName>
    <definedName name="_Dist_Bin" localSheetId="12" hidden="1">#REF!</definedName>
    <definedName name="_Dist_Bin" localSheetId="15" hidden="1">#REF!</definedName>
    <definedName name="_Dist_Bin" hidden="1">#REF!</definedName>
    <definedName name="_Dist_Values" localSheetId="10" hidden="1">#REF!</definedName>
    <definedName name="_Dist_Values" localSheetId="11" hidden="1">#REF!</definedName>
    <definedName name="_Dist_Values" localSheetId="12" hidden="1">#REF!</definedName>
    <definedName name="_Dist_Values" localSheetId="15" hidden="1">#REF!</definedName>
    <definedName name="_Dist_Values" hidden="1">#REF!</definedName>
    <definedName name="_Fill" localSheetId="10" hidden="1">#REF!</definedName>
    <definedName name="_Fill" localSheetId="11" hidden="1">#REF!</definedName>
    <definedName name="_Fill" localSheetId="12" hidden="1">#REF!</definedName>
    <definedName name="_Fill" localSheetId="15" hidden="1">#REF!</definedName>
    <definedName name="_Fill" hidden="1">#REF!</definedName>
    <definedName name="_J200" localSheetId="1" hidden="1">{#N/A,#N/A,FALSE,"인원";#N/A,#N/A,FALSE,"비용2";#N/A,#N/A,FALSE,"비용1";#N/A,#N/A,FALSE,"비용";#N/A,#N/A,FALSE,"보증2";#N/A,#N/A,FALSE,"보증1";#N/A,#N/A,FALSE,"보증";#N/A,#N/A,FALSE,"손익1";#N/A,#N/A,FALSE,"손익";#N/A,#N/A,FALSE,"부서별매출";#N/A,#N/A,FALSE,"매출"}</definedName>
    <definedName name="_J200" localSheetId="10" hidden="1">{#N/A,#N/A,FALSE,"인원";#N/A,#N/A,FALSE,"비용2";#N/A,#N/A,FALSE,"비용1";#N/A,#N/A,FALSE,"비용";#N/A,#N/A,FALSE,"보증2";#N/A,#N/A,FALSE,"보증1";#N/A,#N/A,FALSE,"보증";#N/A,#N/A,FALSE,"손익1";#N/A,#N/A,FALSE,"손익";#N/A,#N/A,FALSE,"부서별매출";#N/A,#N/A,FALSE,"매출"}</definedName>
    <definedName name="_J200" localSheetId="11" hidden="1">{#N/A,#N/A,FALSE,"인원";#N/A,#N/A,FALSE,"비용2";#N/A,#N/A,FALSE,"비용1";#N/A,#N/A,FALSE,"비용";#N/A,#N/A,FALSE,"보증2";#N/A,#N/A,FALSE,"보증1";#N/A,#N/A,FALSE,"보증";#N/A,#N/A,FALSE,"손익1";#N/A,#N/A,FALSE,"손익";#N/A,#N/A,FALSE,"부서별매출";#N/A,#N/A,FALSE,"매출"}</definedName>
    <definedName name="_J200" localSheetId="12" hidden="1">{#N/A,#N/A,FALSE,"인원";#N/A,#N/A,FALSE,"비용2";#N/A,#N/A,FALSE,"비용1";#N/A,#N/A,FALSE,"비용";#N/A,#N/A,FALSE,"보증2";#N/A,#N/A,FALSE,"보증1";#N/A,#N/A,FALSE,"보증";#N/A,#N/A,FALSE,"손익1";#N/A,#N/A,FALSE,"손익";#N/A,#N/A,FALSE,"부서별매출";#N/A,#N/A,FALSE,"매출"}</definedName>
    <definedName name="_J200" localSheetId="13" hidden="1">{#N/A,#N/A,FALSE,"인원";#N/A,#N/A,FALSE,"비용2";#N/A,#N/A,FALSE,"비용1";#N/A,#N/A,FALSE,"비용";#N/A,#N/A,FALSE,"보증2";#N/A,#N/A,FALSE,"보증1";#N/A,#N/A,FALSE,"보증";#N/A,#N/A,FALSE,"손익1";#N/A,#N/A,FALSE,"손익";#N/A,#N/A,FALSE,"부서별매출";#N/A,#N/A,FALSE,"매출"}</definedName>
    <definedName name="_J200" localSheetId="15" hidden="1">{#N/A,#N/A,FALSE,"인원";#N/A,#N/A,FALSE,"비용2";#N/A,#N/A,FALSE,"비용1";#N/A,#N/A,FALSE,"비용";#N/A,#N/A,FALSE,"보증2";#N/A,#N/A,FALSE,"보증1";#N/A,#N/A,FALSE,"보증";#N/A,#N/A,FALSE,"손익1";#N/A,#N/A,FALSE,"손익";#N/A,#N/A,FALSE,"부서별매출";#N/A,#N/A,FALSE,"매출"}</definedName>
    <definedName name="_J200" localSheetId="2" hidden="1">{#N/A,#N/A,FALSE,"인원";#N/A,#N/A,FALSE,"비용2";#N/A,#N/A,FALSE,"비용1";#N/A,#N/A,FALSE,"비용";#N/A,#N/A,FALSE,"보증2";#N/A,#N/A,FALSE,"보증1";#N/A,#N/A,FALSE,"보증";#N/A,#N/A,FALSE,"손익1";#N/A,#N/A,FALSE,"손익";#N/A,#N/A,FALSE,"부서별매출";#N/A,#N/A,FALSE,"매출"}</definedName>
    <definedName name="_J200" localSheetId="3" hidden="1">{#N/A,#N/A,FALSE,"인원";#N/A,#N/A,FALSE,"비용2";#N/A,#N/A,FALSE,"비용1";#N/A,#N/A,FALSE,"비용";#N/A,#N/A,FALSE,"보증2";#N/A,#N/A,FALSE,"보증1";#N/A,#N/A,FALSE,"보증";#N/A,#N/A,FALSE,"손익1";#N/A,#N/A,FALSE,"손익";#N/A,#N/A,FALSE,"부서별매출";#N/A,#N/A,FALSE,"매출"}</definedName>
    <definedName name="_J200" localSheetId="4" hidden="1">{#N/A,#N/A,FALSE,"인원";#N/A,#N/A,FALSE,"비용2";#N/A,#N/A,FALSE,"비용1";#N/A,#N/A,FALSE,"비용";#N/A,#N/A,FALSE,"보증2";#N/A,#N/A,FALSE,"보증1";#N/A,#N/A,FALSE,"보증";#N/A,#N/A,FALSE,"손익1";#N/A,#N/A,FALSE,"손익";#N/A,#N/A,FALSE,"부서별매출";#N/A,#N/A,FALSE,"매출"}</definedName>
    <definedName name="_J200" localSheetId="5" hidden="1">{#N/A,#N/A,FALSE,"인원";#N/A,#N/A,FALSE,"비용2";#N/A,#N/A,FALSE,"비용1";#N/A,#N/A,FALSE,"비용";#N/A,#N/A,FALSE,"보증2";#N/A,#N/A,FALSE,"보증1";#N/A,#N/A,FALSE,"보증";#N/A,#N/A,FALSE,"손익1";#N/A,#N/A,FALSE,"손익";#N/A,#N/A,FALSE,"부서별매출";#N/A,#N/A,FALSE,"매출"}</definedName>
    <definedName name="_J200" localSheetId="6" hidden="1">{#N/A,#N/A,FALSE,"인원";#N/A,#N/A,FALSE,"비용2";#N/A,#N/A,FALSE,"비용1";#N/A,#N/A,FALSE,"비용";#N/A,#N/A,FALSE,"보증2";#N/A,#N/A,FALSE,"보증1";#N/A,#N/A,FALSE,"보증";#N/A,#N/A,FALSE,"손익1";#N/A,#N/A,FALSE,"손익";#N/A,#N/A,FALSE,"부서별매출";#N/A,#N/A,FALSE,"매출"}</definedName>
    <definedName name="_J200" localSheetId="7" hidden="1">{#N/A,#N/A,FALSE,"인원";#N/A,#N/A,FALSE,"비용2";#N/A,#N/A,FALSE,"비용1";#N/A,#N/A,FALSE,"비용";#N/A,#N/A,FALSE,"보증2";#N/A,#N/A,FALSE,"보증1";#N/A,#N/A,FALSE,"보증";#N/A,#N/A,FALSE,"손익1";#N/A,#N/A,FALSE,"손익";#N/A,#N/A,FALSE,"부서별매출";#N/A,#N/A,FALSE,"매출"}</definedName>
    <definedName name="_J200" localSheetId="8" hidden="1">{#N/A,#N/A,FALSE,"인원";#N/A,#N/A,FALSE,"비용2";#N/A,#N/A,FALSE,"비용1";#N/A,#N/A,FALSE,"비용";#N/A,#N/A,FALSE,"보증2";#N/A,#N/A,FALSE,"보증1";#N/A,#N/A,FALSE,"보증";#N/A,#N/A,FALSE,"손익1";#N/A,#N/A,FALSE,"손익";#N/A,#N/A,FALSE,"부서별매출";#N/A,#N/A,FALSE,"매출"}</definedName>
    <definedName name="_J200" localSheetId="9" hidden="1">{#N/A,#N/A,FALSE,"인원";#N/A,#N/A,FALSE,"비용2";#N/A,#N/A,FALSE,"비용1";#N/A,#N/A,FALSE,"비용";#N/A,#N/A,FALSE,"보증2";#N/A,#N/A,FALSE,"보증1";#N/A,#N/A,FALSE,"보증";#N/A,#N/A,FALSE,"손익1";#N/A,#N/A,FALSE,"손익";#N/A,#N/A,FALSE,"부서별매출";#N/A,#N/A,FALSE,"매출"}</definedName>
    <definedName name="_J200" hidden="1">{#N/A,#N/A,FALSE,"인원";#N/A,#N/A,FALSE,"비용2";#N/A,#N/A,FALSE,"비용1";#N/A,#N/A,FALSE,"비용";#N/A,#N/A,FALSE,"보증2";#N/A,#N/A,FALSE,"보증1";#N/A,#N/A,FALSE,"보증";#N/A,#N/A,FALSE,"손익1";#N/A,#N/A,FALSE,"손익";#N/A,#N/A,FALSE,"부서별매출";#N/A,#N/A,FALSE,"매출"}</definedName>
    <definedName name="_Key1" localSheetId="10" hidden="1">#REF!</definedName>
    <definedName name="_Key1" localSheetId="11" hidden="1">#REF!</definedName>
    <definedName name="_Key1" localSheetId="12" hidden="1">#REF!</definedName>
    <definedName name="_Key1" localSheetId="15" hidden="1">#REF!</definedName>
    <definedName name="_Key1" hidden="1">#REF!</definedName>
    <definedName name="_Key2" localSheetId="10" hidden="1">#REF!</definedName>
    <definedName name="_Key2" localSheetId="11" hidden="1">#REF!</definedName>
    <definedName name="_Key2" localSheetId="12" hidden="1">#REF!</definedName>
    <definedName name="_Key2" localSheetId="15" hidden="1">#REF!</definedName>
    <definedName name="_Key2" hidden="1">#REF!</definedName>
    <definedName name="_MatInverse_In" localSheetId="10" hidden="1">#REF!</definedName>
    <definedName name="_MatInverse_In" localSheetId="11" hidden="1">#REF!</definedName>
    <definedName name="_MatInverse_In" localSheetId="12" hidden="1">#REF!</definedName>
    <definedName name="_MatInverse_In" localSheetId="15" hidden="1">#REF!</definedName>
    <definedName name="_MatInverse_In" hidden="1">#REF!</definedName>
    <definedName name="_MatInverse_Out" localSheetId="11" hidden="1">#REF!</definedName>
    <definedName name="_MatInverse_Out" localSheetId="12" hidden="1">#REF!</definedName>
    <definedName name="_MatInverse_Out" hidden="1">#REF!</definedName>
    <definedName name="_Order1" hidden="1">255</definedName>
    <definedName name="_Order2" hidden="1">0</definedName>
    <definedName name="_Sort" localSheetId="11" hidden="1">#REF!</definedName>
    <definedName name="_Sort" localSheetId="12" hidden="1">#REF!</definedName>
    <definedName name="_Sort" hidden="1">#REF!</definedName>
    <definedName name="_tt1" localSheetId="1" hidden="1">{#N/A,#N/A,TRUE,"일정"}</definedName>
    <definedName name="_tt1" localSheetId="10" hidden="1">{#N/A,#N/A,TRUE,"일정"}</definedName>
    <definedName name="_tt1" localSheetId="11" hidden="1">{#N/A,#N/A,TRUE,"일정"}</definedName>
    <definedName name="_tt1" localSheetId="12" hidden="1">{#N/A,#N/A,TRUE,"일정"}</definedName>
    <definedName name="_tt1" localSheetId="13" hidden="1">{#N/A,#N/A,TRUE,"일정"}</definedName>
    <definedName name="_tt1" localSheetId="15" hidden="1">{#N/A,#N/A,TRUE,"일정"}</definedName>
    <definedName name="_tt1" localSheetId="2" hidden="1">{#N/A,#N/A,TRUE,"일정"}</definedName>
    <definedName name="_tt1" localSheetId="3" hidden="1">{#N/A,#N/A,TRUE,"일정"}</definedName>
    <definedName name="_tt1" localSheetId="4" hidden="1">{#N/A,#N/A,TRUE,"일정"}</definedName>
    <definedName name="_tt1" localSheetId="5" hidden="1">{#N/A,#N/A,TRUE,"일정"}</definedName>
    <definedName name="_tt1" localSheetId="6" hidden="1">{#N/A,#N/A,TRUE,"일정"}</definedName>
    <definedName name="_tt1" localSheetId="7" hidden="1">{#N/A,#N/A,TRUE,"일정"}</definedName>
    <definedName name="_tt1" localSheetId="8" hidden="1">{#N/A,#N/A,TRUE,"일정"}</definedName>
    <definedName name="_tt1" localSheetId="9" hidden="1">{#N/A,#N/A,TRUE,"일정"}</definedName>
    <definedName name="_tt1" hidden="1">{#N/A,#N/A,TRUE,"일정"}</definedName>
    <definedName name="_xlnm._FilterDatabase" localSheetId="10" hidden="1">#REF!</definedName>
    <definedName name="_xlnm._FilterDatabase" localSheetId="11" hidden="1">#REF!</definedName>
    <definedName name="_xlnm._FilterDatabase" localSheetId="12" hidden="1">#REF!</definedName>
    <definedName name="_xlnm._FilterDatabase" localSheetId="15" hidden="1">#REF!</definedName>
    <definedName name="_xlnm._FilterDatabase" localSheetId="16" hidden="1">'15 илова'!$A$6:$WVT$67</definedName>
    <definedName name="_xlnm._FilterDatabase" localSheetId="3" hidden="1">#REF!</definedName>
    <definedName name="_xlnm._FilterDatabase" localSheetId="8" hidden="1">#REF!</definedName>
    <definedName name="_xlnm._FilterDatabase" localSheetId="9" hidden="1">#REF!</definedName>
    <definedName name="_xlnm._FilterDatabase" hidden="1">#REF!</definedName>
    <definedName name="aaasasf"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aasasf" localSheetId="1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aasasf" localSheetId="1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aasasf" localSheetId="1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aasasf" localSheetId="1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aasasf" localSheetId="15"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aasasf" localSheetId="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aasasf" localSheetId="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aasasf" localSheetId="4"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aasasf" localSheetId="5"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aasasf" localSheetId="6"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aasasf" localSheetId="7"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aasasf" localSheetId="8"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aasasf" localSheetId="9"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aasasf"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ccess_Button" hidden="1">"Kaspl_5_ПЛАН_4_Таблица1"</definedName>
    <definedName name="Access_Button1" hidden="1">"업체현황_카드발송_List"</definedName>
    <definedName name="Access_Button2" hidden="1">"업체현황_카드발송_List"</definedName>
    <definedName name="Access_Button3" hidden="1">"카드발송_카드발송_List1"</definedName>
    <definedName name="Access_Button4" hidden="1">"업체현황_카드발송_List"</definedName>
    <definedName name="AccessDatabase" hidden="1">"C:\Windows\Рабочий стол\ПК-17-2002\Шурчи.xls"</definedName>
    <definedName name="aqz"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qz" localSheetId="1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qz" localSheetId="1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qz" localSheetId="1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qz" localSheetId="1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qz" localSheetId="15"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qz" localSheetId="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qz" localSheetId="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qz" localSheetId="4"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qz" localSheetId="5"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qz" localSheetId="6"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qz" localSheetId="7"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qz" localSheetId="8"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qz" localSheetId="9"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qz"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SDFASASF"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SDFASASF" localSheetId="1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SDFASASF" localSheetId="1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SDFASASF" localSheetId="1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SDFASASF" localSheetId="1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SDFASASF" localSheetId="15"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SDFASASF" localSheetId="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SDFASASF" localSheetId="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SDFASASF" localSheetId="4"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SDFASASF" localSheetId="5"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SDFASASF" localSheetId="6"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SDFASASF" localSheetId="7"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SDFASASF" localSheetId="8"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SDFASASF" localSheetId="9"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SDFASASF"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SDFASGASG"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SDFASGASG" localSheetId="1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SDFASGASG" localSheetId="1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SDFASGASG" localSheetId="1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SDFASGASG" localSheetId="1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SDFASGASG" localSheetId="15"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SDFASGASG" localSheetId="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SDFASGASG" localSheetId="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SDFASGASG" localSheetId="4"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SDFASGASG" localSheetId="5"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SDFASGASG" localSheetId="6"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SDFASGASG" localSheetId="7"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SDFASGASG" localSheetId="8"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SDFASGASG" localSheetId="9"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SDFASGASG"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T" localSheetId="1" hidden="1">{#N/A,#N/A,FALSE,"인원";#N/A,#N/A,FALSE,"비용2";#N/A,#N/A,FALSE,"비용1";#N/A,#N/A,FALSE,"비용";#N/A,#N/A,FALSE,"보증2";#N/A,#N/A,FALSE,"보증1";#N/A,#N/A,FALSE,"보증";#N/A,#N/A,FALSE,"손익1";#N/A,#N/A,FALSE,"손익";#N/A,#N/A,FALSE,"부서별매출";#N/A,#N/A,FALSE,"매출"}</definedName>
    <definedName name="AT" localSheetId="10" hidden="1">{#N/A,#N/A,FALSE,"인원";#N/A,#N/A,FALSE,"비용2";#N/A,#N/A,FALSE,"비용1";#N/A,#N/A,FALSE,"비용";#N/A,#N/A,FALSE,"보증2";#N/A,#N/A,FALSE,"보증1";#N/A,#N/A,FALSE,"보증";#N/A,#N/A,FALSE,"손익1";#N/A,#N/A,FALSE,"손익";#N/A,#N/A,FALSE,"부서별매출";#N/A,#N/A,FALSE,"매출"}</definedName>
    <definedName name="AT" localSheetId="11" hidden="1">{#N/A,#N/A,FALSE,"인원";#N/A,#N/A,FALSE,"비용2";#N/A,#N/A,FALSE,"비용1";#N/A,#N/A,FALSE,"비용";#N/A,#N/A,FALSE,"보증2";#N/A,#N/A,FALSE,"보증1";#N/A,#N/A,FALSE,"보증";#N/A,#N/A,FALSE,"손익1";#N/A,#N/A,FALSE,"손익";#N/A,#N/A,FALSE,"부서별매출";#N/A,#N/A,FALSE,"매출"}</definedName>
    <definedName name="AT" localSheetId="12" hidden="1">{#N/A,#N/A,FALSE,"인원";#N/A,#N/A,FALSE,"비용2";#N/A,#N/A,FALSE,"비용1";#N/A,#N/A,FALSE,"비용";#N/A,#N/A,FALSE,"보증2";#N/A,#N/A,FALSE,"보증1";#N/A,#N/A,FALSE,"보증";#N/A,#N/A,FALSE,"손익1";#N/A,#N/A,FALSE,"손익";#N/A,#N/A,FALSE,"부서별매출";#N/A,#N/A,FALSE,"매출"}</definedName>
    <definedName name="AT" localSheetId="13" hidden="1">{#N/A,#N/A,FALSE,"인원";#N/A,#N/A,FALSE,"비용2";#N/A,#N/A,FALSE,"비용1";#N/A,#N/A,FALSE,"비용";#N/A,#N/A,FALSE,"보증2";#N/A,#N/A,FALSE,"보증1";#N/A,#N/A,FALSE,"보증";#N/A,#N/A,FALSE,"손익1";#N/A,#N/A,FALSE,"손익";#N/A,#N/A,FALSE,"부서별매출";#N/A,#N/A,FALSE,"매출"}</definedName>
    <definedName name="AT" localSheetId="15" hidden="1">{#N/A,#N/A,FALSE,"인원";#N/A,#N/A,FALSE,"비용2";#N/A,#N/A,FALSE,"비용1";#N/A,#N/A,FALSE,"비용";#N/A,#N/A,FALSE,"보증2";#N/A,#N/A,FALSE,"보증1";#N/A,#N/A,FALSE,"보증";#N/A,#N/A,FALSE,"손익1";#N/A,#N/A,FALSE,"손익";#N/A,#N/A,FALSE,"부서별매출";#N/A,#N/A,FALSE,"매출"}</definedName>
    <definedName name="AT" localSheetId="2" hidden="1">{#N/A,#N/A,FALSE,"인원";#N/A,#N/A,FALSE,"비용2";#N/A,#N/A,FALSE,"비용1";#N/A,#N/A,FALSE,"비용";#N/A,#N/A,FALSE,"보증2";#N/A,#N/A,FALSE,"보증1";#N/A,#N/A,FALSE,"보증";#N/A,#N/A,FALSE,"손익1";#N/A,#N/A,FALSE,"손익";#N/A,#N/A,FALSE,"부서별매출";#N/A,#N/A,FALSE,"매출"}</definedName>
    <definedName name="AT" localSheetId="3" hidden="1">{#N/A,#N/A,FALSE,"인원";#N/A,#N/A,FALSE,"비용2";#N/A,#N/A,FALSE,"비용1";#N/A,#N/A,FALSE,"비용";#N/A,#N/A,FALSE,"보증2";#N/A,#N/A,FALSE,"보증1";#N/A,#N/A,FALSE,"보증";#N/A,#N/A,FALSE,"손익1";#N/A,#N/A,FALSE,"손익";#N/A,#N/A,FALSE,"부서별매출";#N/A,#N/A,FALSE,"매출"}</definedName>
    <definedName name="AT" localSheetId="4" hidden="1">{#N/A,#N/A,FALSE,"인원";#N/A,#N/A,FALSE,"비용2";#N/A,#N/A,FALSE,"비용1";#N/A,#N/A,FALSE,"비용";#N/A,#N/A,FALSE,"보증2";#N/A,#N/A,FALSE,"보증1";#N/A,#N/A,FALSE,"보증";#N/A,#N/A,FALSE,"손익1";#N/A,#N/A,FALSE,"손익";#N/A,#N/A,FALSE,"부서별매출";#N/A,#N/A,FALSE,"매출"}</definedName>
    <definedName name="AT" localSheetId="5" hidden="1">{#N/A,#N/A,FALSE,"인원";#N/A,#N/A,FALSE,"비용2";#N/A,#N/A,FALSE,"비용1";#N/A,#N/A,FALSE,"비용";#N/A,#N/A,FALSE,"보증2";#N/A,#N/A,FALSE,"보증1";#N/A,#N/A,FALSE,"보증";#N/A,#N/A,FALSE,"손익1";#N/A,#N/A,FALSE,"손익";#N/A,#N/A,FALSE,"부서별매출";#N/A,#N/A,FALSE,"매출"}</definedName>
    <definedName name="AT" localSheetId="6" hidden="1">{#N/A,#N/A,FALSE,"인원";#N/A,#N/A,FALSE,"비용2";#N/A,#N/A,FALSE,"비용1";#N/A,#N/A,FALSE,"비용";#N/A,#N/A,FALSE,"보증2";#N/A,#N/A,FALSE,"보증1";#N/A,#N/A,FALSE,"보증";#N/A,#N/A,FALSE,"손익1";#N/A,#N/A,FALSE,"손익";#N/A,#N/A,FALSE,"부서별매출";#N/A,#N/A,FALSE,"매출"}</definedName>
    <definedName name="AT" localSheetId="7" hidden="1">{#N/A,#N/A,FALSE,"인원";#N/A,#N/A,FALSE,"비용2";#N/A,#N/A,FALSE,"비용1";#N/A,#N/A,FALSE,"비용";#N/A,#N/A,FALSE,"보증2";#N/A,#N/A,FALSE,"보증1";#N/A,#N/A,FALSE,"보증";#N/A,#N/A,FALSE,"손익1";#N/A,#N/A,FALSE,"손익";#N/A,#N/A,FALSE,"부서별매출";#N/A,#N/A,FALSE,"매출"}</definedName>
    <definedName name="AT" localSheetId="8" hidden="1">{#N/A,#N/A,FALSE,"인원";#N/A,#N/A,FALSE,"비용2";#N/A,#N/A,FALSE,"비용1";#N/A,#N/A,FALSE,"비용";#N/A,#N/A,FALSE,"보증2";#N/A,#N/A,FALSE,"보증1";#N/A,#N/A,FALSE,"보증";#N/A,#N/A,FALSE,"손익1";#N/A,#N/A,FALSE,"손익";#N/A,#N/A,FALSE,"부서별매출";#N/A,#N/A,FALSE,"매출"}</definedName>
    <definedName name="AT" localSheetId="9" hidden="1">{#N/A,#N/A,FALSE,"인원";#N/A,#N/A,FALSE,"비용2";#N/A,#N/A,FALSE,"비용1";#N/A,#N/A,FALSE,"비용";#N/A,#N/A,FALSE,"보증2";#N/A,#N/A,FALSE,"보증1";#N/A,#N/A,FALSE,"보증";#N/A,#N/A,FALSE,"손익1";#N/A,#N/A,FALSE,"손익";#N/A,#N/A,FALSE,"부서별매출";#N/A,#N/A,FALSE,"매출"}</definedName>
    <definedName name="AT" hidden="1">{#N/A,#N/A,FALSE,"인원";#N/A,#N/A,FALSE,"비용2";#N/A,#N/A,FALSE,"비용1";#N/A,#N/A,FALSE,"비용";#N/A,#N/A,FALSE,"보증2";#N/A,#N/A,FALSE,"보증1";#N/A,#N/A,FALSE,"보증";#N/A,#N/A,FALSE,"손익1";#N/A,#N/A,FALSE,"손익";#N/A,#N/A,FALSE,"부서별매출";#N/A,#N/A,FALSE,"매출"}</definedName>
    <definedName name="CAPA" localSheetId="1" hidden="1">{#N/A,#N/A,FALSE,"인원";#N/A,#N/A,FALSE,"비용2";#N/A,#N/A,FALSE,"비용1";#N/A,#N/A,FALSE,"비용";#N/A,#N/A,FALSE,"보증2";#N/A,#N/A,FALSE,"보증1";#N/A,#N/A,FALSE,"보증";#N/A,#N/A,FALSE,"손익1";#N/A,#N/A,FALSE,"손익";#N/A,#N/A,FALSE,"부서별매출";#N/A,#N/A,FALSE,"매출"}</definedName>
    <definedName name="CAPA" localSheetId="10" hidden="1">{#N/A,#N/A,FALSE,"인원";#N/A,#N/A,FALSE,"비용2";#N/A,#N/A,FALSE,"비용1";#N/A,#N/A,FALSE,"비용";#N/A,#N/A,FALSE,"보증2";#N/A,#N/A,FALSE,"보증1";#N/A,#N/A,FALSE,"보증";#N/A,#N/A,FALSE,"손익1";#N/A,#N/A,FALSE,"손익";#N/A,#N/A,FALSE,"부서별매출";#N/A,#N/A,FALSE,"매출"}</definedName>
    <definedName name="CAPA" localSheetId="11" hidden="1">{#N/A,#N/A,FALSE,"인원";#N/A,#N/A,FALSE,"비용2";#N/A,#N/A,FALSE,"비용1";#N/A,#N/A,FALSE,"비용";#N/A,#N/A,FALSE,"보증2";#N/A,#N/A,FALSE,"보증1";#N/A,#N/A,FALSE,"보증";#N/A,#N/A,FALSE,"손익1";#N/A,#N/A,FALSE,"손익";#N/A,#N/A,FALSE,"부서별매출";#N/A,#N/A,FALSE,"매출"}</definedName>
    <definedName name="CAPA" localSheetId="12" hidden="1">{#N/A,#N/A,FALSE,"인원";#N/A,#N/A,FALSE,"비용2";#N/A,#N/A,FALSE,"비용1";#N/A,#N/A,FALSE,"비용";#N/A,#N/A,FALSE,"보증2";#N/A,#N/A,FALSE,"보증1";#N/A,#N/A,FALSE,"보증";#N/A,#N/A,FALSE,"손익1";#N/A,#N/A,FALSE,"손익";#N/A,#N/A,FALSE,"부서별매출";#N/A,#N/A,FALSE,"매출"}</definedName>
    <definedName name="CAPA" localSheetId="13" hidden="1">{#N/A,#N/A,FALSE,"인원";#N/A,#N/A,FALSE,"비용2";#N/A,#N/A,FALSE,"비용1";#N/A,#N/A,FALSE,"비용";#N/A,#N/A,FALSE,"보증2";#N/A,#N/A,FALSE,"보증1";#N/A,#N/A,FALSE,"보증";#N/A,#N/A,FALSE,"손익1";#N/A,#N/A,FALSE,"손익";#N/A,#N/A,FALSE,"부서별매출";#N/A,#N/A,FALSE,"매출"}</definedName>
    <definedName name="CAPA" localSheetId="15" hidden="1">{#N/A,#N/A,FALSE,"인원";#N/A,#N/A,FALSE,"비용2";#N/A,#N/A,FALSE,"비용1";#N/A,#N/A,FALSE,"비용";#N/A,#N/A,FALSE,"보증2";#N/A,#N/A,FALSE,"보증1";#N/A,#N/A,FALSE,"보증";#N/A,#N/A,FALSE,"손익1";#N/A,#N/A,FALSE,"손익";#N/A,#N/A,FALSE,"부서별매출";#N/A,#N/A,FALSE,"매출"}</definedName>
    <definedName name="CAPA" localSheetId="2" hidden="1">{#N/A,#N/A,FALSE,"인원";#N/A,#N/A,FALSE,"비용2";#N/A,#N/A,FALSE,"비용1";#N/A,#N/A,FALSE,"비용";#N/A,#N/A,FALSE,"보증2";#N/A,#N/A,FALSE,"보증1";#N/A,#N/A,FALSE,"보증";#N/A,#N/A,FALSE,"손익1";#N/A,#N/A,FALSE,"손익";#N/A,#N/A,FALSE,"부서별매출";#N/A,#N/A,FALSE,"매출"}</definedName>
    <definedName name="CAPA" localSheetId="3" hidden="1">{#N/A,#N/A,FALSE,"인원";#N/A,#N/A,FALSE,"비용2";#N/A,#N/A,FALSE,"비용1";#N/A,#N/A,FALSE,"비용";#N/A,#N/A,FALSE,"보증2";#N/A,#N/A,FALSE,"보증1";#N/A,#N/A,FALSE,"보증";#N/A,#N/A,FALSE,"손익1";#N/A,#N/A,FALSE,"손익";#N/A,#N/A,FALSE,"부서별매출";#N/A,#N/A,FALSE,"매출"}</definedName>
    <definedName name="CAPA" localSheetId="4" hidden="1">{#N/A,#N/A,FALSE,"인원";#N/A,#N/A,FALSE,"비용2";#N/A,#N/A,FALSE,"비용1";#N/A,#N/A,FALSE,"비용";#N/A,#N/A,FALSE,"보증2";#N/A,#N/A,FALSE,"보증1";#N/A,#N/A,FALSE,"보증";#N/A,#N/A,FALSE,"손익1";#N/A,#N/A,FALSE,"손익";#N/A,#N/A,FALSE,"부서별매출";#N/A,#N/A,FALSE,"매출"}</definedName>
    <definedName name="CAPA" localSheetId="5" hidden="1">{#N/A,#N/A,FALSE,"인원";#N/A,#N/A,FALSE,"비용2";#N/A,#N/A,FALSE,"비용1";#N/A,#N/A,FALSE,"비용";#N/A,#N/A,FALSE,"보증2";#N/A,#N/A,FALSE,"보증1";#N/A,#N/A,FALSE,"보증";#N/A,#N/A,FALSE,"손익1";#N/A,#N/A,FALSE,"손익";#N/A,#N/A,FALSE,"부서별매출";#N/A,#N/A,FALSE,"매출"}</definedName>
    <definedName name="CAPA" localSheetId="6" hidden="1">{#N/A,#N/A,FALSE,"인원";#N/A,#N/A,FALSE,"비용2";#N/A,#N/A,FALSE,"비용1";#N/A,#N/A,FALSE,"비용";#N/A,#N/A,FALSE,"보증2";#N/A,#N/A,FALSE,"보증1";#N/A,#N/A,FALSE,"보증";#N/A,#N/A,FALSE,"손익1";#N/A,#N/A,FALSE,"손익";#N/A,#N/A,FALSE,"부서별매출";#N/A,#N/A,FALSE,"매출"}</definedName>
    <definedName name="CAPA" localSheetId="7" hidden="1">{#N/A,#N/A,FALSE,"인원";#N/A,#N/A,FALSE,"비용2";#N/A,#N/A,FALSE,"비용1";#N/A,#N/A,FALSE,"비용";#N/A,#N/A,FALSE,"보증2";#N/A,#N/A,FALSE,"보증1";#N/A,#N/A,FALSE,"보증";#N/A,#N/A,FALSE,"손익1";#N/A,#N/A,FALSE,"손익";#N/A,#N/A,FALSE,"부서별매출";#N/A,#N/A,FALSE,"매출"}</definedName>
    <definedName name="CAPA" localSheetId="8" hidden="1">{#N/A,#N/A,FALSE,"인원";#N/A,#N/A,FALSE,"비용2";#N/A,#N/A,FALSE,"비용1";#N/A,#N/A,FALSE,"비용";#N/A,#N/A,FALSE,"보증2";#N/A,#N/A,FALSE,"보증1";#N/A,#N/A,FALSE,"보증";#N/A,#N/A,FALSE,"손익1";#N/A,#N/A,FALSE,"손익";#N/A,#N/A,FALSE,"부서별매출";#N/A,#N/A,FALSE,"매출"}</definedName>
    <definedName name="CAPA" localSheetId="9" hidden="1">{#N/A,#N/A,FALSE,"인원";#N/A,#N/A,FALSE,"비용2";#N/A,#N/A,FALSE,"비용1";#N/A,#N/A,FALSE,"비용";#N/A,#N/A,FALSE,"보증2";#N/A,#N/A,FALSE,"보증1";#N/A,#N/A,FALSE,"보증";#N/A,#N/A,FALSE,"손익1";#N/A,#N/A,FALSE,"손익";#N/A,#N/A,FALSE,"부서별매출";#N/A,#N/A,FALSE,"매출"}</definedName>
    <definedName name="CAPA" hidden="1">{#N/A,#N/A,FALSE,"인원";#N/A,#N/A,FALSE,"비용2";#N/A,#N/A,FALSE,"비용1";#N/A,#N/A,FALSE,"비용";#N/A,#N/A,FALSE,"보증2";#N/A,#N/A,FALSE,"보증1";#N/A,#N/A,FALSE,"보증";#N/A,#N/A,FALSE,"손익1";#N/A,#N/A,FALSE,"손익";#N/A,#N/A,FALSE,"부서별매출";#N/A,#N/A,FALSE,"매출"}</definedName>
    <definedName name="cho" localSheetId="1" hidden="1">{"'Monthly 1997'!$A$3:$S$89"}</definedName>
    <definedName name="cho" localSheetId="10" hidden="1">{"'Monthly 1997'!$A$3:$S$89"}</definedName>
    <definedName name="cho" localSheetId="11" hidden="1">{"'Monthly 1997'!$A$3:$S$89"}</definedName>
    <definedName name="cho" localSheetId="12" hidden="1">{"'Monthly 1997'!$A$3:$S$89"}</definedName>
    <definedName name="cho" localSheetId="13" hidden="1">{"'Monthly 1997'!$A$3:$S$89"}</definedName>
    <definedName name="cho" localSheetId="15" hidden="1">{"'Monthly 1997'!$A$3:$S$89"}</definedName>
    <definedName name="cho" localSheetId="2" hidden="1">{"'Monthly 1997'!$A$3:$S$89"}</definedName>
    <definedName name="cho" localSheetId="3" hidden="1">{"'Monthly 1997'!$A$3:$S$89"}</definedName>
    <definedName name="cho" localSheetId="4" hidden="1">{"'Monthly 1997'!$A$3:$S$89"}</definedName>
    <definedName name="cho" localSheetId="5" hidden="1">{"'Monthly 1997'!$A$3:$S$89"}</definedName>
    <definedName name="cho" localSheetId="6" hidden="1">{"'Monthly 1997'!$A$3:$S$89"}</definedName>
    <definedName name="cho" localSheetId="7" hidden="1">{"'Monthly 1997'!$A$3:$S$89"}</definedName>
    <definedName name="cho" localSheetId="8" hidden="1">{"'Monthly 1997'!$A$3:$S$89"}</definedName>
    <definedName name="cho" localSheetId="9" hidden="1">{"'Monthly 1997'!$A$3:$S$89"}</definedName>
    <definedName name="cho" hidden="1">{"'Monthly 1997'!$A$3:$S$89"}</definedName>
    <definedName name="ddd" localSheetId="1" hidden="1">{#N/A,#N/A,TRUE,"일정"}</definedName>
    <definedName name="ddd" localSheetId="10" hidden="1">{#N/A,#N/A,TRUE,"일정"}</definedName>
    <definedName name="ddd" localSheetId="11" hidden="1">{#N/A,#N/A,TRUE,"일정"}</definedName>
    <definedName name="ddd" localSheetId="12" hidden="1">{#N/A,#N/A,TRUE,"일정"}</definedName>
    <definedName name="ddd" localSheetId="13" hidden="1">{#N/A,#N/A,TRUE,"일정"}</definedName>
    <definedName name="ddd" localSheetId="15" hidden="1">{#N/A,#N/A,TRUE,"일정"}</definedName>
    <definedName name="ddd" localSheetId="2" hidden="1">{#N/A,#N/A,TRUE,"일정"}</definedName>
    <definedName name="ddd" localSheetId="3" hidden="1">{#N/A,#N/A,TRUE,"일정"}</definedName>
    <definedName name="ddd" localSheetId="4" hidden="1">{#N/A,#N/A,TRUE,"일정"}</definedName>
    <definedName name="ddd" localSheetId="5" hidden="1">{#N/A,#N/A,TRUE,"일정"}</definedName>
    <definedName name="ddd" localSheetId="6" hidden="1">{#N/A,#N/A,TRUE,"일정"}</definedName>
    <definedName name="ddd" localSheetId="7" hidden="1">{#N/A,#N/A,TRUE,"일정"}</definedName>
    <definedName name="ddd" localSheetId="8" hidden="1">{#N/A,#N/A,TRUE,"일정"}</definedName>
    <definedName name="ddd" localSheetId="9" hidden="1">{#N/A,#N/A,TRUE,"일정"}</definedName>
    <definedName name="ddd" hidden="1">{#N/A,#N/A,TRUE,"일정"}</definedName>
    <definedName name="ddddddddd"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dddddddd" localSheetId="1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dddddddd" localSheetId="1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dddddddd" localSheetId="1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dddddddd" localSheetId="1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dddddddd" localSheetId="15"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dddddddd" localSheetId="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dddddddd" localSheetId="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dddddddd" localSheetId="4"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dddddddd" localSheetId="5"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dddddddd" localSheetId="6"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dddddddd" localSheetId="7"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dddddddd" localSheetId="8"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dddddddd" localSheetId="9"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dddddddd"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DDDOOO" localSheetId="1"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DDDDOOO" localSheetId="10"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DDDDOOO" localSheetId="11"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DDDDOOO" localSheetId="1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DDDDOOO" localSheetId="13"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DDDDOOO" localSheetId="15"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DDDDOOO" localSheetId="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DDDDOOO" localSheetId="3"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DDDDOOO" localSheetId="4"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DDDDOOO" localSheetId="5"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DDDDOOO" localSheetId="6"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DDDDOOO" localSheetId="7"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DDDDOOO" localSheetId="8"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DDDDOOO" localSheetId="9"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DDDDOOO"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EEE"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EEE" localSheetId="1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EEE" localSheetId="1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EEE" localSheetId="1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EEE" localSheetId="1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EEE" localSheetId="15"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EEE" localSheetId="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EEE" localSheetId="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EEE" localSheetId="4"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EEE" localSheetId="5"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EEE" localSheetId="6"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EEE" localSheetId="7"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EEE" localSheetId="8"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EEE" localSheetId="9"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EEE"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eeee"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eeee" localSheetId="1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eeee" localSheetId="1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eeee" localSheetId="1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eeee" localSheetId="1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eeee" localSheetId="15"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eeee" localSheetId="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eeee" localSheetId="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eeee" localSheetId="4"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eeee" localSheetId="5"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eeee" localSheetId="6"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eeee" localSheetId="7"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eeee" localSheetId="8"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eeee" localSheetId="9"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eeee"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fdghsssssrdy"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fdghsssssrdy" localSheetId="1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fdghsssssrdy" localSheetId="1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fdghsssssrdy" localSheetId="1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fdghsssssrdy" localSheetId="1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fdghsssssrdy" localSheetId="15"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fdghsssssrdy" localSheetId="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fdghsssssrdy" localSheetId="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fdghsssssrdy" localSheetId="4"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fdghsssssrdy" localSheetId="5"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fdghsssssrdy" localSheetId="6"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fdghsssssrdy" localSheetId="7"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fdghsssssrdy" localSheetId="8"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fdghsssssrdy" localSheetId="9"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fdghsssssrdy"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fdsdfsfdsfdsfds" localSheetId="1" hidden="1">{#N/A,#N/A,FALSE,"BODY"}</definedName>
    <definedName name="fdsdfsfdsfdsfds" localSheetId="10" hidden="1">{#N/A,#N/A,FALSE,"BODY"}</definedName>
    <definedName name="fdsdfsfdsfdsfds" localSheetId="11" hidden="1">{#N/A,#N/A,FALSE,"BODY"}</definedName>
    <definedName name="fdsdfsfdsfdsfds" localSheetId="12" hidden="1">{#N/A,#N/A,FALSE,"BODY"}</definedName>
    <definedName name="fdsdfsfdsfdsfds" localSheetId="13" hidden="1">{#N/A,#N/A,FALSE,"BODY"}</definedName>
    <definedName name="fdsdfsfdsfdsfds" localSheetId="15" hidden="1">{#N/A,#N/A,FALSE,"BODY"}</definedName>
    <definedName name="fdsdfsfdsfdsfds" localSheetId="2" hidden="1">{#N/A,#N/A,FALSE,"BODY"}</definedName>
    <definedName name="fdsdfsfdsfdsfds" localSheetId="3" hidden="1">{#N/A,#N/A,FALSE,"BODY"}</definedName>
    <definedName name="fdsdfsfdsfdsfds" localSheetId="4" hidden="1">{#N/A,#N/A,FALSE,"BODY"}</definedName>
    <definedName name="fdsdfsfdsfdsfds" localSheetId="5" hidden="1">{#N/A,#N/A,FALSE,"BODY"}</definedName>
    <definedName name="fdsdfsfdsfdsfds" localSheetId="6" hidden="1">{#N/A,#N/A,FALSE,"BODY"}</definedName>
    <definedName name="fdsdfsfdsfdsfds" localSheetId="7" hidden="1">{#N/A,#N/A,FALSE,"BODY"}</definedName>
    <definedName name="fdsdfsfdsfdsfds" localSheetId="8" hidden="1">{#N/A,#N/A,FALSE,"BODY"}</definedName>
    <definedName name="fdsdfsfdsfdsfds" localSheetId="9" hidden="1">{#N/A,#N/A,FALSE,"BODY"}</definedName>
    <definedName name="fdsdfsfdsfdsfds" hidden="1">{#N/A,#N/A,FALSE,"BODY"}</definedName>
    <definedName name="ffx" localSheetId="1" hidden="1">{#N/A,#N/A,FALSE,"BODY"}</definedName>
    <definedName name="ffx" localSheetId="10" hidden="1">{#N/A,#N/A,FALSE,"BODY"}</definedName>
    <definedName name="ffx" localSheetId="11" hidden="1">{#N/A,#N/A,FALSE,"BODY"}</definedName>
    <definedName name="ffx" localSheetId="12" hidden="1">{#N/A,#N/A,FALSE,"BODY"}</definedName>
    <definedName name="ffx" localSheetId="13" hidden="1">{#N/A,#N/A,FALSE,"BODY"}</definedName>
    <definedName name="ffx" localSheetId="15" hidden="1">{#N/A,#N/A,FALSE,"BODY"}</definedName>
    <definedName name="ffx" localSheetId="2" hidden="1">{#N/A,#N/A,FALSE,"BODY"}</definedName>
    <definedName name="ffx" localSheetId="3" hidden="1">{#N/A,#N/A,FALSE,"BODY"}</definedName>
    <definedName name="ffx" localSheetId="4" hidden="1">{#N/A,#N/A,FALSE,"BODY"}</definedName>
    <definedName name="ffx" localSheetId="5" hidden="1">{#N/A,#N/A,FALSE,"BODY"}</definedName>
    <definedName name="ffx" localSheetId="6" hidden="1">{#N/A,#N/A,FALSE,"BODY"}</definedName>
    <definedName name="ffx" localSheetId="7" hidden="1">{#N/A,#N/A,FALSE,"BODY"}</definedName>
    <definedName name="ffx" localSheetId="8" hidden="1">{#N/A,#N/A,FALSE,"BODY"}</definedName>
    <definedName name="ffx" localSheetId="9" hidden="1">{#N/A,#N/A,FALSE,"BODY"}</definedName>
    <definedName name="ffx" hidden="1">{#N/A,#N/A,FALSE,"BODY"}</definedName>
    <definedName name="front_2" localSheetId="1" hidden="1">{#N/A,#N/A,FALSE,"BODY"}</definedName>
    <definedName name="front_2" localSheetId="10" hidden="1">{#N/A,#N/A,FALSE,"BODY"}</definedName>
    <definedName name="front_2" localSheetId="11" hidden="1">{#N/A,#N/A,FALSE,"BODY"}</definedName>
    <definedName name="front_2" localSheetId="12" hidden="1">{#N/A,#N/A,FALSE,"BODY"}</definedName>
    <definedName name="front_2" localSheetId="13" hidden="1">{#N/A,#N/A,FALSE,"BODY"}</definedName>
    <definedName name="front_2" localSheetId="15" hidden="1">{#N/A,#N/A,FALSE,"BODY"}</definedName>
    <definedName name="front_2" localSheetId="2" hidden="1">{#N/A,#N/A,FALSE,"BODY"}</definedName>
    <definedName name="front_2" localSheetId="3" hidden="1">{#N/A,#N/A,FALSE,"BODY"}</definedName>
    <definedName name="front_2" localSheetId="4" hidden="1">{#N/A,#N/A,FALSE,"BODY"}</definedName>
    <definedName name="front_2" localSheetId="5" hidden="1">{#N/A,#N/A,FALSE,"BODY"}</definedName>
    <definedName name="front_2" localSheetId="6" hidden="1">{#N/A,#N/A,FALSE,"BODY"}</definedName>
    <definedName name="front_2" localSheetId="7" hidden="1">{#N/A,#N/A,FALSE,"BODY"}</definedName>
    <definedName name="front_2" localSheetId="8" hidden="1">{#N/A,#N/A,FALSE,"BODY"}</definedName>
    <definedName name="front_2" localSheetId="9" hidden="1">{#N/A,#N/A,FALSE,"BODY"}</definedName>
    <definedName name="front_2" hidden="1">{#N/A,#N/A,FALSE,"BODY"}</definedName>
    <definedName name="HTML_CodePage" hidden="1">874</definedName>
    <definedName name="HTML_Control" localSheetId="1" hidden="1">{"'Monthly 1997'!$A$3:$S$89"}</definedName>
    <definedName name="HTML_Control" localSheetId="10" hidden="1">{"'Monthly 1997'!$A$3:$S$89"}</definedName>
    <definedName name="HTML_Control" localSheetId="11" hidden="1">{"'Monthly 1997'!$A$3:$S$89"}</definedName>
    <definedName name="HTML_Control" localSheetId="12" hidden="1">{"'Monthly 1997'!$A$3:$S$89"}</definedName>
    <definedName name="HTML_Control" localSheetId="13" hidden="1">{"'Monthly 1997'!$A$3:$S$89"}</definedName>
    <definedName name="HTML_Control" localSheetId="15" hidden="1">{"'Monthly 1997'!$A$3:$S$89"}</definedName>
    <definedName name="HTML_Control" localSheetId="2" hidden="1">{"'Monthly 1997'!$A$3:$S$89"}</definedName>
    <definedName name="HTML_Control" localSheetId="3" hidden="1">{"'Monthly 1997'!$A$3:$S$89"}</definedName>
    <definedName name="HTML_Control" localSheetId="4" hidden="1">{"'Monthly 1997'!$A$3:$S$89"}</definedName>
    <definedName name="HTML_Control" localSheetId="5" hidden="1">{"'Monthly 1997'!$A$3:$S$89"}</definedName>
    <definedName name="HTML_Control" localSheetId="6" hidden="1">{"'Monthly 1997'!$A$3:$S$89"}</definedName>
    <definedName name="HTML_Control" localSheetId="7" hidden="1">{"'Monthly 1997'!$A$3:$S$89"}</definedName>
    <definedName name="HTML_Control" localSheetId="8" hidden="1">{"'Monthly 1997'!$A$3:$S$89"}</definedName>
    <definedName name="HTML_Control" localSheetId="9" hidden="1">{"'Monthly 1997'!$A$3:$S$89"}</definedName>
    <definedName name="HTML_Control" hidden="1">{"'Monthly 1997'!$A$3:$S$89"}</definedName>
    <definedName name="HTML_Control1" localSheetId="1" hidden="1">{"'Monthly 1997'!$A$3:$S$89"}</definedName>
    <definedName name="HTML_Control1" localSheetId="10" hidden="1">{"'Monthly 1997'!$A$3:$S$89"}</definedName>
    <definedName name="HTML_Control1" localSheetId="11" hidden="1">{"'Monthly 1997'!$A$3:$S$89"}</definedName>
    <definedName name="HTML_Control1" localSheetId="12" hidden="1">{"'Monthly 1997'!$A$3:$S$89"}</definedName>
    <definedName name="HTML_Control1" localSheetId="13" hidden="1">{"'Monthly 1997'!$A$3:$S$89"}</definedName>
    <definedName name="HTML_Control1" localSheetId="15" hidden="1">{"'Monthly 1997'!$A$3:$S$89"}</definedName>
    <definedName name="HTML_Control1" localSheetId="2" hidden="1">{"'Monthly 1997'!$A$3:$S$89"}</definedName>
    <definedName name="HTML_Control1" localSheetId="3" hidden="1">{"'Monthly 1997'!$A$3:$S$89"}</definedName>
    <definedName name="HTML_Control1" localSheetId="4" hidden="1">{"'Monthly 1997'!$A$3:$S$89"}</definedName>
    <definedName name="HTML_Control1" localSheetId="5" hidden="1">{"'Monthly 1997'!$A$3:$S$89"}</definedName>
    <definedName name="HTML_Control1" localSheetId="6" hidden="1">{"'Monthly 1997'!$A$3:$S$89"}</definedName>
    <definedName name="HTML_Control1" localSheetId="7" hidden="1">{"'Monthly 1997'!$A$3:$S$89"}</definedName>
    <definedName name="HTML_Control1" localSheetId="8" hidden="1">{"'Monthly 1997'!$A$3:$S$89"}</definedName>
    <definedName name="HTML_Control1" localSheetId="9" hidden="1">{"'Monthly 1997'!$A$3:$S$89"}</definedName>
    <definedName name="HTML_Control1" hidden="1">{"'Monthly 1997'!$A$3:$S$89"}</definedName>
    <definedName name="HTML_Header" hidden="1">"7-2지역별"</definedName>
    <definedName name="HTML_LastUpdate" hidden="1">"98-11-28"</definedName>
    <definedName name="HTML_LineAfter" hidden="1">FALSE</definedName>
    <definedName name="HTML_LineBefore" hidden="1">FALSE</definedName>
    <definedName name="HTML_Name" hidden="1">"서준호"</definedName>
    <definedName name="HTML_OBDlg2" hidden="1">FALSE</definedName>
    <definedName name="HTML_OBDlg3" hidden="1">TRUE</definedName>
    <definedName name="HTML_OBDlg4" hidden="1">TRUE</definedName>
    <definedName name="HTML_OS" hidden="1">0</definedName>
    <definedName name="HTML_PathFile" hidden="1">"\\Der2\vol1\DATABANK\DOWNLOAD\tab4-17.htm"</definedName>
    <definedName name="HTML_PathTemplate" hidden="1">"\\Der2\vol1\DATABANK\DOWNLOAD\Head4-17.htm"</definedName>
    <definedName name="HTML_Title" hidden="1">"월보"</definedName>
    <definedName name="HTML1_1" hidden="1">"[CERTV4.XLS]CERTV2!$A$2:$AR$288"</definedName>
    <definedName name="HTML1_10" hidden="1">"french.roberts@epamail.epa.gov"</definedName>
    <definedName name="HTML1_11" hidden="1">1</definedName>
    <definedName name="HTML1_12" hidden="1">"C:\FRENCH\TP_STDS\MyHTML.htm"</definedName>
    <definedName name="HTML1_2" hidden="1">1</definedName>
    <definedName name="HTML1_3" hidden="1">"Federal and California Tailpipe Emission Standards"</definedName>
    <definedName name="HTML1_4" hidden="1">"Emission Standards"</definedName>
    <definedName name="HTML1_5" hidden="1">""</definedName>
    <definedName name="HTML1_6" hidden="1">-4146</definedName>
    <definedName name="HTML1_7" hidden="1">-4146</definedName>
    <definedName name="HTML1_8" hidden="1">"2/10/97"</definedName>
    <definedName name="HTML1_9" hidden="1">"Roberts French"</definedName>
    <definedName name="HTML2_1" hidden="1">"'[CERTV8.XLS]LDV &amp; LLDT FTP (2)'!$A$7:$Q$34"</definedName>
    <definedName name="HTML2_10" hidden="1">""</definedName>
    <definedName name="HTML2_11" hidden="1">-4146</definedName>
    <definedName name="HTML2_12" hidden="1">"C:\FRENCH\MyHTML.htm"</definedName>
    <definedName name="HTML2_2" hidden="1">1</definedName>
    <definedName name="HTML2_3" hidden="1">"Exhaust Emission Certification Standards"</definedName>
    <definedName name="HTML2_4" hidden="1">"Federal Test Procedure"</definedName>
    <definedName name="HTML2_5" hidden="1">"Federal and California ProgramsLight-Duty Vehicles (Passenger Cars) and Light-Duty Trucks 0 - 6000 lbs GVWR"</definedName>
    <definedName name="HTML2_6" hidden="1">-4146</definedName>
    <definedName name="HTML2_7" hidden="1">1</definedName>
    <definedName name="HTML2_8" hidden="1">"8/15/97"</definedName>
    <definedName name="HTML2_9" hidden="1">""</definedName>
    <definedName name="HTML3_1" hidden="1">"[CERTV8.XLS]Sheet1!$A$17:$C$45"</definedName>
    <definedName name="HTML3_10" hidden="1">""</definedName>
    <definedName name="HTML3_11" hidden="1">1</definedName>
    <definedName name="HTML3_12" hidden="1">"C:\FRENCH\TP_STDS\DEFS.HTM"</definedName>
    <definedName name="HTML3_2" hidden="1">1</definedName>
    <definedName name="HTML3_3" hidden="1">"CERTV8"</definedName>
    <definedName name="HTML3_4" hidden="1">"Sheet1"</definedName>
    <definedName name="HTML3_5" hidden="1">""</definedName>
    <definedName name="HTML3_6" hidden="1">-4146</definedName>
    <definedName name="HTML3_7" hidden="1">-4146</definedName>
    <definedName name="HTML3_8" hidden="1">"8/15/97"</definedName>
    <definedName name="HTML3_9" hidden="1">"NVFEL"</definedName>
    <definedName name="HTML4_1" hidden="1">"'[CERTV8.XLS]LDV &amp; LLDT FTP (3)'!$A$1:$Q$32"</definedName>
    <definedName name="HTML4_10" hidden="1">""</definedName>
    <definedName name="HTML4_11" hidden="1">1</definedName>
    <definedName name="HTML4_12" hidden="1">"C:\FRENCH\TP_STDS\WEB\LDVLDT.HTM"</definedName>
    <definedName name="HTML4_2" hidden="1">1</definedName>
    <definedName name="HTML4_3" hidden="1">""</definedName>
    <definedName name="HTML4_4" hidden="1">""</definedName>
    <definedName name="HTML4_5" hidden="1">""</definedName>
    <definedName name="HTML4_6" hidden="1">-4146</definedName>
    <definedName name="HTML4_7" hidden="1">-4146</definedName>
    <definedName name="HTML4_8" hidden="1">""</definedName>
    <definedName name="HTML4_9" hidden="1">""</definedName>
    <definedName name="HTML5_1" hidden="1">"'[CERTV8.XLS]HLDT &amp; MDV FTP (2)'!$A$1:$P$35"</definedName>
    <definedName name="HTML5_10" hidden="1">""</definedName>
    <definedName name="HTML5_11" hidden="1">1</definedName>
    <definedName name="HTML5_12" hidden="1">"C:\FRENCH\TP_STDS\WEB\hldt.htm"</definedName>
    <definedName name="HTML5_2" hidden="1">1</definedName>
    <definedName name="HTML5_3" hidden="1">""</definedName>
    <definedName name="HTML5_4" hidden="1">""</definedName>
    <definedName name="HTML5_5" hidden="1">""</definedName>
    <definedName name="HTML5_6" hidden="1">-4146</definedName>
    <definedName name="HTML5_7" hidden="1">-4146</definedName>
    <definedName name="HTML5_8" hidden="1">""</definedName>
    <definedName name="HTML5_9" hidden="1">""</definedName>
    <definedName name="HTML6_1" hidden="1">"'[CERTV8.XLS]SFTP (3)'!$A$1:$O$25"</definedName>
    <definedName name="HTML6_10" hidden="1">""</definedName>
    <definedName name="HTML6_11" hidden="1">1</definedName>
    <definedName name="HTML6_12" hidden="1">"C:\FRENCH\TP_STDS\WEB\sftp.htm"</definedName>
    <definedName name="HTML6_2" hidden="1">1</definedName>
    <definedName name="HTML6_3" hidden="1">""</definedName>
    <definedName name="HTML6_4" hidden="1">""</definedName>
    <definedName name="HTML6_5" hidden="1">""</definedName>
    <definedName name="HTML6_6" hidden="1">-4146</definedName>
    <definedName name="HTML6_7" hidden="1">-4146</definedName>
    <definedName name="HTML6_8" hidden="1">""</definedName>
    <definedName name="HTML6_9" hidden="1">""</definedName>
    <definedName name="HTML7_1" hidden="1">"'[CERTV8.XLS]Implementation (2)'!$A$1:$S$42"</definedName>
    <definedName name="HTML7_10" hidden="1">""</definedName>
    <definedName name="HTML7_11" hidden="1">1</definedName>
    <definedName name="HTML7_12" hidden="1">"C:\FRENCH\TP_STDS\WEB\implment.htm"</definedName>
    <definedName name="HTML7_2" hidden="1">1</definedName>
    <definedName name="HTML7_3" hidden="1">""</definedName>
    <definedName name="HTML7_4" hidden="1">""</definedName>
    <definedName name="HTML7_5" hidden="1">""</definedName>
    <definedName name="HTML7_6" hidden="1">-4146</definedName>
    <definedName name="HTML7_7" hidden="1">-4146</definedName>
    <definedName name="HTML7_8" hidden="1">""</definedName>
    <definedName name="HTML7_9" hidden="1">""</definedName>
    <definedName name="HTMLCount" hidden="1">7</definedName>
    <definedName name="kbcnjr" localSheetId="10" hidden="1">#REF!</definedName>
    <definedName name="kbcnjr" localSheetId="11" hidden="1">#REF!</definedName>
    <definedName name="kbcnjr" localSheetId="12" hidden="1">#REF!</definedName>
    <definedName name="kbcnjr" localSheetId="15" hidden="1">#REF!</definedName>
    <definedName name="kbcnjr" hidden="1">#REF!</definedName>
    <definedName name="KK"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K" localSheetId="1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K" localSheetId="1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K" localSheetId="1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K" localSheetId="1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K" localSheetId="15"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K" localSheetId="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K" localSheetId="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K" localSheetId="4"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K" localSheetId="5"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K" localSheetId="6"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K" localSheetId="7"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K" localSheetId="8"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K" localSheetId="9"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K"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KJJHH"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KJJHH" localSheetId="1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KJJHH" localSheetId="1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KJJHH" localSheetId="1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KJJHH" localSheetId="1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KJJHH" localSheetId="15"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KJJHH" localSheetId="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KJJHH" localSheetId="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KJJHH" localSheetId="4"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KJJHH" localSheetId="5"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KJJHH" localSheetId="6"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KJJHH" localSheetId="7"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KJJHH" localSheetId="8"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KJJHH" localSheetId="9"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KJJHH"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KK"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KK" localSheetId="1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KK" localSheetId="1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KK" localSheetId="1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KK" localSheetId="1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KK" localSheetId="15"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KK" localSheetId="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KK" localSheetId="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KK" localSheetId="4"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KK" localSheetId="5"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KK" localSheetId="6"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KK" localSheetId="7"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KK" localSheetId="8"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KK" localSheetId="9"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KK"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LJLK" localSheetId="1" hidden="1">{#N/A,#N/A,FALSE,"BODY"}</definedName>
    <definedName name="KLJLK" localSheetId="10" hidden="1">{#N/A,#N/A,FALSE,"BODY"}</definedName>
    <definedName name="KLJLK" localSheetId="11" hidden="1">{#N/A,#N/A,FALSE,"BODY"}</definedName>
    <definedName name="KLJLK" localSheetId="12" hidden="1">{#N/A,#N/A,FALSE,"BODY"}</definedName>
    <definedName name="KLJLK" localSheetId="13" hidden="1">{#N/A,#N/A,FALSE,"BODY"}</definedName>
    <definedName name="KLJLK" localSheetId="15" hidden="1">{#N/A,#N/A,FALSE,"BODY"}</definedName>
    <definedName name="KLJLK" localSheetId="2" hidden="1">{#N/A,#N/A,FALSE,"BODY"}</definedName>
    <definedName name="KLJLK" localSheetId="3" hidden="1">{#N/A,#N/A,FALSE,"BODY"}</definedName>
    <definedName name="KLJLK" localSheetId="4" hidden="1">{#N/A,#N/A,FALSE,"BODY"}</definedName>
    <definedName name="KLJLK" localSheetId="5" hidden="1">{#N/A,#N/A,FALSE,"BODY"}</definedName>
    <definedName name="KLJLK" localSheetId="6" hidden="1">{#N/A,#N/A,FALSE,"BODY"}</definedName>
    <definedName name="KLJLK" localSheetId="7" hidden="1">{#N/A,#N/A,FALSE,"BODY"}</definedName>
    <definedName name="KLJLK" localSheetId="8" hidden="1">{#N/A,#N/A,FALSE,"BODY"}</definedName>
    <definedName name="KLJLK" localSheetId="9" hidden="1">{#N/A,#N/A,FALSE,"BODY"}</definedName>
    <definedName name="KLJLK" hidden="1">{#N/A,#N/A,FALSE,"BODY"}</definedName>
    <definedName name="LL"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LL" localSheetId="1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LL" localSheetId="1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LL" localSheetId="1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LL" localSheetId="1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LL" localSheetId="15"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LL" localSheetId="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LL" localSheetId="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LL" localSheetId="4"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LL" localSheetId="5"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LL" localSheetId="6"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LL" localSheetId="7"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LL" localSheetId="8"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LL" localSheetId="9"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LL"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local" localSheetId="1" hidden="1">{#N/A,#N/A,FALSE,"인원";#N/A,#N/A,FALSE,"비용2";#N/A,#N/A,FALSE,"비용1";#N/A,#N/A,FALSE,"비용";#N/A,#N/A,FALSE,"보증2";#N/A,#N/A,FALSE,"보증1";#N/A,#N/A,FALSE,"보증";#N/A,#N/A,FALSE,"손익1";#N/A,#N/A,FALSE,"손익";#N/A,#N/A,FALSE,"부서별매출";#N/A,#N/A,FALSE,"매출"}</definedName>
    <definedName name="local" localSheetId="10" hidden="1">{#N/A,#N/A,FALSE,"인원";#N/A,#N/A,FALSE,"비용2";#N/A,#N/A,FALSE,"비용1";#N/A,#N/A,FALSE,"비용";#N/A,#N/A,FALSE,"보증2";#N/A,#N/A,FALSE,"보증1";#N/A,#N/A,FALSE,"보증";#N/A,#N/A,FALSE,"손익1";#N/A,#N/A,FALSE,"손익";#N/A,#N/A,FALSE,"부서별매출";#N/A,#N/A,FALSE,"매출"}</definedName>
    <definedName name="local" localSheetId="11" hidden="1">{#N/A,#N/A,FALSE,"인원";#N/A,#N/A,FALSE,"비용2";#N/A,#N/A,FALSE,"비용1";#N/A,#N/A,FALSE,"비용";#N/A,#N/A,FALSE,"보증2";#N/A,#N/A,FALSE,"보증1";#N/A,#N/A,FALSE,"보증";#N/A,#N/A,FALSE,"손익1";#N/A,#N/A,FALSE,"손익";#N/A,#N/A,FALSE,"부서별매출";#N/A,#N/A,FALSE,"매출"}</definedName>
    <definedName name="local" localSheetId="12" hidden="1">{#N/A,#N/A,FALSE,"인원";#N/A,#N/A,FALSE,"비용2";#N/A,#N/A,FALSE,"비용1";#N/A,#N/A,FALSE,"비용";#N/A,#N/A,FALSE,"보증2";#N/A,#N/A,FALSE,"보증1";#N/A,#N/A,FALSE,"보증";#N/A,#N/A,FALSE,"손익1";#N/A,#N/A,FALSE,"손익";#N/A,#N/A,FALSE,"부서별매출";#N/A,#N/A,FALSE,"매출"}</definedName>
    <definedName name="local" localSheetId="13" hidden="1">{#N/A,#N/A,FALSE,"인원";#N/A,#N/A,FALSE,"비용2";#N/A,#N/A,FALSE,"비용1";#N/A,#N/A,FALSE,"비용";#N/A,#N/A,FALSE,"보증2";#N/A,#N/A,FALSE,"보증1";#N/A,#N/A,FALSE,"보증";#N/A,#N/A,FALSE,"손익1";#N/A,#N/A,FALSE,"손익";#N/A,#N/A,FALSE,"부서별매출";#N/A,#N/A,FALSE,"매출"}</definedName>
    <definedName name="local" localSheetId="15" hidden="1">{#N/A,#N/A,FALSE,"인원";#N/A,#N/A,FALSE,"비용2";#N/A,#N/A,FALSE,"비용1";#N/A,#N/A,FALSE,"비용";#N/A,#N/A,FALSE,"보증2";#N/A,#N/A,FALSE,"보증1";#N/A,#N/A,FALSE,"보증";#N/A,#N/A,FALSE,"손익1";#N/A,#N/A,FALSE,"손익";#N/A,#N/A,FALSE,"부서별매출";#N/A,#N/A,FALSE,"매출"}</definedName>
    <definedName name="local" localSheetId="2" hidden="1">{#N/A,#N/A,FALSE,"인원";#N/A,#N/A,FALSE,"비용2";#N/A,#N/A,FALSE,"비용1";#N/A,#N/A,FALSE,"비용";#N/A,#N/A,FALSE,"보증2";#N/A,#N/A,FALSE,"보증1";#N/A,#N/A,FALSE,"보증";#N/A,#N/A,FALSE,"손익1";#N/A,#N/A,FALSE,"손익";#N/A,#N/A,FALSE,"부서별매출";#N/A,#N/A,FALSE,"매출"}</definedName>
    <definedName name="local" localSheetId="3" hidden="1">{#N/A,#N/A,FALSE,"인원";#N/A,#N/A,FALSE,"비용2";#N/A,#N/A,FALSE,"비용1";#N/A,#N/A,FALSE,"비용";#N/A,#N/A,FALSE,"보증2";#N/A,#N/A,FALSE,"보증1";#N/A,#N/A,FALSE,"보증";#N/A,#N/A,FALSE,"손익1";#N/A,#N/A,FALSE,"손익";#N/A,#N/A,FALSE,"부서별매출";#N/A,#N/A,FALSE,"매출"}</definedName>
    <definedName name="local" localSheetId="4" hidden="1">{#N/A,#N/A,FALSE,"인원";#N/A,#N/A,FALSE,"비용2";#N/A,#N/A,FALSE,"비용1";#N/A,#N/A,FALSE,"비용";#N/A,#N/A,FALSE,"보증2";#N/A,#N/A,FALSE,"보증1";#N/A,#N/A,FALSE,"보증";#N/A,#N/A,FALSE,"손익1";#N/A,#N/A,FALSE,"손익";#N/A,#N/A,FALSE,"부서별매출";#N/A,#N/A,FALSE,"매출"}</definedName>
    <definedName name="local" localSheetId="5" hidden="1">{#N/A,#N/A,FALSE,"인원";#N/A,#N/A,FALSE,"비용2";#N/A,#N/A,FALSE,"비용1";#N/A,#N/A,FALSE,"비용";#N/A,#N/A,FALSE,"보증2";#N/A,#N/A,FALSE,"보증1";#N/A,#N/A,FALSE,"보증";#N/A,#N/A,FALSE,"손익1";#N/A,#N/A,FALSE,"손익";#N/A,#N/A,FALSE,"부서별매출";#N/A,#N/A,FALSE,"매출"}</definedName>
    <definedName name="local" localSheetId="6" hidden="1">{#N/A,#N/A,FALSE,"인원";#N/A,#N/A,FALSE,"비용2";#N/A,#N/A,FALSE,"비용1";#N/A,#N/A,FALSE,"비용";#N/A,#N/A,FALSE,"보증2";#N/A,#N/A,FALSE,"보증1";#N/A,#N/A,FALSE,"보증";#N/A,#N/A,FALSE,"손익1";#N/A,#N/A,FALSE,"손익";#N/A,#N/A,FALSE,"부서별매출";#N/A,#N/A,FALSE,"매출"}</definedName>
    <definedName name="local" localSheetId="7" hidden="1">{#N/A,#N/A,FALSE,"인원";#N/A,#N/A,FALSE,"비용2";#N/A,#N/A,FALSE,"비용1";#N/A,#N/A,FALSE,"비용";#N/A,#N/A,FALSE,"보증2";#N/A,#N/A,FALSE,"보증1";#N/A,#N/A,FALSE,"보증";#N/A,#N/A,FALSE,"손익1";#N/A,#N/A,FALSE,"손익";#N/A,#N/A,FALSE,"부서별매출";#N/A,#N/A,FALSE,"매출"}</definedName>
    <definedName name="local" localSheetId="8" hidden="1">{#N/A,#N/A,FALSE,"인원";#N/A,#N/A,FALSE,"비용2";#N/A,#N/A,FALSE,"비용1";#N/A,#N/A,FALSE,"비용";#N/A,#N/A,FALSE,"보증2";#N/A,#N/A,FALSE,"보증1";#N/A,#N/A,FALSE,"보증";#N/A,#N/A,FALSE,"손익1";#N/A,#N/A,FALSE,"손익";#N/A,#N/A,FALSE,"부서별매출";#N/A,#N/A,FALSE,"매출"}</definedName>
    <definedName name="local" localSheetId="9" hidden="1">{#N/A,#N/A,FALSE,"인원";#N/A,#N/A,FALSE,"비용2";#N/A,#N/A,FALSE,"비용1";#N/A,#N/A,FALSE,"비용";#N/A,#N/A,FALSE,"보증2";#N/A,#N/A,FALSE,"보증1";#N/A,#N/A,FALSE,"보증";#N/A,#N/A,FALSE,"손익1";#N/A,#N/A,FALSE,"손익";#N/A,#N/A,FALSE,"부서별매출";#N/A,#N/A,FALSE,"매출"}</definedName>
    <definedName name="local" hidden="1">{#N/A,#N/A,FALSE,"인원";#N/A,#N/A,FALSE,"비용2";#N/A,#N/A,FALSE,"비용1";#N/A,#N/A,FALSE,"비용";#N/A,#N/A,FALSE,"보증2";#N/A,#N/A,FALSE,"보증1";#N/A,#N/A,FALSE,"보증";#N/A,#N/A,FALSE,"손익1";#N/A,#N/A,FALSE,"손익";#N/A,#N/A,FALSE,"부서별매출";#N/A,#N/A,FALSE,"매출"}</definedName>
    <definedName name="MANSUROV" localSheetId="1" hidden="1">{"Income",#N/A,TRUE,"Income ";"Balance",#N/A,TRUE,"Balance";"Deposits by Client Type",#N/A,TRUE,"Deposits by Client";"Commitments and Contingencies",#N/A,TRUE,"Commitments";"Analysis of Interest",#N/A,TRUE,"Analysis of Inerest";"Liquidity Analysis",#N/A,TRUE,"Liquidity Analysis";"Investment Securities",#N/A,TRUE,"Investment Securities";"Miscellaneous",#N/A,TRUE,"Miscellaneous";"Changes in Equity Capital",#N/A,TRUE,"Changes in Equity";"Aging Analysis",#N/A,TRUE,"Aging Analysis";"Loans Receivable",#N/A,TRUE,"Loans Receivable";"Calculation of Risk Weighted Assets",#N/A,TRUE,"Calculation of Risk Weighted As";"Bank Capital Calculation",#N/A,TRUE,"Bank Capital Calc.";"Bank Asset Analysis",#N/A,TRUE,"Bank Assets Analysis";"Twenty Largest",#N/A,TRUE,"Twenty Largest";"Reconciliation",#N/A,TRUE,"Recociliation ";"Loans to Affiliated Persons",#N/A,TRUE,"Loans to Affiliated P.";"Loan Classification",#N/A,TRUE,"Loan Classification";"Bank Liabilities",#N/A,TRUE,"Bank Liabilities Analysis";"Charge Offs",#N/A,TRUE,"Charge-offs and Recoveries"}</definedName>
    <definedName name="MANSUROV" localSheetId="10" hidden="1">{"Income",#N/A,TRUE,"Income ";"Balance",#N/A,TRUE,"Balance";"Deposits by Client Type",#N/A,TRUE,"Deposits by Client";"Commitments and Contingencies",#N/A,TRUE,"Commitments";"Analysis of Interest",#N/A,TRUE,"Analysis of Inerest";"Liquidity Analysis",#N/A,TRUE,"Liquidity Analysis";"Investment Securities",#N/A,TRUE,"Investment Securities";"Miscellaneous",#N/A,TRUE,"Miscellaneous";"Changes in Equity Capital",#N/A,TRUE,"Changes in Equity";"Aging Analysis",#N/A,TRUE,"Aging Analysis";"Loans Receivable",#N/A,TRUE,"Loans Receivable";"Calculation of Risk Weighted Assets",#N/A,TRUE,"Calculation of Risk Weighted As";"Bank Capital Calculation",#N/A,TRUE,"Bank Capital Calc.";"Bank Asset Analysis",#N/A,TRUE,"Bank Assets Analysis";"Twenty Largest",#N/A,TRUE,"Twenty Largest";"Reconciliation",#N/A,TRUE,"Recociliation ";"Loans to Affiliated Persons",#N/A,TRUE,"Loans to Affiliated P.";"Loan Classification",#N/A,TRUE,"Loan Classification";"Bank Liabilities",#N/A,TRUE,"Bank Liabilities Analysis";"Charge Offs",#N/A,TRUE,"Charge-offs and Recoveries"}</definedName>
    <definedName name="MANSUROV" localSheetId="11" hidden="1">{"Income",#N/A,TRUE,"Income ";"Balance",#N/A,TRUE,"Balance";"Deposits by Client Type",#N/A,TRUE,"Deposits by Client";"Commitments and Contingencies",#N/A,TRUE,"Commitments";"Analysis of Interest",#N/A,TRUE,"Analysis of Inerest";"Liquidity Analysis",#N/A,TRUE,"Liquidity Analysis";"Investment Securities",#N/A,TRUE,"Investment Securities";"Miscellaneous",#N/A,TRUE,"Miscellaneous";"Changes in Equity Capital",#N/A,TRUE,"Changes in Equity";"Aging Analysis",#N/A,TRUE,"Aging Analysis";"Loans Receivable",#N/A,TRUE,"Loans Receivable";"Calculation of Risk Weighted Assets",#N/A,TRUE,"Calculation of Risk Weighted As";"Bank Capital Calculation",#N/A,TRUE,"Bank Capital Calc.";"Bank Asset Analysis",#N/A,TRUE,"Bank Assets Analysis";"Twenty Largest",#N/A,TRUE,"Twenty Largest";"Reconciliation",#N/A,TRUE,"Recociliation ";"Loans to Affiliated Persons",#N/A,TRUE,"Loans to Affiliated P.";"Loan Classification",#N/A,TRUE,"Loan Classification";"Bank Liabilities",#N/A,TRUE,"Bank Liabilities Analysis";"Charge Offs",#N/A,TRUE,"Charge-offs and Recoveries"}</definedName>
    <definedName name="MANSUROV" localSheetId="12" hidden="1">{"Income",#N/A,TRUE,"Income ";"Balance",#N/A,TRUE,"Balance";"Deposits by Client Type",#N/A,TRUE,"Deposits by Client";"Commitments and Contingencies",#N/A,TRUE,"Commitments";"Analysis of Interest",#N/A,TRUE,"Analysis of Inerest";"Liquidity Analysis",#N/A,TRUE,"Liquidity Analysis";"Investment Securities",#N/A,TRUE,"Investment Securities";"Miscellaneous",#N/A,TRUE,"Miscellaneous";"Changes in Equity Capital",#N/A,TRUE,"Changes in Equity";"Aging Analysis",#N/A,TRUE,"Aging Analysis";"Loans Receivable",#N/A,TRUE,"Loans Receivable";"Calculation of Risk Weighted Assets",#N/A,TRUE,"Calculation of Risk Weighted As";"Bank Capital Calculation",#N/A,TRUE,"Bank Capital Calc.";"Bank Asset Analysis",#N/A,TRUE,"Bank Assets Analysis";"Twenty Largest",#N/A,TRUE,"Twenty Largest";"Reconciliation",#N/A,TRUE,"Recociliation ";"Loans to Affiliated Persons",#N/A,TRUE,"Loans to Affiliated P.";"Loan Classification",#N/A,TRUE,"Loan Classification";"Bank Liabilities",#N/A,TRUE,"Bank Liabilities Analysis";"Charge Offs",#N/A,TRUE,"Charge-offs and Recoveries"}</definedName>
    <definedName name="MANSUROV" localSheetId="13" hidden="1">{"Income",#N/A,TRUE,"Income ";"Balance",#N/A,TRUE,"Balance";"Deposits by Client Type",#N/A,TRUE,"Deposits by Client";"Commitments and Contingencies",#N/A,TRUE,"Commitments";"Analysis of Interest",#N/A,TRUE,"Analysis of Inerest";"Liquidity Analysis",#N/A,TRUE,"Liquidity Analysis";"Investment Securities",#N/A,TRUE,"Investment Securities";"Miscellaneous",#N/A,TRUE,"Miscellaneous";"Changes in Equity Capital",#N/A,TRUE,"Changes in Equity";"Aging Analysis",#N/A,TRUE,"Aging Analysis";"Loans Receivable",#N/A,TRUE,"Loans Receivable";"Calculation of Risk Weighted Assets",#N/A,TRUE,"Calculation of Risk Weighted As";"Bank Capital Calculation",#N/A,TRUE,"Bank Capital Calc.";"Bank Asset Analysis",#N/A,TRUE,"Bank Assets Analysis";"Twenty Largest",#N/A,TRUE,"Twenty Largest";"Reconciliation",#N/A,TRUE,"Recociliation ";"Loans to Affiliated Persons",#N/A,TRUE,"Loans to Affiliated P.";"Loan Classification",#N/A,TRUE,"Loan Classification";"Bank Liabilities",#N/A,TRUE,"Bank Liabilities Analysis";"Charge Offs",#N/A,TRUE,"Charge-offs and Recoveries"}</definedName>
    <definedName name="MANSUROV" localSheetId="15" hidden="1">{"Income",#N/A,TRUE,"Income ";"Balance",#N/A,TRUE,"Balance";"Deposits by Client Type",#N/A,TRUE,"Deposits by Client";"Commitments and Contingencies",#N/A,TRUE,"Commitments";"Analysis of Interest",#N/A,TRUE,"Analysis of Inerest";"Liquidity Analysis",#N/A,TRUE,"Liquidity Analysis";"Investment Securities",#N/A,TRUE,"Investment Securities";"Miscellaneous",#N/A,TRUE,"Miscellaneous";"Changes in Equity Capital",#N/A,TRUE,"Changes in Equity";"Aging Analysis",#N/A,TRUE,"Aging Analysis";"Loans Receivable",#N/A,TRUE,"Loans Receivable";"Calculation of Risk Weighted Assets",#N/A,TRUE,"Calculation of Risk Weighted As";"Bank Capital Calculation",#N/A,TRUE,"Bank Capital Calc.";"Bank Asset Analysis",#N/A,TRUE,"Bank Assets Analysis";"Twenty Largest",#N/A,TRUE,"Twenty Largest";"Reconciliation",#N/A,TRUE,"Recociliation ";"Loans to Affiliated Persons",#N/A,TRUE,"Loans to Affiliated P.";"Loan Classification",#N/A,TRUE,"Loan Classification";"Bank Liabilities",#N/A,TRUE,"Bank Liabilities Analysis";"Charge Offs",#N/A,TRUE,"Charge-offs and Recoveries"}</definedName>
    <definedName name="MANSUROV" localSheetId="2" hidden="1">{"Income",#N/A,TRUE,"Income ";"Balance",#N/A,TRUE,"Balance";"Deposits by Client Type",#N/A,TRUE,"Deposits by Client";"Commitments and Contingencies",#N/A,TRUE,"Commitments";"Analysis of Interest",#N/A,TRUE,"Analysis of Inerest";"Liquidity Analysis",#N/A,TRUE,"Liquidity Analysis";"Investment Securities",#N/A,TRUE,"Investment Securities";"Miscellaneous",#N/A,TRUE,"Miscellaneous";"Changes in Equity Capital",#N/A,TRUE,"Changes in Equity";"Aging Analysis",#N/A,TRUE,"Aging Analysis";"Loans Receivable",#N/A,TRUE,"Loans Receivable";"Calculation of Risk Weighted Assets",#N/A,TRUE,"Calculation of Risk Weighted As";"Bank Capital Calculation",#N/A,TRUE,"Bank Capital Calc.";"Bank Asset Analysis",#N/A,TRUE,"Bank Assets Analysis";"Twenty Largest",#N/A,TRUE,"Twenty Largest";"Reconciliation",#N/A,TRUE,"Recociliation ";"Loans to Affiliated Persons",#N/A,TRUE,"Loans to Affiliated P.";"Loan Classification",#N/A,TRUE,"Loan Classification";"Bank Liabilities",#N/A,TRUE,"Bank Liabilities Analysis";"Charge Offs",#N/A,TRUE,"Charge-offs and Recoveries"}</definedName>
    <definedName name="MANSUROV" localSheetId="3" hidden="1">{"Income",#N/A,TRUE,"Income ";"Balance",#N/A,TRUE,"Balance";"Deposits by Client Type",#N/A,TRUE,"Deposits by Client";"Commitments and Contingencies",#N/A,TRUE,"Commitments";"Analysis of Interest",#N/A,TRUE,"Analysis of Inerest";"Liquidity Analysis",#N/A,TRUE,"Liquidity Analysis";"Investment Securities",#N/A,TRUE,"Investment Securities";"Miscellaneous",#N/A,TRUE,"Miscellaneous";"Changes in Equity Capital",#N/A,TRUE,"Changes in Equity";"Aging Analysis",#N/A,TRUE,"Aging Analysis";"Loans Receivable",#N/A,TRUE,"Loans Receivable";"Calculation of Risk Weighted Assets",#N/A,TRUE,"Calculation of Risk Weighted As";"Bank Capital Calculation",#N/A,TRUE,"Bank Capital Calc.";"Bank Asset Analysis",#N/A,TRUE,"Bank Assets Analysis";"Twenty Largest",#N/A,TRUE,"Twenty Largest";"Reconciliation",#N/A,TRUE,"Recociliation ";"Loans to Affiliated Persons",#N/A,TRUE,"Loans to Affiliated P.";"Loan Classification",#N/A,TRUE,"Loan Classification";"Bank Liabilities",#N/A,TRUE,"Bank Liabilities Analysis";"Charge Offs",#N/A,TRUE,"Charge-offs and Recoveries"}</definedName>
    <definedName name="MANSUROV" localSheetId="4" hidden="1">{"Income",#N/A,TRUE,"Income ";"Balance",#N/A,TRUE,"Balance";"Deposits by Client Type",#N/A,TRUE,"Deposits by Client";"Commitments and Contingencies",#N/A,TRUE,"Commitments";"Analysis of Interest",#N/A,TRUE,"Analysis of Inerest";"Liquidity Analysis",#N/A,TRUE,"Liquidity Analysis";"Investment Securities",#N/A,TRUE,"Investment Securities";"Miscellaneous",#N/A,TRUE,"Miscellaneous";"Changes in Equity Capital",#N/A,TRUE,"Changes in Equity";"Aging Analysis",#N/A,TRUE,"Aging Analysis";"Loans Receivable",#N/A,TRUE,"Loans Receivable";"Calculation of Risk Weighted Assets",#N/A,TRUE,"Calculation of Risk Weighted As";"Bank Capital Calculation",#N/A,TRUE,"Bank Capital Calc.";"Bank Asset Analysis",#N/A,TRUE,"Bank Assets Analysis";"Twenty Largest",#N/A,TRUE,"Twenty Largest";"Reconciliation",#N/A,TRUE,"Recociliation ";"Loans to Affiliated Persons",#N/A,TRUE,"Loans to Affiliated P.";"Loan Classification",#N/A,TRUE,"Loan Classification";"Bank Liabilities",#N/A,TRUE,"Bank Liabilities Analysis";"Charge Offs",#N/A,TRUE,"Charge-offs and Recoveries"}</definedName>
    <definedName name="MANSUROV" localSheetId="5" hidden="1">{"Income",#N/A,TRUE,"Income ";"Balance",#N/A,TRUE,"Balance";"Deposits by Client Type",#N/A,TRUE,"Deposits by Client";"Commitments and Contingencies",#N/A,TRUE,"Commitments";"Analysis of Interest",#N/A,TRUE,"Analysis of Inerest";"Liquidity Analysis",#N/A,TRUE,"Liquidity Analysis";"Investment Securities",#N/A,TRUE,"Investment Securities";"Miscellaneous",#N/A,TRUE,"Miscellaneous";"Changes in Equity Capital",#N/A,TRUE,"Changes in Equity";"Aging Analysis",#N/A,TRUE,"Aging Analysis";"Loans Receivable",#N/A,TRUE,"Loans Receivable";"Calculation of Risk Weighted Assets",#N/A,TRUE,"Calculation of Risk Weighted As";"Bank Capital Calculation",#N/A,TRUE,"Bank Capital Calc.";"Bank Asset Analysis",#N/A,TRUE,"Bank Assets Analysis";"Twenty Largest",#N/A,TRUE,"Twenty Largest";"Reconciliation",#N/A,TRUE,"Recociliation ";"Loans to Affiliated Persons",#N/A,TRUE,"Loans to Affiliated P.";"Loan Classification",#N/A,TRUE,"Loan Classification";"Bank Liabilities",#N/A,TRUE,"Bank Liabilities Analysis";"Charge Offs",#N/A,TRUE,"Charge-offs and Recoveries"}</definedName>
    <definedName name="MANSUROV" localSheetId="6" hidden="1">{"Income",#N/A,TRUE,"Income ";"Balance",#N/A,TRUE,"Balance";"Deposits by Client Type",#N/A,TRUE,"Deposits by Client";"Commitments and Contingencies",#N/A,TRUE,"Commitments";"Analysis of Interest",#N/A,TRUE,"Analysis of Inerest";"Liquidity Analysis",#N/A,TRUE,"Liquidity Analysis";"Investment Securities",#N/A,TRUE,"Investment Securities";"Miscellaneous",#N/A,TRUE,"Miscellaneous";"Changes in Equity Capital",#N/A,TRUE,"Changes in Equity";"Aging Analysis",#N/A,TRUE,"Aging Analysis";"Loans Receivable",#N/A,TRUE,"Loans Receivable";"Calculation of Risk Weighted Assets",#N/A,TRUE,"Calculation of Risk Weighted As";"Bank Capital Calculation",#N/A,TRUE,"Bank Capital Calc.";"Bank Asset Analysis",#N/A,TRUE,"Bank Assets Analysis";"Twenty Largest",#N/A,TRUE,"Twenty Largest";"Reconciliation",#N/A,TRUE,"Recociliation ";"Loans to Affiliated Persons",#N/A,TRUE,"Loans to Affiliated P.";"Loan Classification",#N/A,TRUE,"Loan Classification";"Bank Liabilities",#N/A,TRUE,"Bank Liabilities Analysis";"Charge Offs",#N/A,TRUE,"Charge-offs and Recoveries"}</definedName>
    <definedName name="MANSUROV" localSheetId="7" hidden="1">{"Income",#N/A,TRUE,"Income ";"Balance",#N/A,TRUE,"Balance";"Deposits by Client Type",#N/A,TRUE,"Deposits by Client";"Commitments and Contingencies",#N/A,TRUE,"Commitments";"Analysis of Interest",#N/A,TRUE,"Analysis of Inerest";"Liquidity Analysis",#N/A,TRUE,"Liquidity Analysis";"Investment Securities",#N/A,TRUE,"Investment Securities";"Miscellaneous",#N/A,TRUE,"Miscellaneous";"Changes in Equity Capital",#N/A,TRUE,"Changes in Equity";"Aging Analysis",#N/A,TRUE,"Aging Analysis";"Loans Receivable",#N/A,TRUE,"Loans Receivable";"Calculation of Risk Weighted Assets",#N/A,TRUE,"Calculation of Risk Weighted As";"Bank Capital Calculation",#N/A,TRUE,"Bank Capital Calc.";"Bank Asset Analysis",#N/A,TRUE,"Bank Assets Analysis";"Twenty Largest",#N/A,TRUE,"Twenty Largest";"Reconciliation",#N/A,TRUE,"Recociliation ";"Loans to Affiliated Persons",#N/A,TRUE,"Loans to Affiliated P.";"Loan Classification",#N/A,TRUE,"Loan Classification";"Bank Liabilities",#N/A,TRUE,"Bank Liabilities Analysis";"Charge Offs",#N/A,TRUE,"Charge-offs and Recoveries"}</definedName>
    <definedName name="MANSUROV" localSheetId="8" hidden="1">{"Income",#N/A,TRUE,"Income ";"Balance",#N/A,TRUE,"Balance";"Deposits by Client Type",#N/A,TRUE,"Deposits by Client";"Commitments and Contingencies",#N/A,TRUE,"Commitments";"Analysis of Interest",#N/A,TRUE,"Analysis of Inerest";"Liquidity Analysis",#N/A,TRUE,"Liquidity Analysis";"Investment Securities",#N/A,TRUE,"Investment Securities";"Miscellaneous",#N/A,TRUE,"Miscellaneous";"Changes in Equity Capital",#N/A,TRUE,"Changes in Equity";"Aging Analysis",#N/A,TRUE,"Aging Analysis";"Loans Receivable",#N/A,TRUE,"Loans Receivable";"Calculation of Risk Weighted Assets",#N/A,TRUE,"Calculation of Risk Weighted As";"Bank Capital Calculation",#N/A,TRUE,"Bank Capital Calc.";"Bank Asset Analysis",#N/A,TRUE,"Bank Assets Analysis";"Twenty Largest",#N/A,TRUE,"Twenty Largest";"Reconciliation",#N/A,TRUE,"Recociliation ";"Loans to Affiliated Persons",#N/A,TRUE,"Loans to Affiliated P.";"Loan Classification",#N/A,TRUE,"Loan Classification";"Bank Liabilities",#N/A,TRUE,"Bank Liabilities Analysis";"Charge Offs",#N/A,TRUE,"Charge-offs and Recoveries"}</definedName>
    <definedName name="MANSUROV" localSheetId="9" hidden="1">{"Income",#N/A,TRUE,"Income ";"Balance",#N/A,TRUE,"Balance";"Deposits by Client Type",#N/A,TRUE,"Deposits by Client";"Commitments and Contingencies",#N/A,TRUE,"Commitments";"Analysis of Interest",#N/A,TRUE,"Analysis of Inerest";"Liquidity Analysis",#N/A,TRUE,"Liquidity Analysis";"Investment Securities",#N/A,TRUE,"Investment Securities";"Miscellaneous",#N/A,TRUE,"Miscellaneous";"Changes in Equity Capital",#N/A,TRUE,"Changes in Equity";"Aging Analysis",#N/A,TRUE,"Aging Analysis";"Loans Receivable",#N/A,TRUE,"Loans Receivable";"Calculation of Risk Weighted Assets",#N/A,TRUE,"Calculation of Risk Weighted As";"Bank Capital Calculation",#N/A,TRUE,"Bank Capital Calc.";"Bank Asset Analysis",#N/A,TRUE,"Bank Assets Analysis";"Twenty Largest",#N/A,TRUE,"Twenty Largest";"Reconciliation",#N/A,TRUE,"Recociliation ";"Loans to Affiliated Persons",#N/A,TRUE,"Loans to Affiliated P.";"Loan Classification",#N/A,TRUE,"Loan Classification";"Bank Liabilities",#N/A,TRUE,"Bank Liabilities Analysis";"Charge Offs",#N/A,TRUE,"Charge-offs and Recoveries"}</definedName>
    <definedName name="MANSUROV" hidden="1">{"Income",#N/A,TRUE,"Income ";"Balance",#N/A,TRUE,"Balance";"Deposits by Client Type",#N/A,TRUE,"Deposits by Client";"Commitments and Contingencies",#N/A,TRUE,"Commitments";"Analysis of Interest",#N/A,TRUE,"Analysis of Inerest";"Liquidity Analysis",#N/A,TRUE,"Liquidity Analysis";"Investment Securities",#N/A,TRUE,"Investment Securities";"Miscellaneous",#N/A,TRUE,"Miscellaneous";"Changes in Equity Capital",#N/A,TRUE,"Changes in Equity";"Aging Analysis",#N/A,TRUE,"Aging Analysis";"Loans Receivable",#N/A,TRUE,"Loans Receivable";"Calculation of Risk Weighted Assets",#N/A,TRUE,"Calculation of Risk Weighted As";"Bank Capital Calculation",#N/A,TRUE,"Bank Capital Calc.";"Bank Asset Analysis",#N/A,TRUE,"Bank Assets Analysis";"Twenty Largest",#N/A,TRUE,"Twenty Largest";"Reconciliation",#N/A,TRUE,"Recociliation ";"Loans to Affiliated Persons",#N/A,TRUE,"Loans to Affiliated P.";"Loan Classification",#N/A,TRUE,"Loan Classification";"Bank Liabilities",#N/A,TRUE,"Bank Liabilities Analysis";"Charge Offs",#N/A,TRUE,"Charge-offs and Recoveries"}</definedName>
    <definedName name="monthl" localSheetId="1" hidden="1">{"'Monthly 1997'!$A$3:$S$89"}</definedName>
    <definedName name="monthl" localSheetId="10" hidden="1">{"'Monthly 1997'!$A$3:$S$89"}</definedName>
    <definedName name="monthl" localSheetId="11" hidden="1">{"'Monthly 1997'!$A$3:$S$89"}</definedName>
    <definedName name="monthl" localSheetId="12" hidden="1">{"'Monthly 1997'!$A$3:$S$89"}</definedName>
    <definedName name="monthl" localSheetId="13" hidden="1">{"'Monthly 1997'!$A$3:$S$89"}</definedName>
    <definedName name="monthl" localSheetId="15" hidden="1">{"'Monthly 1997'!$A$3:$S$89"}</definedName>
    <definedName name="monthl" localSheetId="2" hidden="1">{"'Monthly 1997'!$A$3:$S$89"}</definedName>
    <definedName name="monthl" localSheetId="3" hidden="1">{"'Monthly 1997'!$A$3:$S$89"}</definedName>
    <definedName name="monthl" localSheetId="4" hidden="1">{"'Monthly 1997'!$A$3:$S$89"}</definedName>
    <definedName name="monthl" localSheetId="5" hidden="1">{"'Monthly 1997'!$A$3:$S$89"}</definedName>
    <definedName name="monthl" localSheetId="6" hidden="1">{"'Monthly 1997'!$A$3:$S$89"}</definedName>
    <definedName name="monthl" localSheetId="7" hidden="1">{"'Monthly 1997'!$A$3:$S$89"}</definedName>
    <definedName name="monthl" localSheetId="8" hidden="1">{"'Monthly 1997'!$A$3:$S$89"}</definedName>
    <definedName name="monthl" localSheetId="9" hidden="1">{"'Monthly 1997'!$A$3:$S$89"}</definedName>
    <definedName name="monthl" hidden="1">{"'Monthly 1997'!$A$3:$S$89"}</definedName>
    <definedName name="Monthly" localSheetId="1" hidden="1">{"'Monthly 1997'!$A$3:$S$89"}</definedName>
    <definedName name="Monthly" localSheetId="10" hidden="1">{"'Monthly 1997'!$A$3:$S$89"}</definedName>
    <definedName name="Monthly" localSheetId="11" hidden="1">{"'Monthly 1997'!$A$3:$S$89"}</definedName>
    <definedName name="Monthly" localSheetId="12" hidden="1">{"'Monthly 1997'!$A$3:$S$89"}</definedName>
    <definedName name="Monthly" localSheetId="13" hidden="1">{"'Monthly 1997'!$A$3:$S$89"}</definedName>
    <definedName name="Monthly" localSheetId="15" hidden="1">{"'Monthly 1997'!$A$3:$S$89"}</definedName>
    <definedName name="Monthly" localSheetId="2" hidden="1">{"'Monthly 1997'!$A$3:$S$89"}</definedName>
    <definedName name="Monthly" localSheetId="3" hidden="1">{"'Monthly 1997'!$A$3:$S$89"}</definedName>
    <definedName name="Monthly" localSheetId="4" hidden="1">{"'Monthly 1997'!$A$3:$S$89"}</definedName>
    <definedName name="Monthly" localSheetId="5" hidden="1">{"'Monthly 1997'!$A$3:$S$89"}</definedName>
    <definedName name="Monthly" localSheetId="6" hidden="1">{"'Monthly 1997'!$A$3:$S$89"}</definedName>
    <definedName name="Monthly" localSheetId="7" hidden="1">{"'Monthly 1997'!$A$3:$S$89"}</definedName>
    <definedName name="Monthly" localSheetId="8" hidden="1">{"'Monthly 1997'!$A$3:$S$89"}</definedName>
    <definedName name="Monthly" localSheetId="9" hidden="1">{"'Monthly 1997'!$A$3:$S$89"}</definedName>
    <definedName name="Monthly" hidden="1">{"'Monthly 1997'!$A$3:$S$89"}</definedName>
    <definedName name="OO"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OO" localSheetId="1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OO" localSheetId="1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OO" localSheetId="1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OO" localSheetId="1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OO" localSheetId="15"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OO" localSheetId="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OO" localSheetId="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OO" localSheetId="4"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OO" localSheetId="5"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OO" localSheetId="6"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OO" localSheetId="7"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OO" localSheetId="8"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OO" localSheetId="9"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OO"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PACK" localSheetId="1" hidden="1">{#N/A,#N/A,FALSE,"BODY"}</definedName>
    <definedName name="PACK" localSheetId="10" hidden="1">{#N/A,#N/A,FALSE,"BODY"}</definedName>
    <definedName name="PACK" localSheetId="11" hidden="1">{#N/A,#N/A,FALSE,"BODY"}</definedName>
    <definedName name="PACK" localSheetId="12" hidden="1">{#N/A,#N/A,FALSE,"BODY"}</definedName>
    <definedName name="PACK" localSheetId="13" hidden="1">{#N/A,#N/A,FALSE,"BODY"}</definedName>
    <definedName name="PACK" localSheetId="15" hidden="1">{#N/A,#N/A,FALSE,"BODY"}</definedName>
    <definedName name="PACK" localSheetId="2" hidden="1">{#N/A,#N/A,FALSE,"BODY"}</definedName>
    <definedName name="PACK" localSheetId="3" hidden="1">{#N/A,#N/A,FALSE,"BODY"}</definedName>
    <definedName name="PACK" localSheetId="4" hidden="1">{#N/A,#N/A,FALSE,"BODY"}</definedName>
    <definedName name="PACK" localSheetId="5" hidden="1">{#N/A,#N/A,FALSE,"BODY"}</definedName>
    <definedName name="PACK" localSheetId="6" hidden="1">{#N/A,#N/A,FALSE,"BODY"}</definedName>
    <definedName name="PACK" localSheetId="7" hidden="1">{#N/A,#N/A,FALSE,"BODY"}</definedName>
    <definedName name="PACK" localSheetId="8" hidden="1">{#N/A,#N/A,FALSE,"BODY"}</definedName>
    <definedName name="PACK" localSheetId="9" hidden="1">{#N/A,#N/A,FALSE,"BODY"}</definedName>
    <definedName name="PACK" hidden="1">{#N/A,#N/A,FALSE,"BODY"}</definedName>
    <definedName name="PACKING" localSheetId="1" hidden="1">{#N/A,#N/A,FALSE,"BODY"}</definedName>
    <definedName name="PACKING" localSheetId="10" hidden="1">{#N/A,#N/A,FALSE,"BODY"}</definedName>
    <definedName name="PACKING" localSheetId="11" hidden="1">{#N/A,#N/A,FALSE,"BODY"}</definedName>
    <definedName name="PACKING" localSheetId="12" hidden="1">{#N/A,#N/A,FALSE,"BODY"}</definedName>
    <definedName name="PACKING" localSheetId="13" hidden="1">{#N/A,#N/A,FALSE,"BODY"}</definedName>
    <definedName name="PACKING" localSheetId="15" hidden="1">{#N/A,#N/A,FALSE,"BODY"}</definedName>
    <definedName name="PACKING" localSheetId="2" hidden="1">{#N/A,#N/A,FALSE,"BODY"}</definedName>
    <definedName name="PACKING" localSheetId="3" hidden="1">{#N/A,#N/A,FALSE,"BODY"}</definedName>
    <definedName name="PACKING" localSheetId="4" hidden="1">{#N/A,#N/A,FALSE,"BODY"}</definedName>
    <definedName name="PACKING" localSheetId="5" hidden="1">{#N/A,#N/A,FALSE,"BODY"}</definedName>
    <definedName name="PACKING" localSheetId="6" hidden="1">{#N/A,#N/A,FALSE,"BODY"}</definedName>
    <definedName name="PACKING" localSheetId="7" hidden="1">{#N/A,#N/A,FALSE,"BODY"}</definedName>
    <definedName name="PACKING" localSheetId="8" hidden="1">{#N/A,#N/A,FALSE,"BODY"}</definedName>
    <definedName name="PACKING" localSheetId="9" hidden="1">{#N/A,#N/A,FALSE,"BODY"}</definedName>
    <definedName name="PACKING" hidden="1">{#N/A,#N/A,FALSE,"BODY"}</definedName>
    <definedName name="PACKINGLIST" localSheetId="1" hidden="1">{#N/A,#N/A,FALSE,"BODY"}</definedName>
    <definedName name="PACKINGLIST" localSheetId="10" hidden="1">{#N/A,#N/A,FALSE,"BODY"}</definedName>
    <definedName name="PACKINGLIST" localSheetId="11" hidden="1">{#N/A,#N/A,FALSE,"BODY"}</definedName>
    <definedName name="PACKINGLIST" localSheetId="12" hidden="1">{#N/A,#N/A,FALSE,"BODY"}</definedName>
    <definedName name="PACKINGLIST" localSheetId="13" hidden="1">{#N/A,#N/A,FALSE,"BODY"}</definedName>
    <definedName name="PACKINGLIST" localSheetId="15" hidden="1">{#N/A,#N/A,FALSE,"BODY"}</definedName>
    <definedName name="PACKINGLIST" localSheetId="2" hidden="1">{#N/A,#N/A,FALSE,"BODY"}</definedName>
    <definedName name="PACKINGLIST" localSheetId="3" hidden="1">{#N/A,#N/A,FALSE,"BODY"}</definedName>
    <definedName name="PACKINGLIST" localSheetId="4" hidden="1">{#N/A,#N/A,FALSE,"BODY"}</definedName>
    <definedName name="PACKINGLIST" localSheetId="5" hidden="1">{#N/A,#N/A,FALSE,"BODY"}</definedName>
    <definedName name="PACKINGLIST" localSheetId="6" hidden="1">{#N/A,#N/A,FALSE,"BODY"}</definedName>
    <definedName name="PACKINGLIST" localSheetId="7" hidden="1">{#N/A,#N/A,FALSE,"BODY"}</definedName>
    <definedName name="PACKINGLIST" localSheetId="8" hidden="1">{#N/A,#N/A,FALSE,"BODY"}</definedName>
    <definedName name="PACKINGLIST" localSheetId="9" hidden="1">{#N/A,#N/A,FALSE,"BODY"}</definedName>
    <definedName name="PACKINGLIST" hidden="1">{#N/A,#N/A,FALSE,"BODY"}</definedName>
    <definedName name="PL" localSheetId="1" hidden="1">{#N/A,#N/A,FALSE,"BODY"}</definedName>
    <definedName name="PL" localSheetId="10" hidden="1">{#N/A,#N/A,FALSE,"BODY"}</definedName>
    <definedName name="PL" localSheetId="11" hidden="1">{#N/A,#N/A,FALSE,"BODY"}</definedName>
    <definedName name="PL" localSheetId="12" hidden="1">{#N/A,#N/A,FALSE,"BODY"}</definedName>
    <definedName name="PL" localSheetId="13" hidden="1">{#N/A,#N/A,FALSE,"BODY"}</definedName>
    <definedName name="PL" localSheetId="15" hidden="1">{#N/A,#N/A,FALSE,"BODY"}</definedName>
    <definedName name="PL" localSheetId="2" hidden="1">{#N/A,#N/A,FALSE,"BODY"}</definedName>
    <definedName name="PL" localSheetId="3" hidden="1">{#N/A,#N/A,FALSE,"BODY"}</definedName>
    <definedName name="PL" localSheetId="4" hidden="1">{#N/A,#N/A,FALSE,"BODY"}</definedName>
    <definedName name="PL" localSheetId="5" hidden="1">{#N/A,#N/A,FALSE,"BODY"}</definedName>
    <definedName name="PL" localSheetId="6" hidden="1">{#N/A,#N/A,FALSE,"BODY"}</definedName>
    <definedName name="PL" localSheetId="7" hidden="1">{#N/A,#N/A,FALSE,"BODY"}</definedName>
    <definedName name="PL" localSheetId="8" hidden="1">{#N/A,#N/A,FALSE,"BODY"}</definedName>
    <definedName name="PL" localSheetId="9" hidden="1">{#N/A,#N/A,FALSE,"BODY"}</definedName>
    <definedName name="PL" hidden="1">{#N/A,#N/A,FALSE,"BODY"}</definedName>
    <definedName name="rfkmr"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rfkmr" localSheetId="1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rfkmr" localSheetId="1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rfkmr" localSheetId="1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rfkmr" localSheetId="1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rfkmr" localSheetId="15"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rfkmr" localSheetId="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rfkmr" localSheetId="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rfkmr" localSheetId="4"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rfkmr" localSheetId="5"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rfkmr" localSheetId="6"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rfkmr" localSheetId="7"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rfkmr" localSheetId="8"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rfkmr" localSheetId="9"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rfkmr"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hsssreywwetw"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hsssreywwetw" localSheetId="1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hsssreywwetw" localSheetId="1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hsssreywwetw" localSheetId="1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hsssreywwetw" localSheetId="1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hsssreywwetw" localSheetId="15"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hsssreywwetw" localSheetId="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hsssreywwetw" localSheetId="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hsssreywwetw" localSheetId="4"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hsssreywwetw" localSheetId="5"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hsssreywwetw" localSheetId="6"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hsssreywwetw" localSheetId="7"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hsssreywwetw" localSheetId="8"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hsssreywwetw" localSheetId="9"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hsssreywwetw"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SS"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SS" localSheetId="1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SS" localSheetId="1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SS" localSheetId="1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SS" localSheetId="1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SS" localSheetId="15"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SS" localSheetId="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SS" localSheetId="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SS" localSheetId="4"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SS" localSheetId="5"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SS" localSheetId="6"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SS" localSheetId="7"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SS" localSheetId="8"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SS" localSheetId="9"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SS"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SSEE"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SSEE" localSheetId="1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SSEE" localSheetId="1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SSEE" localSheetId="1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SSEE" localSheetId="1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SSEE" localSheetId="15"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SSEE" localSheetId="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SSEE" localSheetId="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SSEE" localSheetId="4"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SSEE" localSheetId="5"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SSEE" localSheetId="6"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SSEE" localSheetId="7"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SSEE" localSheetId="8"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SSEE" localSheetId="9"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SSEE"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ung" localSheetId="1" hidden="1">{"'Monthly 1997'!$A$3:$S$89"}</definedName>
    <definedName name="sung" localSheetId="10" hidden="1">{"'Monthly 1997'!$A$3:$S$89"}</definedName>
    <definedName name="sung" localSheetId="11" hidden="1">{"'Monthly 1997'!$A$3:$S$89"}</definedName>
    <definedName name="sung" localSheetId="12" hidden="1">{"'Monthly 1997'!$A$3:$S$89"}</definedName>
    <definedName name="sung" localSheetId="13" hidden="1">{"'Monthly 1997'!$A$3:$S$89"}</definedName>
    <definedName name="sung" localSheetId="15" hidden="1">{"'Monthly 1997'!$A$3:$S$89"}</definedName>
    <definedName name="sung" localSheetId="2" hidden="1">{"'Monthly 1997'!$A$3:$S$89"}</definedName>
    <definedName name="sung" localSheetId="3" hidden="1">{"'Monthly 1997'!$A$3:$S$89"}</definedName>
    <definedName name="sung" localSheetId="4" hidden="1">{"'Monthly 1997'!$A$3:$S$89"}</definedName>
    <definedName name="sung" localSheetId="5" hidden="1">{"'Monthly 1997'!$A$3:$S$89"}</definedName>
    <definedName name="sung" localSheetId="6" hidden="1">{"'Monthly 1997'!$A$3:$S$89"}</definedName>
    <definedName name="sung" localSheetId="7" hidden="1">{"'Monthly 1997'!$A$3:$S$89"}</definedName>
    <definedName name="sung" localSheetId="8" hidden="1">{"'Monthly 1997'!$A$3:$S$89"}</definedName>
    <definedName name="sung" localSheetId="9" hidden="1">{"'Monthly 1997'!$A$3:$S$89"}</definedName>
    <definedName name="sung" hidden="1">{"'Monthly 1997'!$A$3:$S$89"}</definedName>
    <definedName name="sung2" localSheetId="1" hidden="1">{"'Monthly 1997'!$A$3:$S$89"}</definedName>
    <definedName name="sung2" localSheetId="10" hidden="1">{"'Monthly 1997'!$A$3:$S$89"}</definedName>
    <definedName name="sung2" localSheetId="11" hidden="1">{"'Monthly 1997'!$A$3:$S$89"}</definedName>
    <definedName name="sung2" localSheetId="12" hidden="1">{"'Monthly 1997'!$A$3:$S$89"}</definedName>
    <definedName name="sung2" localSheetId="13" hidden="1">{"'Monthly 1997'!$A$3:$S$89"}</definedName>
    <definedName name="sung2" localSheetId="15" hidden="1">{"'Monthly 1997'!$A$3:$S$89"}</definedName>
    <definedName name="sung2" localSheetId="2" hidden="1">{"'Monthly 1997'!$A$3:$S$89"}</definedName>
    <definedName name="sung2" localSheetId="3" hidden="1">{"'Monthly 1997'!$A$3:$S$89"}</definedName>
    <definedName name="sung2" localSheetId="4" hidden="1">{"'Monthly 1997'!$A$3:$S$89"}</definedName>
    <definedName name="sung2" localSheetId="5" hidden="1">{"'Monthly 1997'!$A$3:$S$89"}</definedName>
    <definedName name="sung2" localSheetId="6" hidden="1">{"'Monthly 1997'!$A$3:$S$89"}</definedName>
    <definedName name="sung2" localSheetId="7" hidden="1">{"'Monthly 1997'!$A$3:$S$89"}</definedName>
    <definedName name="sung2" localSheetId="8" hidden="1">{"'Monthly 1997'!$A$3:$S$89"}</definedName>
    <definedName name="sung2" localSheetId="9" hidden="1">{"'Monthly 1997'!$A$3:$S$89"}</definedName>
    <definedName name="sung2" hidden="1">{"'Monthly 1997'!$A$3:$S$89"}</definedName>
    <definedName name="tt" localSheetId="1" hidden="1">{#N/A,#N/A,TRUE,"일정"}</definedName>
    <definedName name="tt" localSheetId="10" hidden="1">{#N/A,#N/A,TRUE,"일정"}</definedName>
    <definedName name="tt" localSheetId="11" hidden="1">{#N/A,#N/A,TRUE,"일정"}</definedName>
    <definedName name="tt" localSheetId="12" hidden="1">{#N/A,#N/A,TRUE,"일정"}</definedName>
    <definedName name="tt" localSheetId="13" hidden="1">{#N/A,#N/A,TRUE,"일정"}</definedName>
    <definedName name="tt" localSheetId="15" hidden="1">{#N/A,#N/A,TRUE,"일정"}</definedName>
    <definedName name="tt" localSheetId="2" hidden="1">{#N/A,#N/A,TRUE,"일정"}</definedName>
    <definedName name="tt" localSheetId="3" hidden="1">{#N/A,#N/A,TRUE,"일정"}</definedName>
    <definedName name="tt" localSheetId="4" hidden="1">{#N/A,#N/A,TRUE,"일정"}</definedName>
    <definedName name="tt" localSheetId="5" hidden="1">{#N/A,#N/A,TRUE,"일정"}</definedName>
    <definedName name="tt" localSheetId="6" hidden="1">{#N/A,#N/A,TRUE,"일정"}</definedName>
    <definedName name="tt" localSheetId="7" hidden="1">{#N/A,#N/A,TRUE,"일정"}</definedName>
    <definedName name="tt" localSheetId="8" hidden="1">{#N/A,#N/A,TRUE,"일정"}</definedName>
    <definedName name="tt" localSheetId="9" hidden="1">{#N/A,#N/A,TRUE,"일정"}</definedName>
    <definedName name="tt" hidden="1">{#N/A,#N/A,TRUE,"일정"}</definedName>
    <definedName name="TYR" localSheetId="1"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TYR" localSheetId="10"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TYR" localSheetId="11"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TYR" localSheetId="1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TYR" localSheetId="13"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TYR" localSheetId="15"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TYR" localSheetId="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TYR" localSheetId="3"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TYR" localSheetId="4"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TYR" localSheetId="5"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TYR" localSheetId="6"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TYR" localSheetId="7"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TYR" localSheetId="8"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TYR" localSheetId="9"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TYR"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weeee" localSheetId="1" hidden="1">{#N/A,#N/A,FALSE,"인원";#N/A,#N/A,FALSE,"비용2";#N/A,#N/A,FALSE,"비용1";#N/A,#N/A,FALSE,"비용";#N/A,#N/A,FALSE,"보증2";#N/A,#N/A,FALSE,"보증1";#N/A,#N/A,FALSE,"보증";#N/A,#N/A,FALSE,"손익1";#N/A,#N/A,FALSE,"손익";#N/A,#N/A,FALSE,"부서별매출";#N/A,#N/A,FALSE,"매출"}</definedName>
    <definedName name="weeee" localSheetId="10" hidden="1">{#N/A,#N/A,FALSE,"인원";#N/A,#N/A,FALSE,"비용2";#N/A,#N/A,FALSE,"비용1";#N/A,#N/A,FALSE,"비용";#N/A,#N/A,FALSE,"보증2";#N/A,#N/A,FALSE,"보증1";#N/A,#N/A,FALSE,"보증";#N/A,#N/A,FALSE,"손익1";#N/A,#N/A,FALSE,"손익";#N/A,#N/A,FALSE,"부서별매출";#N/A,#N/A,FALSE,"매출"}</definedName>
    <definedName name="weeee" localSheetId="11" hidden="1">{#N/A,#N/A,FALSE,"인원";#N/A,#N/A,FALSE,"비용2";#N/A,#N/A,FALSE,"비용1";#N/A,#N/A,FALSE,"비용";#N/A,#N/A,FALSE,"보증2";#N/A,#N/A,FALSE,"보증1";#N/A,#N/A,FALSE,"보증";#N/A,#N/A,FALSE,"손익1";#N/A,#N/A,FALSE,"손익";#N/A,#N/A,FALSE,"부서별매출";#N/A,#N/A,FALSE,"매출"}</definedName>
    <definedName name="weeee" localSheetId="12" hidden="1">{#N/A,#N/A,FALSE,"인원";#N/A,#N/A,FALSE,"비용2";#N/A,#N/A,FALSE,"비용1";#N/A,#N/A,FALSE,"비용";#N/A,#N/A,FALSE,"보증2";#N/A,#N/A,FALSE,"보증1";#N/A,#N/A,FALSE,"보증";#N/A,#N/A,FALSE,"손익1";#N/A,#N/A,FALSE,"손익";#N/A,#N/A,FALSE,"부서별매출";#N/A,#N/A,FALSE,"매출"}</definedName>
    <definedName name="weeee" localSheetId="13" hidden="1">{#N/A,#N/A,FALSE,"인원";#N/A,#N/A,FALSE,"비용2";#N/A,#N/A,FALSE,"비용1";#N/A,#N/A,FALSE,"비용";#N/A,#N/A,FALSE,"보증2";#N/A,#N/A,FALSE,"보증1";#N/A,#N/A,FALSE,"보증";#N/A,#N/A,FALSE,"손익1";#N/A,#N/A,FALSE,"손익";#N/A,#N/A,FALSE,"부서별매출";#N/A,#N/A,FALSE,"매출"}</definedName>
    <definedName name="weeee" localSheetId="15" hidden="1">{#N/A,#N/A,FALSE,"인원";#N/A,#N/A,FALSE,"비용2";#N/A,#N/A,FALSE,"비용1";#N/A,#N/A,FALSE,"비용";#N/A,#N/A,FALSE,"보증2";#N/A,#N/A,FALSE,"보증1";#N/A,#N/A,FALSE,"보증";#N/A,#N/A,FALSE,"손익1";#N/A,#N/A,FALSE,"손익";#N/A,#N/A,FALSE,"부서별매출";#N/A,#N/A,FALSE,"매출"}</definedName>
    <definedName name="weeee" localSheetId="2" hidden="1">{#N/A,#N/A,FALSE,"인원";#N/A,#N/A,FALSE,"비용2";#N/A,#N/A,FALSE,"비용1";#N/A,#N/A,FALSE,"비용";#N/A,#N/A,FALSE,"보증2";#N/A,#N/A,FALSE,"보증1";#N/A,#N/A,FALSE,"보증";#N/A,#N/A,FALSE,"손익1";#N/A,#N/A,FALSE,"손익";#N/A,#N/A,FALSE,"부서별매출";#N/A,#N/A,FALSE,"매출"}</definedName>
    <definedName name="weeee" localSheetId="3" hidden="1">{#N/A,#N/A,FALSE,"인원";#N/A,#N/A,FALSE,"비용2";#N/A,#N/A,FALSE,"비용1";#N/A,#N/A,FALSE,"비용";#N/A,#N/A,FALSE,"보증2";#N/A,#N/A,FALSE,"보증1";#N/A,#N/A,FALSE,"보증";#N/A,#N/A,FALSE,"손익1";#N/A,#N/A,FALSE,"손익";#N/A,#N/A,FALSE,"부서별매출";#N/A,#N/A,FALSE,"매출"}</definedName>
    <definedName name="weeee" localSheetId="4" hidden="1">{#N/A,#N/A,FALSE,"인원";#N/A,#N/A,FALSE,"비용2";#N/A,#N/A,FALSE,"비용1";#N/A,#N/A,FALSE,"비용";#N/A,#N/A,FALSE,"보증2";#N/A,#N/A,FALSE,"보증1";#N/A,#N/A,FALSE,"보증";#N/A,#N/A,FALSE,"손익1";#N/A,#N/A,FALSE,"손익";#N/A,#N/A,FALSE,"부서별매출";#N/A,#N/A,FALSE,"매출"}</definedName>
    <definedName name="weeee" localSheetId="5" hidden="1">{#N/A,#N/A,FALSE,"인원";#N/A,#N/A,FALSE,"비용2";#N/A,#N/A,FALSE,"비용1";#N/A,#N/A,FALSE,"비용";#N/A,#N/A,FALSE,"보증2";#N/A,#N/A,FALSE,"보증1";#N/A,#N/A,FALSE,"보증";#N/A,#N/A,FALSE,"손익1";#N/A,#N/A,FALSE,"손익";#N/A,#N/A,FALSE,"부서별매출";#N/A,#N/A,FALSE,"매출"}</definedName>
    <definedName name="weeee" localSheetId="6" hidden="1">{#N/A,#N/A,FALSE,"인원";#N/A,#N/A,FALSE,"비용2";#N/A,#N/A,FALSE,"비용1";#N/A,#N/A,FALSE,"비용";#N/A,#N/A,FALSE,"보증2";#N/A,#N/A,FALSE,"보증1";#N/A,#N/A,FALSE,"보증";#N/A,#N/A,FALSE,"손익1";#N/A,#N/A,FALSE,"손익";#N/A,#N/A,FALSE,"부서별매출";#N/A,#N/A,FALSE,"매출"}</definedName>
    <definedName name="weeee" localSheetId="7" hidden="1">{#N/A,#N/A,FALSE,"인원";#N/A,#N/A,FALSE,"비용2";#N/A,#N/A,FALSE,"비용1";#N/A,#N/A,FALSE,"비용";#N/A,#N/A,FALSE,"보증2";#N/A,#N/A,FALSE,"보증1";#N/A,#N/A,FALSE,"보증";#N/A,#N/A,FALSE,"손익1";#N/A,#N/A,FALSE,"손익";#N/A,#N/A,FALSE,"부서별매출";#N/A,#N/A,FALSE,"매출"}</definedName>
    <definedName name="weeee" localSheetId="8" hidden="1">{#N/A,#N/A,FALSE,"인원";#N/A,#N/A,FALSE,"비용2";#N/A,#N/A,FALSE,"비용1";#N/A,#N/A,FALSE,"비용";#N/A,#N/A,FALSE,"보증2";#N/A,#N/A,FALSE,"보증1";#N/A,#N/A,FALSE,"보증";#N/A,#N/A,FALSE,"손익1";#N/A,#N/A,FALSE,"손익";#N/A,#N/A,FALSE,"부서별매출";#N/A,#N/A,FALSE,"매출"}</definedName>
    <definedName name="weeee" localSheetId="9" hidden="1">{#N/A,#N/A,FALSE,"인원";#N/A,#N/A,FALSE,"비용2";#N/A,#N/A,FALSE,"비용1";#N/A,#N/A,FALSE,"비용";#N/A,#N/A,FALSE,"보증2";#N/A,#N/A,FALSE,"보증1";#N/A,#N/A,FALSE,"보증";#N/A,#N/A,FALSE,"손익1";#N/A,#N/A,FALSE,"손익";#N/A,#N/A,FALSE,"부서별매출";#N/A,#N/A,FALSE,"매출"}</definedName>
    <definedName name="weeee" hidden="1">{#N/A,#N/A,FALSE,"인원";#N/A,#N/A,FALSE,"비용2";#N/A,#N/A,FALSE,"비용1";#N/A,#N/A,FALSE,"비용";#N/A,#N/A,FALSE,"보증2";#N/A,#N/A,FALSE,"보증1";#N/A,#N/A,FALSE,"보증";#N/A,#N/A,FALSE,"손익1";#N/A,#N/A,FALSE,"손익";#N/A,#N/A,FALSE,"부서별매출";#N/A,#N/A,FALSE,"매출"}</definedName>
    <definedName name="wgeawe"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geawe" localSheetId="1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geawe" localSheetId="1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geawe" localSheetId="1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geawe" localSheetId="1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geawe" localSheetId="15"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geawe" localSheetId="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geawe" localSheetId="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geawe" localSheetId="4"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geawe" localSheetId="5"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geawe" localSheetId="6"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geawe" localSheetId="7"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geawe" localSheetId="8"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geawe" localSheetId="9"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geawe"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r" localSheetId="10" hidden="1">#REF!</definedName>
    <definedName name="wr" localSheetId="11" hidden="1">#REF!</definedName>
    <definedName name="wr" localSheetId="12" hidden="1">#REF!</definedName>
    <definedName name="wr" localSheetId="15" hidden="1">#REF!</definedName>
    <definedName name="wr" hidden="1">#REF!</definedName>
    <definedName name="wrn.ccr." localSheetId="1" hidden="1">{#N/A,#N/A,FALSE,"BODY"}</definedName>
    <definedName name="wrn.ccr." localSheetId="10" hidden="1">{#N/A,#N/A,FALSE,"BODY"}</definedName>
    <definedName name="wrn.ccr." localSheetId="11" hidden="1">{#N/A,#N/A,FALSE,"BODY"}</definedName>
    <definedName name="wrn.ccr." localSheetId="12" hidden="1">{#N/A,#N/A,FALSE,"BODY"}</definedName>
    <definedName name="wrn.ccr." localSheetId="13" hidden="1">{#N/A,#N/A,FALSE,"BODY"}</definedName>
    <definedName name="wrn.ccr." localSheetId="15" hidden="1">{#N/A,#N/A,FALSE,"BODY"}</definedName>
    <definedName name="wrn.ccr." localSheetId="2" hidden="1">{#N/A,#N/A,FALSE,"BODY"}</definedName>
    <definedName name="wrn.ccr." localSheetId="3" hidden="1">{#N/A,#N/A,FALSE,"BODY"}</definedName>
    <definedName name="wrn.ccr." localSheetId="4" hidden="1">{#N/A,#N/A,FALSE,"BODY"}</definedName>
    <definedName name="wrn.ccr." localSheetId="5" hidden="1">{#N/A,#N/A,FALSE,"BODY"}</definedName>
    <definedName name="wrn.ccr." localSheetId="6" hidden="1">{#N/A,#N/A,FALSE,"BODY"}</definedName>
    <definedName name="wrn.ccr." localSheetId="7" hidden="1">{#N/A,#N/A,FALSE,"BODY"}</definedName>
    <definedName name="wrn.ccr." localSheetId="8" hidden="1">{#N/A,#N/A,FALSE,"BODY"}</definedName>
    <definedName name="wrn.ccr." localSheetId="9" hidden="1">{#N/A,#N/A,FALSE,"BODY"}</definedName>
    <definedName name="wrn.ccr." hidden="1">{#N/A,#N/A,FALSE,"BODY"}</definedName>
    <definedName name="wrn.DDD."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rn.DDD." localSheetId="1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rn.DDD." localSheetId="1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rn.DDD." localSheetId="1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rn.DDD." localSheetId="1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rn.DDD." localSheetId="15"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rn.DDD." localSheetId="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rn.DDD." localSheetId="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rn.DDD." localSheetId="4"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rn.DDD." localSheetId="5"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rn.DDD." localSheetId="6"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rn.DDD." localSheetId="7"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rn.DDD." localSheetId="8"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rn.DDD." localSheetId="9"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rn.DDD."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rn.Financial._.Projections." localSheetId="1" hidden="1">{"Table 1 - Summary Financial Projections",#N/A,FALSE,"FINANCIAL PROJECTIONS";"Table 2 - KPI",#N/A,FALSE,"FINANCIAL PROJECTIONS";"Table 3 - Wastewater Tariffs",#N/A,FALSE,"FINANCIAL PROJECTIONS";"Table 4 - Income Statements",#N/A,FALSE,"FINANCIAL PROJECTIONS";"Table 5 - Cash Flow Statements",#N/A,FALSE,"FINANCIAL PROJECTIONS";"Table 6 - Balance Sheets",#N/A,FALSE,"FINANCIAL PROJECTIONS";"Table 7 - Unit Cost Structure",#N/A,FALSE,"FINANCIAL PROJECTIONS"}</definedName>
    <definedName name="wrn.Financial._.Projections." localSheetId="10" hidden="1">{"Table 1 - Summary Financial Projections",#N/A,FALSE,"FINANCIAL PROJECTIONS";"Table 2 - KPI",#N/A,FALSE,"FINANCIAL PROJECTIONS";"Table 3 - Wastewater Tariffs",#N/A,FALSE,"FINANCIAL PROJECTIONS";"Table 4 - Income Statements",#N/A,FALSE,"FINANCIAL PROJECTIONS";"Table 5 - Cash Flow Statements",#N/A,FALSE,"FINANCIAL PROJECTIONS";"Table 6 - Balance Sheets",#N/A,FALSE,"FINANCIAL PROJECTIONS";"Table 7 - Unit Cost Structure",#N/A,FALSE,"FINANCIAL PROJECTIONS"}</definedName>
    <definedName name="wrn.Financial._.Projections." localSheetId="11" hidden="1">{"Table 1 - Summary Financial Projections",#N/A,FALSE,"FINANCIAL PROJECTIONS";"Table 2 - KPI",#N/A,FALSE,"FINANCIAL PROJECTIONS";"Table 3 - Wastewater Tariffs",#N/A,FALSE,"FINANCIAL PROJECTIONS";"Table 4 - Income Statements",#N/A,FALSE,"FINANCIAL PROJECTIONS";"Table 5 - Cash Flow Statements",#N/A,FALSE,"FINANCIAL PROJECTIONS";"Table 6 - Balance Sheets",#N/A,FALSE,"FINANCIAL PROJECTIONS";"Table 7 - Unit Cost Structure",#N/A,FALSE,"FINANCIAL PROJECTIONS"}</definedName>
    <definedName name="wrn.Financial._.Projections." localSheetId="12" hidden="1">{"Table 1 - Summary Financial Projections",#N/A,FALSE,"FINANCIAL PROJECTIONS";"Table 2 - KPI",#N/A,FALSE,"FINANCIAL PROJECTIONS";"Table 3 - Wastewater Tariffs",#N/A,FALSE,"FINANCIAL PROJECTIONS";"Table 4 - Income Statements",#N/A,FALSE,"FINANCIAL PROJECTIONS";"Table 5 - Cash Flow Statements",#N/A,FALSE,"FINANCIAL PROJECTIONS";"Table 6 - Balance Sheets",#N/A,FALSE,"FINANCIAL PROJECTIONS";"Table 7 - Unit Cost Structure",#N/A,FALSE,"FINANCIAL PROJECTIONS"}</definedName>
    <definedName name="wrn.Financial._.Projections." localSheetId="13" hidden="1">{"Table 1 - Summary Financial Projections",#N/A,FALSE,"FINANCIAL PROJECTIONS";"Table 2 - KPI",#N/A,FALSE,"FINANCIAL PROJECTIONS";"Table 3 - Wastewater Tariffs",#N/A,FALSE,"FINANCIAL PROJECTIONS";"Table 4 - Income Statements",#N/A,FALSE,"FINANCIAL PROJECTIONS";"Table 5 - Cash Flow Statements",#N/A,FALSE,"FINANCIAL PROJECTIONS";"Table 6 - Balance Sheets",#N/A,FALSE,"FINANCIAL PROJECTIONS";"Table 7 - Unit Cost Structure",#N/A,FALSE,"FINANCIAL PROJECTIONS"}</definedName>
    <definedName name="wrn.Financial._.Projections." localSheetId="15" hidden="1">{"Table 1 - Summary Financial Projections",#N/A,FALSE,"FINANCIAL PROJECTIONS";"Table 2 - KPI",#N/A,FALSE,"FINANCIAL PROJECTIONS";"Table 3 - Wastewater Tariffs",#N/A,FALSE,"FINANCIAL PROJECTIONS";"Table 4 - Income Statements",#N/A,FALSE,"FINANCIAL PROJECTIONS";"Table 5 - Cash Flow Statements",#N/A,FALSE,"FINANCIAL PROJECTIONS";"Table 6 - Balance Sheets",#N/A,FALSE,"FINANCIAL PROJECTIONS";"Table 7 - Unit Cost Structure",#N/A,FALSE,"FINANCIAL PROJECTIONS"}</definedName>
    <definedName name="wrn.Financial._.Projections." localSheetId="2" hidden="1">{"Table 1 - Summary Financial Projections",#N/A,FALSE,"FINANCIAL PROJECTIONS";"Table 2 - KPI",#N/A,FALSE,"FINANCIAL PROJECTIONS";"Table 3 - Wastewater Tariffs",#N/A,FALSE,"FINANCIAL PROJECTIONS";"Table 4 - Income Statements",#N/A,FALSE,"FINANCIAL PROJECTIONS";"Table 5 - Cash Flow Statements",#N/A,FALSE,"FINANCIAL PROJECTIONS";"Table 6 - Balance Sheets",#N/A,FALSE,"FINANCIAL PROJECTIONS";"Table 7 - Unit Cost Structure",#N/A,FALSE,"FINANCIAL PROJECTIONS"}</definedName>
    <definedName name="wrn.Financial._.Projections." localSheetId="3" hidden="1">{"Table 1 - Summary Financial Projections",#N/A,FALSE,"FINANCIAL PROJECTIONS";"Table 2 - KPI",#N/A,FALSE,"FINANCIAL PROJECTIONS";"Table 3 - Wastewater Tariffs",#N/A,FALSE,"FINANCIAL PROJECTIONS";"Table 4 - Income Statements",#N/A,FALSE,"FINANCIAL PROJECTIONS";"Table 5 - Cash Flow Statements",#N/A,FALSE,"FINANCIAL PROJECTIONS";"Table 6 - Balance Sheets",#N/A,FALSE,"FINANCIAL PROJECTIONS";"Table 7 - Unit Cost Structure",#N/A,FALSE,"FINANCIAL PROJECTIONS"}</definedName>
    <definedName name="wrn.Financial._.Projections." localSheetId="4" hidden="1">{"Table 1 - Summary Financial Projections",#N/A,FALSE,"FINANCIAL PROJECTIONS";"Table 2 - KPI",#N/A,FALSE,"FINANCIAL PROJECTIONS";"Table 3 - Wastewater Tariffs",#N/A,FALSE,"FINANCIAL PROJECTIONS";"Table 4 - Income Statements",#N/A,FALSE,"FINANCIAL PROJECTIONS";"Table 5 - Cash Flow Statements",#N/A,FALSE,"FINANCIAL PROJECTIONS";"Table 6 - Balance Sheets",#N/A,FALSE,"FINANCIAL PROJECTIONS";"Table 7 - Unit Cost Structure",#N/A,FALSE,"FINANCIAL PROJECTIONS"}</definedName>
    <definedName name="wrn.Financial._.Projections." localSheetId="5" hidden="1">{"Table 1 - Summary Financial Projections",#N/A,FALSE,"FINANCIAL PROJECTIONS";"Table 2 - KPI",#N/A,FALSE,"FINANCIAL PROJECTIONS";"Table 3 - Wastewater Tariffs",#N/A,FALSE,"FINANCIAL PROJECTIONS";"Table 4 - Income Statements",#N/A,FALSE,"FINANCIAL PROJECTIONS";"Table 5 - Cash Flow Statements",#N/A,FALSE,"FINANCIAL PROJECTIONS";"Table 6 - Balance Sheets",#N/A,FALSE,"FINANCIAL PROJECTIONS";"Table 7 - Unit Cost Structure",#N/A,FALSE,"FINANCIAL PROJECTIONS"}</definedName>
    <definedName name="wrn.Financial._.Projections." localSheetId="6" hidden="1">{"Table 1 - Summary Financial Projections",#N/A,FALSE,"FINANCIAL PROJECTIONS";"Table 2 - KPI",#N/A,FALSE,"FINANCIAL PROJECTIONS";"Table 3 - Wastewater Tariffs",#N/A,FALSE,"FINANCIAL PROJECTIONS";"Table 4 - Income Statements",#N/A,FALSE,"FINANCIAL PROJECTIONS";"Table 5 - Cash Flow Statements",#N/A,FALSE,"FINANCIAL PROJECTIONS";"Table 6 - Balance Sheets",#N/A,FALSE,"FINANCIAL PROJECTIONS";"Table 7 - Unit Cost Structure",#N/A,FALSE,"FINANCIAL PROJECTIONS"}</definedName>
    <definedName name="wrn.Financial._.Projections." localSheetId="7" hidden="1">{"Table 1 - Summary Financial Projections",#N/A,FALSE,"FINANCIAL PROJECTIONS";"Table 2 - KPI",#N/A,FALSE,"FINANCIAL PROJECTIONS";"Table 3 - Wastewater Tariffs",#N/A,FALSE,"FINANCIAL PROJECTIONS";"Table 4 - Income Statements",#N/A,FALSE,"FINANCIAL PROJECTIONS";"Table 5 - Cash Flow Statements",#N/A,FALSE,"FINANCIAL PROJECTIONS";"Table 6 - Balance Sheets",#N/A,FALSE,"FINANCIAL PROJECTIONS";"Table 7 - Unit Cost Structure",#N/A,FALSE,"FINANCIAL PROJECTIONS"}</definedName>
    <definedName name="wrn.Financial._.Projections." localSheetId="8" hidden="1">{"Table 1 - Summary Financial Projections",#N/A,FALSE,"FINANCIAL PROJECTIONS";"Table 2 - KPI",#N/A,FALSE,"FINANCIAL PROJECTIONS";"Table 3 - Wastewater Tariffs",#N/A,FALSE,"FINANCIAL PROJECTIONS";"Table 4 - Income Statements",#N/A,FALSE,"FINANCIAL PROJECTIONS";"Table 5 - Cash Flow Statements",#N/A,FALSE,"FINANCIAL PROJECTIONS";"Table 6 - Balance Sheets",#N/A,FALSE,"FINANCIAL PROJECTIONS";"Table 7 - Unit Cost Structure",#N/A,FALSE,"FINANCIAL PROJECTIONS"}</definedName>
    <definedName name="wrn.Financial._.Projections." localSheetId="9" hidden="1">{"Table 1 - Summary Financial Projections",#N/A,FALSE,"FINANCIAL PROJECTIONS";"Table 2 - KPI",#N/A,FALSE,"FINANCIAL PROJECTIONS";"Table 3 - Wastewater Tariffs",#N/A,FALSE,"FINANCIAL PROJECTIONS";"Table 4 - Income Statements",#N/A,FALSE,"FINANCIAL PROJECTIONS";"Table 5 - Cash Flow Statements",#N/A,FALSE,"FINANCIAL PROJECTIONS";"Table 6 - Balance Sheets",#N/A,FALSE,"FINANCIAL PROJECTIONS";"Table 7 - Unit Cost Structure",#N/A,FALSE,"FINANCIAL PROJECTIONS"}</definedName>
    <definedName name="wrn.Financial._.Projections." hidden="1">{"Table 1 - Summary Financial Projections",#N/A,FALSE,"FINANCIAL PROJECTIONS";"Table 2 - KPI",#N/A,FALSE,"FINANCIAL PROJECTIONS";"Table 3 - Wastewater Tariffs",#N/A,FALSE,"FINANCIAL PROJECTIONS";"Table 4 - Income Statements",#N/A,FALSE,"FINANCIAL PROJECTIONS";"Table 5 - Cash Flow Statements",#N/A,FALSE,"FINANCIAL PROJECTIONS";"Table 6 - Balance Sheets",#N/A,FALSE,"FINANCIAL PROJECTIONS";"Table 7 - Unit Cost Structure",#N/A,FALSE,"FINANCIAL PROJECTIONS"}</definedName>
    <definedName name="wrn.Input._.Report." localSheetId="1" hidden="1">{"Income",#N/A,TRUE,"Income ";"Balance",#N/A,TRUE,"Balance";"Deposits by Client Type",#N/A,TRUE,"Deposits by Client";"Commitments and Contingencies",#N/A,TRUE,"Commitments";"Analysis of Interest",#N/A,TRUE,"Analysis of Inerest";"Liquidity Analysis",#N/A,TRUE,"Liquidity Analysis";"Investment Securities",#N/A,TRUE,"Investment Securities";"Miscellaneous",#N/A,TRUE,"Miscellaneous";"Changes in Equity Capital",#N/A,TRUE,"Changes in Equity";"Aging Analysis",#N/A,TRUE,"Aging Analysis";"Loans Receivable",#N/A,TRUE,"Loans Receivable";"Calculation of Risk Weighted Assets",#N/A,TRUE,"Calculation of Risk Weighted As";"Bank Capital Calculation",#N/A,TRUE,"Bank Capital Calc.";"Bank Asset Analysis",#N/A,TRUE,"Bank Assets Analysis";"Twenty Largest",#N/A,TRUE,"Twenty Largest";"Reconciliation",#N/A,TRUE,"Recociliation ";"Loans to Affiliated Persons",#N/A,TRUE,"Loans to Affiliated P.";"Loan Classification",#N/A,TRUE,"Loan Classification";"Bank Liabilities",#N/A,TRUE,"Bank Liabilities Analysis";"Charge Offs",#N/A,TRUE,"Charge-offs and Recoveries"}</definedName>
    <definedName name="wrn.Input._.Report." localSheetId="10" hidden="1">{"Income",#N/A,TRUE,"Income ";"Balance",#N/A,TRUE,"Balance";"Deposits by Client Type",#N/A,TRUE,"Deposits by Client";"Commitments and Contingencies",#N/A,TRUE,"Commitments";"Analysis of Interest",#N/A,TRUE,"Analysis of Inerest";"Liquidity Analysis",#N/A,TRUE,"Liquidity Analysis";"Investment Securities",#N/A,TRUE,"Investment Securities";"Miscellaneous",#N/A,TRUE,"Miscellaneous";"Changes in Equity Capital",#N/A,TRUE,"Changes in Equity";"Aging Analysis",#N/A,TRUE,"Aging Analysis";"Loans Receivable",#N/A,TRUE,"Loans Receivable";"Calculation of Risk Weighted Assets",#N/A,TRUE,"Calculation of Risk Weighted As";"Bank Capital Calculation",#N/A,TRUE,"Bank Capital Calc.";"Bank Asset Analysis",#N/A,TRUE,"Bank Assets Analysis";"Twenty Largest",#N/A,TRUE,"Twenty Largest";"Reconciliation",#N/A,TRUE,"Recociliation ";"Loans to Affiliated Persons",#N/A,TRUE,"Loans to Affiliated P.";"Loan Classification",#N/A,TRUE,"Loan Classification";"Bank Liabilities",#N/A,TRUE,"Bank Liabilities Analysis";"Charge Offs",#N/A,TRUE,"Charge-offs and Recoveries"}</definedName>
    <definedName name="wrn.Input._.Report." localSheetId="11" hidden="1">{"Income",#N/A,TRUE,"Income ";"Balance",#N/A,TRUE,"Balance";"Deposits by Client Type",#N/A,TRUE,"Deposits by Client";"Commitments and Contingencies",#N/A,TRUE,"Commitments";"Analysis of Interest",#N/A,TRUE,"Analysis of Inerest";"Liquidity Analysis",#N/A,TRUE,"Liquidity Analysis";"Investment Securities",#N/A,TRUE,"Investment Securities";"Miscellaneous",#N/A,TRUE,"Miscellaneous";"Changes in Equity Capital",#N/A,TRUE,"Changes in Equity";"Aging Analysis",#N/A,TRUE,"Aging Analysis";"Loans Receivable",#N/A,TRUE,"Loans Receivable";"Calculation of Risk Weighted Assets",#N/A,TRUE,"Calculation of Risk Weighted As";"Bank Capital Calculation",#N/A,TRUE,"Bank Capital Calc.";"Bank Asset Analysis",#N/A,TRUE,"Bank Assets Analysis";"Twenty Largest",#N/A,TRUE,"Twenty Largest";"Reconciliation",#N/A,TRUE,"Recociliation ";"Loans to Affiliated Persons",#N/A,TRUE,"Loans to Affiliated P.";"Loan Classification",#N/A,TRUE,"Loan Classification";"Bank Liabilities",#N/A,TRUE,"Bank Liabilities Analysis";"Charge Offs",#N/A,TRUE,"Charge-offs and Recoveries"}</definedName>
    <definedName name="wrn.Input._.Report." localSheetId="12" hidden="1">{"Income",#N/A,TRUE,"Income ";"Balance",#N/A,TRUE,"Balance";"Deposits by Client Type",#N/A,TRUE,"Deposits by Client";"Commitments and Contingencies",#N/A,TRUE,"Commitments";"Analysis of Interest",#N/A,TRUE,"Analysis of Inerest";"Liquidity Analysis",#N/A,TRUE,"Liquidity Analysis";"Investment Securities",#N/A,TRUE,"Investment Securities";"Miscellaneous",#N/A,TRUE,"Miscellaneous";"Changes in Equity Capital",#N/A,TRUE,"Changes in Equity";"Aging Analysis",#N/A,TRUE,"Aging Analysis";"Loans Receivable",#N/A,TRUE,"Loans Receivable";"Calculation of Risk Weighted Assets",#N/A,TRUE,"Calculation of Risk Weighted As";"Bank Capital Calculation",#N/A,TRUE,"Bank Capital Calc.";"Bank Asset Analysis",#N/A,TRUE,"Bank Assets Analysis";"Twenty Largest",#N/A,TRUE,"Twenty Largest";"Reconciliation",#N/A,TRUE,"Recociliation ";"Loans to Affiliated Persons",#N/A,TRUE,"Loans to Affiliated P.";"Loan Classification",#N/A,TRUE,"Loan Classification";"Bank Liabilities",#N/A,TRUE,"Bank Liabilities Analysis";"Charge Offs",#N/A,TRUE,"Charge-offs and Recoveries"}</definedName>
    <definedName name="wrn.Input._.Report." localSheetId="13" hidden="1">{"Income",#N/A,TRUE,"Income ";"Balance",#N/A,TRUE,"Balance";"Deposits by Client Type",#N/A,TRUE,"Deposits by Client";"Commitments and Contingencies",#N/A,TRUE,"Commitments";"Analysis of Interest",#N/A,TRUE,"Analysis of Inerest";"Liquidity Analysis",#N/A,TRUE,"Liquidity Analysis";"Investment Securities",#N/A,TRUE,"Investment Securities";"Miscellaneous",#N/A,TRUE,"Miscellaneous";"Changes in Equity Capital",#N/A,TRUE,"Changes in Equity";"Aging Analysis",#N/A,TRUE,"Aging Analysis";"Loans Receivable",#N/A,TRUE,"Loans Receivable";"Calculation of Risk Weighted Assets",#N/A,TRUE,"Calculation of Risk Weighted As";"Bank Capital Calculation",#N/A,TRUE,"Bank Capital Calc.";"Bank Asset Analysis",#N/A,TRUE,"Bank Assets Analysis";"Twenty Largest",#N/A,TRUE,"Twenty Largest";"Reconciliation",#N/A,TRUE,"Recociliation ";"Loans to Affiliated Persons",#N/A,TRUE,"Loans to Affiliated P.";"Loan Classification",#N/A,TRUE,"Loan Classification";"Bank Liabilities",#N/A,TRUE,"Bank Liabilities Analysis";"Charge Offs",#N/A,TRUE,"Charge-offs and Recoveries"}</definedName>
    <definedName name="wrn.Input._.Report." localSheetId="15" hidden="1">{"Income",#N/A,TRUE,"Income ";"Balance",#N/A,TRUE,"Balance";"Deposits by Client Type",#N/A,TRUE,"Deposits by Client";"Commitments and Contingencies",#N/A,TRUE,"Commitments";"Analysis of Interest",#N/A,TRUE,"Analysis of Inerest";"Liquidity Analysis",#N/A,TRUE,"Liquidity Analysis";"Investment Securities",#N/A,TRUE,"Investment Securities";"Miscellaneous",#N/A,TRUE,"Miscellaneous";"Changes in Equity Capital",#N/A,TRUE,"Changes in Equity";"Aging Analysis",#N/A,TRUE,"Aging Analysis";"Loans Receivable",#N/A,TRUE,"Loans Receivable";"Calculation of Risk Weighted Assets",#N/A,TRUE,"Calculation of Risk Weighted As";"Bank Capital Calculation",#N/A,TRUE,"Bank Capital Calc.";"Bank Asset Analysis",#N/A,TRUE,"Bank Assets Analysis";"Twenty Largest",#N/A,TRUE,"Twenty Largest";"Reconciliation",#N/A,TRUE,"Recociliation ";"Loans to Affiliated Persons",#N/A,TRUE,"Loans to Affiliated P.";"Loan Classification",#N/A,TRUE,"Loan Classification";"Bank Liabilities",#N/A,TRUE,"Bank Liabilities Analysis";"Charge Offs",#N/A,TRUE,"Charge-offs and Recoveries"}</definedName>
    <definedName name="wrn.Input._.Report." localSheetId="2" hidden="1">{"Income",#N/A,TRUE,"Income ";"Balance",#N/A,TRUE,"Balance";"Deposits by Client Type",#N/A,TRUE,"Deposits by Client";"Commitments and Contingencies",#N/A,TRUE,"Commitments";"Analysis of Interest",#N/A,TRUE,"Analysis of Inerest";"Liquidity Analysis",#N/A,TRUE,"Liquidity Analysis";"Investment Securities",#N/A,TRUE,"Investment Securities";"Miscellaneous",#N/A,TRUE,"Miscellaneous";"Changes in Equity Capital",#N/A,TRUE,"Changes in Equity";"Aging Analysis",#N/A,TRUE,"Aging Analysis";"Loans Receivable",#N/A,TRUE,"Loans Receivable";"Calculation of Risk Weighted Assets",#N/A,TRUE,"Calculation of Risk Weighted As";"Bank Capital Calculation",#N/A,TRUE,"Bank Capital Calc.";"Bank Asset Analysis",#N/A,TRUE,"Bank Assets Analysis";"Twenty Largest",#N/A,TRUE,"Twenty Largest";"Reconciliation",#N/A,TRUE,"Recociliation ";"Loans to Affiliated Persons",#N/A,TRUE,"Loans to Affiliated P.";"Loan Classification",#N/A,TRUE,"Loan Classification";"Bank Liabilities",#N/A,TRUE,"Bank Liabilities Analysis";"Charge Offs",#N/A,TRUE,"Charge-offs and Recoveries"}</definedName>
    <definedName name="wrn.Input._.Report." localSheetId="3" hidden="1">{"Income",#N/A,TRUE,"Income ";"Balance",#N/A,TRUE,"Balance";"Deposits by Client Type",#N/A,TRUE,"Deposits by Client";"Commitments and Contingencies",#N/A,TRUE,"Commitments";"Analysis of Interest",#N/A,TRUE,"Analysis of Inerest";"Liquidity Analysis",#N/A,TRUE,"Liquidity Analysis";"Investment Securities",#N/A,TRUE,"Investment Securities";"Miscellaneous",#N/A,TRUE,"Miscellaneous";"Changes in Equity Capital",#N/A,TRUE,"Changes in Equity";"Aging Analysis",#N/A,TRUE,"Aging Analysis";"Loans Receivable",#N/A,TRUE,"Loans Receivable";"Calculation of Risk Weighted Assets",#N/A,TRUE,"Calculation of Risk Weighted As";"Bank Capital Calculation",#N/A,TRUE,"Bank Capital Calc.";"Bank Asset Analysis",#N/A,TRUE,"Bank Assets Analysis";"Twenty Largest",#N/A,TRUE,"Twenty Largest";"Reconciliation",#N/A,TRUE,"Recociliation ";"Loans to Affiliated Persons",#N/A,TRUE,"Loans to Affiliated P.";"Loan Classification",#N/A,TRUE,"Loan Classification";"Bank Liabilities",#N/A,TRUE,"Bank Liabilities Analysis";"Charge Offs",#N/A,TRUE,"Charge-offs and Recoveries"}</definedName>
    <definedName name="wrn.Input._.Report." localSheetId="4" hidden="1">{"Income",#N/A,TRUE,"Income ";"Balance",#N/A,TRUE,"Balance";"Deposits by Client Type",#N/A,TRUE,"Deposits by Client";"Commitments and Contingencies",#N/A,TRUE,"Commitments";"Analysis of Interest",#N/A,TRUE,"Analysis of Inerest";"Liquidity Analysis",#N/A,TRUE,"Liquidity Analysis";"Investment Securities",#N/A,TRUE,"Investment Securities";"Miscellaneous",#N/A,TRUE,"Miscellaneous";"Changes in Equity Capital",#N/A,TRUE,"Changes in Equity";"Aging Analysis",#N/A,TRUE,"Aging Analysis";"Loans Receivable",#N/A,TRUE,"Loans Receivable";"Calculation of Risk Weighted Assets",#N/A,TRUE,"Calculation of Risk Weighted As";"Bank Capital Calculation",#N/A,TRUE,"Bank Capital Calc.";"Bank Asset Analysis",#N/A,TRUE,"Bank Assets Analysis";"Twenty Largest",#N/A,TRUE,"Twenty Largest";"Reconciliation",#N/A,TRUE,"Recociliation ";"Loans to Affiliated Persons",#N/A,TRUE,"Loans to Affiliated P.";"Loan Classification",#N/A,TRUE,"Loan Classification";"Bank Liabilities",#N/A,TRUE,"Bank Liabilities Analysis";"Charge Offs",#N/A,TRUE,"Charge-offs and Recoveries"}</definedName>
    <definedName name="wrn.Input._.Report." localSheetId="5" hidden="1">{"Income",#N/A,TRUE,"Income ";"Balance",#N/A,TRUE,"Balance";"Deposits by Client Type",#N/A,TRUE,"Deposits by Client";"Commitments and Contingencies",#N/A,TRUE,"Commitments";"Analysis of Interest",#N/A,TRUE,"Analysis of Inerest";"Liquidity Analysis",#N/A,TRUE,"Liquidity Analysis";"Investment Securities",#N/A,TRUE,"Investment Securities";"Miscellaneous",#N/A,TRUE,"Miscellaneous";"Changes in Equity Capital",#N/A,TRUE,"Changes in Equity";"Aging Analysis",#N/A,TRUE,"Aging Analysis";"Loans Receivable",#N/A,TRUE,"Loans Receivable";"Calculation of Risk Weighted Assets",#N/A,TRUE,"Calculation of Risk Weighted As";"Bank Capital Calculation",#N/A,TRUE,"Bank Capital Calc.";"Bank Asset Analysis",#N/A,TRUE,"Bank Assets Analysis";"Twenty Largest",#N/A,TRUE,"Twenty Largest";"Reconciliation",#N/A,TRUE,"Recociliation ";"Loans to Affiliated Persons",#N/A,TRUE,"Loans to Affiliated P.";"Loan Classification",#N/A,TRUE,"Loan Classification";"Bank Liabilities",#N/A,TRUE,"Bank Liabilities Analysis";"Charge Offs",#N/A,TRUE,"Charge-offs and Recoveries"}</definedName>
    <definedName name="wrn.Input._.Report." localSheetId="6" hidden="1">{"Income",#N/A,TRUE,"Income ";"Balance",#N/A,TRUE,"Balance";"Deposits by Client Type",#N/A,TRUE,"Deposits by Client";"Commitments and Contingencies",#N/A,TRUE,"Commitments";"Analysis of Interest",#N/A,TRUE,"Analysis of Inerest";"Liquidity Analysis",#N/A,TRUE,"Liquidity Analysis";"Investment Securities",#N/A,TRUE,"Investment Securities";"Miscellaneous",#N/A,TRUE,"Miscellaneous";"Changes in Equity Capital",#N/A,TRUE,"Changes in Equity";"Aging Analysis",#N/A,TRUE,"Aging Analysis";"Loans Receivable",#N/A,TRUE,"Loans Receivable";"Calculation of Risk Weighted Assets",#N/A,TRUE,"Calculation of Risk Weighted As";"Bank Capital Calculation",#N/A,TRUE,"Bank Capital Calc.";"Bank Asset Analysis",#N/A,TRUE,"Bank Assets Analysis";"Twenty Largest",#N/A,TRUE,"Twenty Largest";"Reconciliation",#N/A,TRUE,"Recociliation ";"Loans to Affiliated Persons",#N/A,TRUE,"Loans to Affiliated P.";"Loan Classification",#N/A,TRUE,"Loan Classification";"Bank Liabilities",#N/A,TRUE,"Bank Liabilities Analysis";"Charge Offs",#N/A,TRUE,"Charge-offs and Recoveries"}</definedName>
    <definedName name="wrn.Input._.Report." localSheetId="7" hidden="1">{"Income",#N/A,TRUE,"Income ";"Balance",#N/A,TRUE,"Balance";"Deposits by Client Type",#N/A,TRUE,"Deposits by Client";"Commitments and Contingencies",#N/A,TRUE,"Commitments";"Analysis of Interest",#N/A,TRUE,"Analysis of Inerest";"Liquidity Analysis",#N/A,TRUE,"Liquidity Analysis";"Investment Securities",#N/A,TRUE,"Investment Securities";"Miscellaneous",#N/A,TRUE,"Miscellaneous";"Changes in Equity Capital",#N/A,TRUE,"Changes in Equity";"Aging Analysis",#N/A,TRUE,"Aging Analysis";"Loans Receivable",#N/A,TRUE,"Loans Receivable";"Calculation of Risk Weighted Assets",#N/A,TRUE,"Calculation of Risk Weighted As";"Bank Capital Calculation",#N/A,TRUE,"Bank Capital Calc.";"Bank Asset Analysis",#N/A,TRUE,"Bank Assets Analysis";"Twenty Largest",#N/A,TRUE,"Twenty Largest";"Reconciliation",#N/A,TRUE,"Recociliation ";"Loans to Affiliated Persons",#N/A,TRUE,"Loans to Affiliated P.";"Loan Classification",#N/A,TRUE,"Loan Classification";"Bank Liabilities",#N/A,TRUE,"Bank Liabilities Analysis";"Charge Offs",#N/A,TRUE,"Charge-offs and Recoveries"}</definedName>
    <definedName name="wrn.Input._.Report." localSheetId="8" hidden="1">{"Income",#N/A,TRUE,"Income ";"Balance",#N/A,TRUE,"Balance";"Deposits by Client Type",#N/A,TRUE,"Deposits by Client";"Commitments and Contingencies",#N/A,TRUE,"Commitments";"Analysis of Interest",#N/A,TRUE,"Analysis of Inerest";"Liquidity Analysis",#N/A,TRUE,"Liquidity Analysis";"Investment Securities",#N/A,TRUE,"Investment Securities";"Miscellaneous",#N/A,TRUE,"Miscellaneous";"Changes in Equity Capital",#N/A,TRUE,"Changes in Equity";"Aging Analysis",#N/A,TRUE,"Aging Analysis";"Loans Receivable",#N/A,TRUE,"Loans Receivable";"Calculation of Risk Weighted Assets",#N/A,TRUE,"Calculation of Risk Weighted As";"Bank Capital Calculation",#N/A,TRUE,"Bank Capital Calc.";"Bank Asset Analysis",#N/A,TRUE,"Bank Assets Analysis";"Twenty Largest",#N/A,TRUE,"Twenty Largest";"Reconciliation",#N/A,TRUE,"Recociliation ";"Loans to Affiliated Persons",#N/A,TRUE,"Loans to Affiliated P.";"Loan Classification",#N/A,TRUE,"Loan Classification";"Bank Liabilities",#N/A,TRUE,"Bank Liabilities Analysis";"Charge Offs",#N/A,TRUE,"Charge-offs and Recoveries"}</definedName>
    <definedName name="wrn.Input._.Report." localSheetId="9" hidden="1">{"Income",#N/A,TRUE,"Income ";"Balance",#N/A,TRUE,"Balance";"Deposits by Client Type",#N/A,TRUE,"Deposits by Client";"Commitments and Contingencies",#N/A,TRUE,"Commitments";"Analysis of Interest",#N/A,TRUE,"Analysis of Inerest";"Liquidity Analysis",#N/A,TRUE,"Liquidity Analysis";"Investment Securities",#N/A,TRUE,"Investment Securities";"Miscellaneous",#N/A,TRUE,"Miscellaneous";"Changes in Equity Capital",#N/A,TRUE,"Changes in Equity";"Aging Analysis",#N/A,TRUE,"Aging Analysis";"Loans Receivable",#N/A,TRUE,"Loans Receivable";"Calculation of Risk Weighted Assets",#N/A,TRUE,"Calculation of Risk Weighted As";"Bank Capital Calculation",#N/A,TRUE,"Bank Capital Calc.";"Bank Asset Analysis",#N/A,TRUE,"Bank Assets Analysis";"Twenty Largest",#N/A,TRUE,"Twenty Largest";"Reconciliation",#N/A,TRUE,"Recociliation ";"Loans to Affiliated Persons",#N/A,TRUE,"Loans to Affiliated P.";"Loan Classification",#N/A,TRUE,"Loan Classification";"Bank Liabilities",#N/A,TRUE,"Bank Liabilities Analysis";"Charge Offs",#N/A,TRUE,"Charge-offs and Recoveries"}</definedName>
    <definedName name="wrn.Input._.Report." hidden="1">{"Income",#N/A,TRUE,"Income ";"Balance",#N/A,TRUE,"Balance";"Deposits by Client Type",#N/A,TRUE,"Deposits by Client";"Commitments and Contingencies",#N/A,TRUE,"Commitments";"Analysis of Interest",#N/A,TRUE,"Analysis of Inerest";"Liquidity Analysis",#N/A,TRUE,"Liquidity Analysis";"Investment Securities",#N/A,TRUE,"Investment Securities";"Miscellaneous",#N/A,TRUE,"Miscellaneous";"Changes in Equity Capital",#N/A,TRUE,"Changes in Equity";"Aging Analysis",#N/A,TRUE,"Aging Analysis";"Loans Receivable",#N/A,TRUE,"Loans Receivable";"Calculation of Risk Weighted Assets",#N/A,TRUE,"Calculation of Risk Weighted As";"Bank Capital Calculation",#N/A,TRUE,"Bank Capital Calc.";"Bank Asset Analysis",#N/A,TRUE,"Bank Assets Analysis";"Twenty Largest",#N/A,TRUE,"Twenty Largest";"Reconciliation",#N/A,TRUE,"Recociliation ";"Loans to Affiliated Persons",#N/A,TRUE,"Loans to Affiliated P.";"Loan Classification",#N/A,TRUE,"Loan Classification";"Bank Liabilities",#N/A,TRUE,"Bank Liabilities Analysis";"Charge Offs",#N/A,TRUE,"Charge-offs and Recoveries"}</definedName>
    <definedName name="wrn.Print._.All." localSheetId="1" hidden="1">{#N/A,#N/A,FALSE,"SUMMARIZATION";#N/A,#N/A,FALSE,"INC_STAT";#N/A,#N/A,FALSE,"2 Sales &amp; Stock";#N/A,#N/A,FALSE,"3 Forecast98";#N/A,#N/A,FALSE,"4 Plan99";#N/A,#N/A,FALSE,"5 Purchase_Plan";#N/A,#N/A,FALSE,"7 Marketing";#N/A,#N/A,FALSE,"8 Non Op Inc Exp";#N/A,#N/A,FALSE,"9 Extord Gain &amp; Loss";#N/A,#N/A,FALSE,"Bal Sheet";#N/A,#N/A,FALSE,"Investment";#N/A,#N/A,FALSE,"Cash_Flow";#N/A,#N/A,FALSE,"IV Organisation";#N/A,#N/A,FALSE,"V Price Struct";#N/A,#N/A,FALSE,"V Bus Performance";#N/A,#N/A,FALSE,"V 5 Year Plan"}</definedName>
    <definedName name="wrn.Print._.All." localSheetId="10" hidden="1">{#N/A,#N/A,FALSE,"SUMMARIZATION";#N/A,#N/A,FALSE,"INC_STAT";#N/A,#N/A,FALSE,"2 Sales &amp; Stock";#N/A,#N/A,FALSE,"3 Forecast98";#N/A,#N/A,FALSE,"4 Plan99";#N/A,#N/A,FALSE,"5 Purchase_Plan";#N/A,#N/A,FALSE,"7 Marketing";#N/A,#N/A,FALSE,"8 Non Op Inc Exp";#N/A,#N/A,FALSE,"9 Extord Gain &amp; Loss";#N/A,#N/A,FALSE,"Bal Sheet";#N/A,#N/A,FALSE,"Investment";#N/A,#N/A,FALSE,"Cash_Flow";#N/A,#N/A,FALSE,"IV Organisation";#N/A,#N/A,FALSE,"V Price Struct";#N/A,#N/A,FALSE,"V Bus Performance";#N/A,#N/A,FALSE,"V 5 Year Plan"}</definedName>
    <definedName name="wrn.Print._.All." localSheetId="11" hidden="1">{#N/A,#N/A,FALSE,"SUMMARIZATION";#N/A,#N/A,FALSE,"INC_STAT";#N/A,#N/A,FALSE,"2 Sales &amp; Stock";#N/A,#N/A,FALSE,"3 Forecast98";#N/A,#N/A,FALSE,"4 Plan99";#N/A,#N/A,FALSE,"5 Purchase_Plan";#N/A,#N/A,FALSE,"7 Marketing";#N/A,#N/A,FALSE,"8 Non Op Inc Exp";#N/A,#N/A,FALSE,"9 Extord Gain &amp; Loss";#N/A,#N/A,FALSE,"Bal Sheet";#N/A,#N/A,FALSE,"Investment";#N/A,#N/A,FALSE,"Cash_Flow";#N/A,#N/A,FALSE,"IV Organisation";#N/A,#N/A,FALSE,"V Price Struct";#N/A,#N/A,FALSE,"V Bus Performance";#N/A,#N/A,FALSE,"V 5 Year Plan"}</definedName>
    <definedName name="wrn.Print._.All." localSheetId="12" hidden="1">{#N/A,#N/A,FALSE,"SUMMARIZATION";#N/A,#N/A,FALSE,"INC_STAT";#N/A,#N/A,FALSE,"2 Sales &amp; Stock";#N/A,#N/A,FALSE,"3 Forecast98";#N/A,#N/A,FALSE,"4 Plan99";#N/A,#N/A,FALSE,"5 Purchase_Plan";#N/A,#N/A,FALSE,"7 Marketing";#N/A,#N/A,FALSE,"8 Non Op Inc Exp";#N/A,#N/A,FALSE,"9 Extord Gain &amp; Loss";#N/A,#N/A,FALSE,"Bal Sheet";#N/A,#N/A,FALSE,"Investment";#N/A,#N/A,FALSE,"Cash_Flow";#N/A,#N/A,FALSE,"IV Organisation";#N/A,#N/A,FALSE,"V Price Struct";#N/A,#N/A,FALSE,"V Bus Performance";#N/A,#N/A,FALSE,"V 5 Year Plan"}</definedName>
    <definedName name="wrn.Print._.All." localSheetId="13" hidden="1">{#N/A,#N/A,FALSE,"SUMMARIZATION";#N/A,#N/A,FALSE,"INC_STAT";#N/A,#N/A,FALSE,"2 Sales &amp; Stock";#N/A,#N/A,FALSE,"3 Forecast98";#N/A,#N/A,FALSE,"4 Plan99";#N/A,#N/A,FALSE,"5 Purchase_Plan";#N/A,#N/A,FALSE,"7 Marketing";#N/A,#N/A,FALSE,"8 Non Op Inc Exp";#N/A,#N/A,FALSE,"9 Extord Gain &amp; Loss";#N/A,#N/A,FALSE,"Bal Sheet";#N/A,#N/A,FALSE,"Investment";#N/A,#N/A,FALSE,"Cash_Flow";#N/A,#N/A,FALSE,"IV Organisation";#N/A,#N/A,FALSE,"V Price Struct";#N/A,#N/A,FALSE,"V Bus Performance";#N/A,#N/A,FALSE,"V 5 Year Plan"}</definedName>
    <definedName name="wrn.Print._.All." localSheetId="15" hidden="1">{#N/A,#N/A,FALSE,"SUMMARIZATION";#N/A,#N/A,FALSE,"INC_STAT";#N/A,#N/A,FALSE,"2 Sales &amp; Stock";#N/A,#N/A,FALSE,"3 Forecast98";#N/A,#N/A,FALSE,"4 Plan99";#N/A,#N/A,FALSE,"5 Purchase_Plan";#N/A,#N/A,FALSE,"7 Marketing";#N/A,#N/A,FALSE,"8 Non Op Inc Exp";#N/A,#N/A,FALSE,"9 Extord Gain &amp; Loss";#N/A,#N/A,FALSE,"Bal Sheet";#N/A,#N/A,FALSE,"Investment";#N/A,#N/A,FALSE,"Cash_Flow";#N/A,#N/A,FALSE,"IV Organisation";#N/A,#N/A,FALSE,"V Price Struct";#N/A,#N/A,FALSE,"V Bus Performance";#N/A,#N/A,FALSE,"V 5 Year Plan"}</definedName>
    <definedName name="wrn.Print._.All." localSheetId="2" hidden="1">{#N/A,#N/A,FALSE,"SUMMARIZATION";#N/A,#N/A,FALSE,"INC_STAT";#N/A,#N/A,FALSE,"2 Sales &amp; Stock";#N/A,#N/A,FALSE,"3 Forecast98";#N/A,#N/A,FALSE,"4 Plan99";#N/A,#N/A,FALSE,"5 Purchase_Plan";#N/A,#N/A,FALSE,"7 Marketing";#N/A,#N/A,FALSE,"8 Non Op Inc Exp";#N/A,#N/A,FALSE,"9 Extord Gain &amp; Loss";#N/A,#N/A,FALSE,"Bal Sheet";#N/A,#N/A,FALSE,"Investment";#N/A,#N/A,FALSE,"Cash_Flow";#N/A,#N/A,FALSE,"IV Organisation";#N/A,#N/A,FALSE,"V Price Struct";#N/A,#N/A,FALSE,"V Bus Performance";#N/A,#N/A,FALSE,"V 5 Year Plan"}</definedName>
    <definedName name="wrn.Print._.All." localSheetId="3" hidden="1">{#N/A,#N/A,FALSE,"SUMMARIZATION";#N/A,#N/A,FALSE,"INC_STAT";#N/A,#N/A,FALSE,"2 Sales &amp; Stock";#N/A,#N/A,FALSE,"3 Forecast98";#N/A,#N/A,FALSE,"4 Plan99";#N/A,#N/A,FALSE,"5 Purchase_Plan";#N/A,#N/A,FALSE,"7 Marketing";#N/A,#N/A,FALSE,"8 Non Op Inc Exp";#N/A,#N/A,FALSE,"9 Extord Gain &amp; Loss";#N/A,#N/A,FALSE,"Bal Sheet";#N/A,#N/A,FALSE,"Investment";#N/A,#N/A,FALSE,"Cash_Flow";#N/A,#N/A,FALSE,"IV Organisation";#N/A,#N/A,FALSE,"V Price Struct";#N/A,#N/A,FALSE,"V Bus Performance";#N/A,#N/A,FALSE,"V 5 Year Plan"}</definedName>
    <definedName name="wrn.Print._.All." localSheetId="4" hidden="1">{#N/A,#N/A,FALSE,"SUMMARIZATION";#N/A,#N/A,FALSE,"INC_STAT";#N/A,#N/A,FALSE,"2 Sales &amp; Stock";#N/A,#N/A,FALSE,"3 Forecast98";#N/A,#N/A,FALSE,"4 Plan99";#N/A,#N/A,FALSE,"5 Purchase_Plan";#N/A,#N/A,FALSE,"7 Marketing";#N/A,#N/A,FALSE,"8 Non Op Inc Exp";#N/A,#N/A,FALSE,"9 Extord Gain &amp; Loss";#N/A,#N/A,FALSE,"Bal Sheet";#N/A,#N/A,FALSE,"Investment";#N/A,#N/A,FALSE,"Cash_Flow";#N/A,#N/A,FALSE,"IV Organisation";#N/A,#N/A,FALSE,"V Price Struct";#N/A,#N/A,FALSE,"V Bus Performance";#N/A,#N/A,FALSE,"V 5 Year Plan"}</definedName>
    <definedName name="wrn.Print._.All." localSheetId="5" hidden="1">{#N/A,#N/A,FALSE,"SUMMARIZATION";#N/A,#N/A,FALSE,"INC_STAT";#N/A,#N/A,FALSE,"2 Sales &amp; Stock";#N/A,#N/A,FALSE,"3 Forecast98";#N/A,#N/A,FALSE,"4 Plan99";#N/A,#N/A,FALSE,"5 Purchase_Plan";#N/A,#N/A,FALSE,"7 Marketing";#N/A,#N/A,FALSE,"8 Non Op Inc Exp";#N/A,#N/A,FALSE,"9 Extord Gain &amp; Loss";#N/A,#N/A,FALSE,"Bal Sheet";#N/A,#N/A,FALSE,"Investment";#N/A,#N/A,FALSE,"Cash_Flow";#N/A,#N/A,FALSE,"IV Organisation";#N/A,#N/A,FALSE,"V Price Struct";#N/A,#N/A,FALSE,"V Bus Performance";#N/A,#N/A,FALSE,"V 5 Year Plan"}</definedName>
    <definedName name="wrn.Print._.All." localSheetId="6" hidden="1">{#N/A,#N/A,FALSE,"SUMMARIZATION";#N/A,#N/A,FALSE,"INC_STAT";#N/A,#N/A,FALSE,"2 Sales &amp; Stock";#N/A,#N/A,FALSE,"3 Forecast98";#N/A,#N/A,FALSE,"4 Plan99";#N/A,#N/A,FALSE,"5 Purchase_Plan";#N/A,#N/A,FALSE,"7 Marketing";#N/A,#N/A,FALSE,"8 Non Op Inc Exp";#N/A,#N/A,FALSE,"9 Extord Gain &amp; Loss";#N/A,#N/A,FALSE,"Bal Sheet";#N/A,#N/A,FALSE,"Investment";#N/A,#N/A,FALSE,"Cash_Flow";#N/A,#N/A,FALSE,"IV Organisation";#N/A,#N/A,FALSE,"V Price Struct";#N/A,#N/A,FALSE,"V Bus Performance";#N/A,#N/A,FALSE,"V 5 Year Plan"}</definedName>
    <definedName name="wrn.Print._.All." localSheetId="7" hidden="1">{#N/A,#N/A,FALSE,"SUMMARIZATION";#N/A,#N/A,FALSE,"INC_STAT";#N/A,#N/A,FALSE,"2 Sales &amp; Stock";#N/A,#N/A,FALSE,"3 Forecast98";#N/A,#N/A,FALSE,"4 Plan99";#N/A,#N/A,FALSE,"5 Purchase_Plan";#N/A,#N/A,FALSE,"7 Marketing";#N/A,#N/A,FALSE,"8 Non Op Inc Exp";#N/A,#N/A,FALSE,"9 Extord Gain &amp; Loss";#N/A,#N/A,FALSE,"Bal Sheet";#N/A,#N/A,FALSE,"Investment";#N/A,#N/A,FALSE,"Cash_Flow";#N/A,#N/A,FALSE,"IV Organisation";#N/A,#N/A,FALSE,"V Price Struct";#N/A,#N/A,FALSE,"V Bus Performance";#N/A,#N/A,FALSE,"V 5 Year Plan"}</definedName>
    <definedName name="wrn.Print._.All." localSheetId="8" hidden="1">{#N/A,#N/A,FALSE,"SUMMARIZATION";#N/A,#N/A,FALSE,"INC_STAT";#N/A,#N/A,FALSE,"2 Sales &amp; Stock";#N/A,#N/A,FALSE,"3 Forecast98";#N/A,#N/A,FALSE,"4 Plan99";#N/A,#N/A,FALSE,"5 Purchase_Plan";#N/A,#N/A,FALSE,"7 Marketing";#N/A,#N/A,FALSE,"8 Non Op Inc Exp";#N/A,#N/A,FALSE,"9 Extord Gain &amp; Loss";#N/A,#N/A,FALSE,"Bal Sheet";#N/A,#N/A,FALSE,"Investment";#N/A,#N/A,FALSE,"Cash_Flow";#N/A,#N/A,FALSE,"IV Organisation";#N/A,#N/A,FALSE,"V Price Struct";#N/A,#N/A,FALSE,"V Bus Performance";#N/A,#N/A,FALSE,"V 5 Year Plan"}</definedName>
    <definedName name="wrn.Print._.All." localSheetId="9" hidden="1">{#N/A,#N/A,FALSE,"SUMMARIZATION";#N/A,#N/A,FALSE,"INC_STAT";#N/A,#N/A,FALSE,"2 Sales &amp; Stock";#N/A,#N/A,FALSE,"3 Forecast98";#N/A,#N/A,FALSE,"4 Plan99";#N/A,#N/A,FALSE,"5 Purchase_Plan";#N/A,#N/A,FALSE,"7 Marketing";#N/A,#N/A,FALSE,"8 Non Op Inc Exp";#N/A,#N/A,FALSE,"9 Extord Gain &amp; Loss";#N/A,#N/A,FALSE,"Bal Sheet";#N/A,#N/A,FALSE,"Investment";#N/A,#N/A,FALSE,"Cash_Flow";#N/A,#N/A,FALSE,"IV Organisation";#N/A,#N/A,FALSE,"V Price Struct";#N/A,#N/A,FALSE,"V Bus Performance";#N/A,#N/A,FALSE,"V 5 Year Plan"}</definedName>
    <definedName name="wrn.Print._.All." hidden="1">{#N/A,#N/A,FALSE,"SUMMARIZATION";#N/A,#N/A,FALSE,"INC_STAT";#N/A,#N/A,FALSE,"2 Sales &amp; Stock";#N/A,#N/A,FALSE,"3 Forecast98";#N/A,#N/A,FALSE,"4 Plan99";#N/A,#N/A,FALSE,"5 Purchase_Plan";#N/A,#N/A,FALSE,"7 Marketing";#N/A,#N/A,FALSE,"8 Non Op Inc Exp";#N/A,#N/A,FALSE,"9 Extord Gain &amp; Loss";#N/A,#N/A,FALSE,"Bal Sheet";#N/A,#N/A,FALSE,"Investment";#N/A,#N/A,FALSE,"Cash_Flow";#N/A,#N/A,FALSE,"IV Organisation";#N/A,#N/A,FALSE,"V Price Struct";#N/A,#N/A,FALSE,"V Bus Performance";#N/A,#N/A,FALSE,"V 5 Year Plan"}</definedName>
    <definedName name="wrn.RPT." localSheetId="1" hidden="1">{#N/A,#N/A,FALSE,"인원";#N/A,#N/A,FALSE,"비용2";#N/A,#N/A,FALSE,"비용1";#N/A,#N/A,FALSE,"비용";#N/A,#N/A,FALSE,"보증2";#N/A,#N/A,FALSE,"보증1";#N/A,#N/A,FALSE,"보증";#N/A,#N/A,FALSE,"손익1";#N/A,#N/A,FALSE,"손익";#N/A,#N/A,FALSE,"부서별매출";#N/A,#N/A,FALSE,"매출"}</definedName>
    <definedName name="wrn.RPT." localSheetId="10" hidden="1">{#N/A,#N/A,FALSE,"인원";#N/A,#N/A,FALSE,"비용2";#N/A,#N/A,FALSE,"비용1";#N/A,#N/A,FALSE,"비용";#N/A,#N/A,FALSE,"보증2";#N/A,#N/A,FALSE,"보증1";#N/A,#N/A,FALSE,"보증";#N/A,#N/A,FALSE,"손익1";#N/A,#N/A,FALSE,"손익";#N/A,#N/A,FALSE,"부서별매출";#N/A,#N/A,FALSE,"매출"}</definedName>
    <definedName name="wrn.RPT." localSheetId="11" hidden="1">{#N/A,#N/A,FALSE,"인원";#N/A,#N/A,FALSE,"비용2";#N/A,#N/A,FALSE,"비용1";#N/A,#N/A,FALSE,"비용";#N/A,#N/A,FALSE,"보증2";#N/A,#N/A,FALSE,"보증1";#N/A,#N/A,FALSE,"보증";#N/A,#N/A,FALSE,"손익1";#N/A,#N/A,FALSE,"손익";#N/A,#N/A,FALSE,"부서별매출";#N/A,#N/A,FALSE,"매출"}</definedName>
    <definedName name="wrn.RPT." localSheetId="12" hidden="1">{#N/A,#N/A,FALSE,"인원";#N/A,#N/A,FALSE,"비용2";#N/A,#N/A,FALSE,"비용1";#N/A,#N/A,FALSE,"비용";#N/A,#N/A,FALSE,"보증2";#N/A,#N/A,FALSE,"보증1";#N/A,#N/A,FALSE,"보증";#N/A,#N/A,FALSE,"손익1";#N/A,#N/A,FALSE,"손익";#N/A,#N/A,FALSE,"부서별매출";#N/A,#N/A,FALSE,"매출"}</definedName>
    <definedName name="wrn.RPT." localSheetId="13" hidden="1">{#N/A,#N/A,FALSE,"인원";#N/A,#N/A,FALSE,"비용2";#N/A,#N/A,FALSE,"비용1";#N/A,#N/A,FALSE,"비용";#N/A,#N/A,FALSE,"보증2";#N/A,#N/A,FALSE,"보증1";#N/A,#N/A,FALSE,"보증";#N/A,#N/A,FALSE,"손익1";#N/A,#N/A,FALSE,"손익";#N/A,#N/A,FALSE,"부서별매출";#N/A,#N/A,FALSE,"매출"}</definedName>
    <definedName name="wrn.RPT." localSheetId="15" hidden="1">{#N/A,#N/A,FALSE,"인원";#N/A,#N/A,FALSE,"비용2";#N/A,#N/A,FALSE,"비용1";#N/A,#N/A,FALSE,"비용";#N/A,#N/A,FALSE,"보증2";#N/A,#N/A,FALSE,"보증1";#N/A,#N/A,FALSE,"보증";#N/A,#N/A,FALSE,"손익1";#N/A,#N/A,FALSE,"손익";#N/A,#N/A,FALSE,"부서별매출";#N/A,#N/A,FALSE,"매출"}</definedName>
    <definedName name="wrn.RPT." localSheetId="2" hidden="1">{#N/A,#N/A,FALSE,"인원";#N/A,#N/A,FALSE,"비용2";#N/A,#N/A,FALSE,"비용1";#N/A,#N/A,FALSE,"비용";#N/A,#N/A,FALSE,"보증2";#N/A,#N/A,FALSE,"보증1";#N/A,#N/A,FALSE,"보증";#N/A,#N/A,FALSE,"손익1";#N/A,#N/A,FALSE,"손익";#N/A,#N/A,FALSE,"부서별매출";#N/A,#N/A,FALSE,"매출"}</definedName>
    <definedName name="wrn.RPT." localSheetId="3" hidden="1">{#N/A,#N/A,FALSE,"인원";#N/A,#N/A,FALSE,"비용2";#N/A,#N/A,FALSE,"비용1";#N/A,#N/A,FALSE,"비용";#N/A,#N/A,FALSE,"보증2";#N/A,#N/A,FALSE,"보증1";#N/A,#N/A,FALSE,"보증";#N/A,#N/A,FALSE,"손익1";#N/A,#N/A,FALSE,"손익";#N/A,#N/A,FALSE,"부서별매출";#N/A,#N/A,FALSE,"매출"}</definedName>
    <definedName name="wrn.RPT." localSheetId="4" hidden="1">{#N/A,#N/A,FALSE,"인원";#N/A,#N/A,FALSE,"비용2";#N/A,#N/A,FALSE,"비용1";#N/A,#N/A,FALSE,"비용";#N/A,#N/A,FALSE,"보증2";#N/A,#N/A,FALSE,"보증1";#N/A,#N/A,FALSE,"보증";#N/A,#N/A,FALSE,"손익1";#N/A,#N/A,FALSE,"손익";#N/A,#N/A,FALSE,"부서별매출";#N/A,#N/A,FALSE,"매출"}</definedName>
    <definedName name="wrn.RPT." localSheetId="5" hidden="1">{#N/A,#N/A,FALSE,"인원";#N/A,#N/A,FALSE,"비용2";#N/A,#N/A,FALSE,"비용1";#N/A,#N/A,FALSE,"비용";#N/A,#N/A,FALSE,"보증2";#N/A,#N/A,FALSE,"보증1";#N/A,#N/A,FALSE,"보증";#N/A,#N/A,FALSE,"손익1";#N/A,#N/A,FALSE,"손익";#N/A,#N/A,FALSE,"부서별매출";#N/A,#N/A,FALSE,"매출"}</definedName>
    <definedName name="wrn.RPT." localSheetId="6" hidden="1">{#N/A,#N/A,FALSE,"인원";#N/A,#N/A,FALSE,"비용2";#N/A,#N/A,FALSE,"비용1";#N/A,#N/A,FALSE,"비용";#N/A,#N/A,FALSE,"보증2";#N/A,#N/A,FALSE,"보증1";#N/A,#N/A,FALSE,"보증";#N/A,#N/A,FALSE,"손익1";#N/A,#N/A,FALSE,"손익";#N/A,#N/A,FALSE,"부서별매출";#N/A,#N/A,FALSE,"매출"}</definedName>
    <definedName name="wrn.RPT." localSheetId="7" hidden="1">{#N/A,#N/A,FALSE,"인원";#N/A,#N/A,FALSE,"비용2";#N/A,#N/A,FALSE,"비용1";#N/A,#N/A,FALSE,"비용";#N/A,#N/A,FALSE,"보증2";#N/A,#N/A,FALSE,"보증1";#N/A,#N/A,FALSE,"보증";#N/A,#N/A,FALSE,"손익1";#N/A,#N/A,FALSE,"손익";#N/A,#N/A,FALSE,"부서별매출";#N/A,#N/A,FALSE,"매출"}</definedName>
    <definedName name="wrn.RPT." localSheetId="8" hidden="1">{#N/A,#N/A,FALSE,"인원";#N/A,#N/A,FALSE,"비용2";#N/A,#N/A,FALSE,"비용1";#N/A,#N/A,FALSE,"비용";#N/A,#N/A,FALSE,"보증2";#N/A,#N/A,FALSE,"보증1";#N/A,#N/A,FALSE,"보증";#N/A,#N/A,FALSE,"손익1";#N/A,#N/A,FALSE,"손익";#N/A,#N/A,FALSE,"부서별매출";#N/A,#N/A,FALSE,"매출"}</definedName>
    <definedName name="wrn.RPT." localSheetId="9" hidden="1">{#N/A,#N/A,FALSE,"인원";#N/A,#N/A,FALSE,"비용2";#N/A,#N/A,FALSE,"비용1";#N/A,#N/A,FALSE,"비용";#N/A,#N/A,FALSE,"보증2";#N/A,#N/A,FALSE,"보증1";#N/A,#N/A,FALSE,"보증";#N/A,#N/A,FALSE,"손익1";#N/A,#N/A,FALSE,"손익";#N/A,#N/A,FALSE,"부서별매출";#N/A,#N/A,FALSE,"매출"}</definedName>
    <definedName name="wrn.RPT." hidden="1">{#N/A,#N/A,FALSE,"인원";#N/A,#N/A,FALSE,"비용2";#N/A,#N/A,FALSE,"비용1";#N/A,#N/A,FALSE,"비용";#N/A,#N/A,FALSE,"보증2";#N/A,#N/A,FALSE,"보증1";#N/A,#N/A,FALSE,"보증";#N/A,#N/A,FALSE,"손익1";#N/A,#N/A,FALSE,"손익";#N/A,#N/A,FALSE,"부서별매출";#N/A,#N/A,FALSE,"매출"}</definedName>
    <definedName name="wrn.자판정비._.월간회의자료." localSheetId="1"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wrn.자판정비._.월간회의자료." localSheetId="10"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wrn.자판정비._.월간회의자료." localSheetId="11"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wrn.자판정비._.월간회의자료." localSheetId="1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wrn.자판정비._.월간회의자료." localSheetId="13"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wrn.자판정비._.월간회의자료." localSheetId="15"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wrn.자판정비._.월간회의자료." localSheetId="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wrn.자판정비._.월간회의자료." localSheetId="3"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wrn.자판정비._.월간회의자료." localSheetId="4"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wrn.자판정비._.월간회의자료." localSheetId="5"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wrn.자판정비._.월간회의자료." localSheetId="6"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wrn.자판정비._.월간회의자료." localSheetId="7"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wrn.자판정비._.월간회의자료." localSheetId="8"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wrn.자판정비._.월간회의자료." localSheetId="9"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wrn.자판정비._.월간회의자료."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wrn.전부인쇄." localSheetId="1" hidden="1">{#N/A,#N/A,FALSE,"단축1";#N/A,#N/A,FALSE,"단축2";#N/A,#N/A,FALSE,"단축3";#N/A,#N/A,FALSE,"장축";#N/A,#N/A,FALSE,"4WD"}</definedName>
    <definedName name="wrn.전부인쇄." localSheetId="10" hidden="1">{#N/A,#N/A,FALSE,"단축1";#N/A,#N/A,FALSE,"단축2";#N/A,#N/A,FALSE,"단축3";#N/A,#N/A,FALSE,"장축";#N/A,#N/A,FALSE,"4WD"}</definedName>
    <definedName name="wrn.전부인쇄." localSheetId="11" hidden="1">{#N/A,#N/A,FALSE,"단축1";#N/A,#N/A,FALSE,"단축2";#N/A,#N/A,FALSE,"단축3";#N/A,#N/A,FALSE,"장축";#N/A,#N/A,FALSE,"4WD"}</definedName>
    <definedName name="wrn.전부인쇄." localSheetId="12" hidden="1">{#N/A,#N/A,FALSE,"단축1";#N/A,#N/A,FALSE,"단축2";#N/A,#N/A,FALSE,"단축3";#N/A,#N/A,FALSE,"장축";#N/A,#N/A,FALSE,"4WD"}</definedName>
    <definedName name="wrn.전부인쇄." localSheetId="13" hidden="1">{#N/A,#N/A,FALSE,"단축1";#N/A,#N/A,FALSE,"단축2";#N/A,#N/A,FALSE,"단축3";#N/A,#N/A,FALSE,"장축";#N/A,#N/A,FALSE,"4WD"}</definedName>
    <definedName name="wrn.전부인쇄." localSheetId="15" hidden="1">{#N/A,#N/A,FALSE,"단축1";#N/A,#N/A,FALSE,"단축2";#N/A,#N/A,FALSE,"단축3";#N/A,#N/A,FALSE,"장축";#N/A,#N/A,FALSE,"4WD"}</definedName>
    <definedName name="wrn.전부인쇄." localSheetId="2" hidden="1">{#N/A,#N/A,FALSE,"단축1";#N/A,#N/A,FALSE,"단축2";#N/A,#N/A,FALSE,"단축3";#N/A,#N/A,FALSE,"장축";#N/A,#N/A,FALSE,"4WD"}</definedName>
    <definedName name="wrn.전부인쇄." localSheetId="3" hidden="1">{#N/A,#N/A,FALSE,"단축1";#N/A,#N/A,FALSE,"단축2";#N/A,#N/A,FALSE,"단축3";#N/A,#N/A,FALSE,"장축";#N/A,#N/A,FALSE,"4WD"}</definedName>
    <definedName name="wrn.전부인쇄." localSheetId="4" hidden="1">{#N/A,#N/A,FALSE,"단축1";#N/A,#N/A,FALSE,"단축2";#N/A,#N/A,FALSE,"단축3";#N/A,#N/A,FALSE,"장축";#N/A,#N/A,FALSE,"4WD"}</definedName>
    <definedName name="wrn.전부인쇄." localSheetId="5" hidden="1">{#N/A,#N/A,FALSE,"단축1";#N/A,#N/A,FALSE,"단축2";#N/A,#N/A,FALSE,"단축3";#N/A,#N/A,FALSE,"장축";#N/A,#N/A,FALSE,"4WD"}</definedName>
    <definedName name="wrn.전부인쇄." localSheetId="6" hidden="1">{#N/A,#N/A,FALSE,"단축1";#N/A,#N/A,FALSE,"단축2";#N/A,#N/A,FALSE,"단축3";#N/A,#N/A,FALSE,"장축";#N/A,#N/A,FALSE,"4WD"}</definedName>
    <definedName name="wrn.전부인쇄." localSheetId="7" hidden="1">{#N/A,#N/A,FALSE,"단축1";#N/A,#N/A,FALSE,"단축2";#N/A,#N/A,FALSE,"단축3";#N/A,#N/A,FALSE,"장축";#N/A,#N/A,FALSE,"4WD"}</definedName>
    <definedName name="wrn.전부인쇄." localSheetId="8" hidden="1">{#N/A,#N/A,FALSE,"단축1";#N/A,#N/A,FALSE,"단축2";#N/A,#N/A,FALSE,"단축3";#N/A,#N/A,FALSE,"장축";#N/A,#N/A,FALSE,"4WD"}</definedName>
    <definedName name="wrn.전부인쇄." localSheetId="9" hidden="1">{#N/A,#N/A,FALSE,"단축1";#N/A,#N/A,FALSE,"단축2";#N/A,#N/A,FALSE,"단축3";#N/A,#N/A,FALSE,"장축";#N/A,#N/A,FALSE,"4WD"}</definedName>
    <definedName name="wrn.전부인쇄." hidden="1">{#N/A,#N/A,FALSE,"단축1";#N/A,#N/A,FALSE,"단축2";#N/A,#N/A,FALSE,"단축3";#N/A,#N/A,FALSE,"장축";#N/A,#N/A,FALSE,"4WD"}</definedName>
    <definedName name="wrn.주간._.보고." localSheetId="1" hidden="1">{#N/A,#N/A,TRUE,"일정"}</definedName>
    <definedName name="wrn.주간._.보고." localSheetId="10" hidden="1">{#N/A,#N/A,TRUE,"일정"}</definedName>
    <definedName name="wrn.주간._.보고." localSheetId="11" hidden="1">{#N/A,#N/A,TRUE,"일정"}</definedName>
    <definedName name="wrn.주간._.보고." localSheetId="12" hidden="1">{#N/A,#N/A,TRUE,"일정"}</definedName>
    <definedName name="wrn.주간._.보고." localSheetId="13" hidden="1">{#N/A,#N/A,TRUE,"일정"}</definedName>
    <definedName name="wrn.주간._.보고." localSheetId="15" hidden="1">{#N/A,#N/A,TRUE,"일정"}</definedName>
    <definedName name="wrn.주간._.보고." localSheetId="2" hidden="1">{#N/A,#N/A,TRUE,"일정"}</definedName>
    <definedName name="wrn.주간._.보고." localSheetId="3" hidden="1">{#N/A,#N/A,TRUE,"일정"}</definedName>
    <definedName name="wrn.주간._.보고." localSheetId="4" hidden="1">{#N/A,#N/A,TRUE,"일정"}</definedName>
    <definedName name="wrn.주간._.보고." localSheetId="5" hidden="1">{#N/A,#N/A,TRUE,"일정"}</definedName>
    <definedName name="wrn.주간._.보고." localSheetId="6" hidden="1">{#N/A,#N/A,TRUE,"일정"}</definedName>
    <definedName name="wrn.주간._.보고." localSheetId="7" hidden="1">{#N/A,#N/A,TRUE,"일정"}</definedName>
    <definedName name="wrn.주간._.보고." localSheetId="8" hidden="1">{#N/A,#N/A,TRUE,"일정"}</definedName>
    <definedName name="wrn.주간._.보고." localSheetId="9" hidden="1">{#N/A,#N/A,TRUE,"일정"}</definedName>
    <definedName name="wrn.주간._.보고." hidden="1">{#N/A,#N/A,TRUE,"일정"}</definedName>
    <definedName name="WWWW" localSheetId="1" hidden="1">{#N/A,#N/A,TRUE,"일정"}</definedName>
    <definedName name="WWWW" localSheetId="10" hidden="1">{#N/A,#N/A,TRUE,"일정"}</definedName>
    <definedName name="WWWW" localSheetId="11" hidden="1">{#N/A,#N/A,TRUE,"일정"}</definedName>
    <definedName name="WWWW" localSheetId="12" hidden="1">{#N/A,#N/A,TRUE,"일정"}</definedName>
    <definedName name="WWWW" localSheetId="13" hidden="1">{#N/A,#N/A,TRUE,"일정"}</definedName>
    <definedName name="WWWW" localSheetId="15" hidden="1">{#N/A,#N/A,TRUE,"일정"}</definedName>
    <definedName name="WWWW" localSheetId="2" hidden="1">{#N/A,#N/A,TRUE,"일정"}</definedName>
    <definedName name="WWWW" localSheetId="3" hidden="1">{#N/A,#N/A,TRUE,"일정"}</definedName>
    <definedName name="WWWW" localSheetId="4" hidden="1">{#N/A,#N/A,TRUE,"일정"}</definedName>
    <definedName name="WWWW" localSheetId="5" hidden="1">{#N/A,#N/A,TRUE,"일정"}</definedName>
    <definedName name="WWWW" localSheetId="6" hidden="1">{#N/A,#N/A,TRUE,"일정"}</definedName>
    <definedName name="WWWW" localSheetId="7" hidden="1">{#N/A,#N/A,TRUE,"일정"}</definedName>
    <definedName name="WWWW" localSheetId="8" hidden="1">{#N/A,#N/A,TRUE,"일정"}</definedName>
    <definedName name="WWWW" localSheetId="9" hidden="1">{#N/A,#N/A,TRUE,"일정"}</definedName>
    <definedName name="WWWW" hidden="1">{#N/A,#N/A,TRUE,"일정"}</definedName>
    <definedName name="Z_1D408E72_59E9_4981_9A27_AF423D050CDD_.wvu.Cols" localSheetId="10" hidden="1">#REF!</definedName>
    <definedName name="Z_1D408E72_59E9_4981_9A27_AF423D050CDD_.wvu.Cols" localSheetId="11" hidden="1">#REF!</definedName>
    <definedName name="Z_1D408E72_59E9_4981_9A27_AF423D050CDD_.wvu.Cols" localSheetId="12" hidden="1">#REF!</definedName>
    <definedName name="Z_1D408E72_59E9_4981_9A27_AF423D050CDD_.wvu.Cols" localSheetId="15" hidden="1">#REF!</definedName>
    <definedName name="Z_1D408E72_59E9_4981_9A27_AF423D050CDD_.wvu.Cols" hidden="1">#REF!</definedName>
    <definedName name="Z_1D408E72_59E9_4981_9A27_AF423D050CDD_.wvu.PrintArea" localSheetId="10" hidden="1">#REF!</definedName>
    <definedName name="Z_1D408E72_59E9_4981_9A27_AF423D050CDD_.wvu.PrintArea" localSheetId="11" hidden="1">#REF!</definedName>
    <definedName name="Z_1D408E72_59E9_4981_9A27_AF423D050CDD_.wvu.PrintArea" localSheetId="12" hidden="1">#REF!</definedName>
    <definedName name="Z_1D408E72_59E9_4981_9A27_AF423D050CDD_.wvu.PrintArea" localSheetId="15" hidden="1">#REF!</definedName>
    <definedName name="Z_1D408E72_59E9_4981_9A27_AF423D050CDD_.wvu.PrintArea" hidden="1">#REF!</definedName>
    <definedName name="Z_1D408E72_59E9_4981_9A27_AF423D050CDD_.wvu.Rows" localSheetId="10" hidden="1">#REF!,#REF!</definedName>
    <definedName name="Z_1D408E72_59E9_4981_9A27_AF423D050CDD_.wvu.Rows" localSheetId="11" hidden="1">#REF!,#REF!</definedName>
    <definedName name="Z_1D408E72_59E9_4981_9A27_AF423D050CDD_.wvu.Rows" localSheetId="12" hidden="1">#REF!,#REF!</definedName>
    <definedName name="Z_1D408E72_59E9_4981_9A27_AF423D050CDD_.wvu.Rows" localSheetId="15" hidden="1">#REF!,#REF!</definedName>
    <definedName name="Z_1D408E72_59E9_4981_9A27_AF423D050CDD_.wvu.Rows" hidden="1">#REF!,#REF!</definedName>
    <definedName name="Z_28E99C00_2E50_4A25_9D21_7801798C21BD_.wvu.PrintArea" localSheetId="10" hidden="1">#REF!</definedName>
    <definedName name="Z_28E99C00_2E50_4A25_9D21_7801798C21BD_.wvu.PrintArea" localSheetId="11" hidden="1">#REF!</definedName>
    <definedName name="Z_28E99C00_2E50_4A25_9D21_7801798C21BD_.wvu.PrintArea" localSheetId="12" hidden="1">#REF!</definedName>
    <definedName name="Z_28E99C00_2E50_4A25_9D21_7801798C21BD_.wvu.PrintArea" localSheetId="15" hidden="1">#REF!</definedName>
    <definedName name="Z_28E99C00_2E50_4A25_9D21_7801798C21BD_.wvu.PrintArea" hidden="1">#REF!</definedName>
    <definedName name="Z_363221E4_558F_4717_B6AD_63B76229A86A_.wvu.PrintArea" localSheetId="10" hidden="1">#REF!</definedName>
    <definedName name="Z_363221E4_558F_4717_B6AD_63B76229A86A_.wvu.PrintArea" localSheetId="11" hidden="1">#REF!</definedName>
    <definedName name="Z_363221E4_558F_4717_B6AD_63B76229A86A_.wvu.PrintArea" localSheetId="12" hidden="1">#REF!</definedName>
    <definedName name="Z_363221E4_558F_4717_B6AD_63B76229A86A_.wvu.PrintArea" localSheetId="15" hidden="1">#REF!</definedName>
    <definedName name="Z_363221E4_558F_4717_B6AD_63B76229A86A_.wvu.PrintArea" hidden="1">#REF!</definedName>
    <definedName name="Z_3A9B8CE0_90FE_45F7_B16A_6C9B6CFEF69B_.wvu.PrintTitles" localSheetId="10" hidden="1">[1]оборот!$A$1:$B$65536,[1]оборот!$A$1:$IV$1</definedName>
    <definedName name="Z_3A9B8CE0_90FE_45F7_B16A_6C9B6CFEF69B_.wvu.PrintTitles" hidden="1">[2]оборот!$A$1:$B$65536,[2]оборот!$A$1:$IV$1</definedName>
    <definedName name="Z_5167EBEB_44EA_47B0_97C1_BDFB74A1E9C1_.wvu.PrintArea" localSheetId="10" hidden="1">#REF!</definedName>
    <definedName name="Z_5167EBEB_44EA_47B0_97C1_BDFB74A1E9C1_.wvu.PrintArea" localSheetId="11" hidden="1">#REF!</definedName>
    <definedName name="Z_5167EBEB_44EA_47B0_97C1_BDFB74A1E9C1_.wvu.PrintArea" localSheetId="12" hidden="1">#REF!</definedName>
    <definedName name="Z_5167EBEB_44EA_47B0_97C1_BDFB74A1E9C1_.wvu.PrintArea" localSheetId="15" hidden="1">#REF!</definedName>
    <definedName name="Z_5167EBEB_44EA_47B0_97C1_BDFB74A1E9C1_.wvu.PrintArea" hidden="1">#REF!</definedName>
    <definedName name="Z_52A70739_45F6_4D94_BB2B_E6CE9DB3F670_.wvu.PrintArea" localSheetId="10" hidden="1">#REF!</definedName>
    <definedName name="Z_52A70739_45F6_4D94_BB2B_E6CE9DB3F670_.wvu.PrintArea" localSheetId="11" hidden="1">#REF!</definedName>
    <definedName name="Z_52A70739_45F6_4D94_BB2B_E6CE9DB3F670_.wvu.PrintArea" localSheetId="12" hidden="1">#REF!</definedName>
    <definedName name="Z_52A70739_45F6_4D94_BB2B_E6CE9DB3F670_.wvu.PrintArea" localSheetId="15" hidden="1">#REF!</definedName>
    <definedName name="Z_52A70739_45F6_4D94_BB2B_E6CE9DB3F670_.wvu.PrintArea" hidden="1">#REF!</definedName>
    <definedName name="Z_7567EFF5_A760_4BD2_9783_0E4DA1CF40E5_.wvu.PrintArea" localSheetId="10" hidden="1">#REF!</definedName>
    <definedName name="Z_7567EFF5_A760_4BD2_9783_0E4DA1CF40E5_.wvu.PrintArea" localSheetId="11" hidden="1">#REF!</definedName>
    <definedName name="Z_7567EFF5_A760_4BD2_9783_0E4DA1CF40E5_.wvu.PrintArea" localSheetId="12" hidden="1">#REF!</definedName>
    <definedName name="Z_7567EFF5_A760_4BD2_9783_0E4DA1CF40E5_.wvu.PrintArea" localSheetId="15" hidden="1">#REF!</definedName>
    <definedName name="Z_7567EFF5_A760_4BD2_9783_0E4DA1CF40E5_.wvu.PrintArea" hidden="1">#REF!</definedName>
    <definedName name="Z_86A21AE1_D222_11D6_8098_444553540000_.wvu.Cols" hidden="1">#N/A</definedName>
    <definedName name="Z_90AC4916_08D5_4B9F_B8B9_D84EFD8CA14D_.wvu.PrintArea" localSheetId="10" hidden="1">#REF!</definedName>
    <definedName name="Z_90AC4916_08D5_4B9F_B8B9_D84EFD8CA14D_.wvu.PrintArea" localSheetId="11" hidden="1">#REF!</definedName>
    <definedName name="Z_90AC4916_08D5_4B9F_B8B9_D84EFD8CA14D_.wvu.PrintArea" localSheetId="12" hidden="1">#REF!</definedName>
    <definedName name="Z_90AC4916_08D5_4B9F_B8B9_D84EFD8CA14D_.wvu.PrintArea" localSheetId="15" hidden="1">#REF!</definedName>
    <definedName name="Z_90AC4916_08D5_4B9F_B8B9_D84EFD8CA14D_.wvu.PrintArea" hidden="1">#REF!</definedName>
    <definedName name="Z_90AC4916_08D5_4B9F_B8B9_D84EFD8CA14D_.wvu.Rows" localSheetId="10" hidden="1">#REF!,#REF!</definedName>
    <definedName name="Z_90AC4916_08D5_4B9F_B8B9_D84EFD8CA14D_.wvu.Rows" localSheetId="11" hidden="1">#REF!,#REF!</definedName>
    <definedName name="Z_90AC4916_08D5_4B9F_B8B9_D84EFD8CA14D_.wvu.Rows" localSheetId="12" hidden="1">#REF!,#REF!</definedName>
    <definedName name="Z_90AC4916_08D5_4B9F_B8B9_D84EFD8CA14D_.wvu.Rows" localSheetId="15" hidden="1">#REF!,#REF!</definedName>
    <definedName name="Z_90AC4916_08D5_4B9F_B8B9_D84EFD8CA14D_.wvu.Rows" hidden="1">#REF!,#REF!</definedName>
    <definedName name="Z_A4A9DF7B_AB71_4A4B_9F81_D0DED06B6979_.wvu.PrintArea" localSheetId="10" hidden="1">#REF!</definedName>
    <definedName name="Z_A4A9DF7B_AB71_4A4B_9F81_D0DED06B6979_.wvu.PrintArea" localSheetId="11" hidden="1">#REF!</definedName>
    <definedName name="Z_A4A9DF7B_AB71_4A4B_9F81_D0DED06B6979_.wvu.PrintArea" localSheetId="12" hidden="1">#REF!</definedName>
    <definedName name="Z_A4A9DF7B_AB71_4A4B_9F81_D0DED06B6979_.wvu.PrintArea" localSheetId="15" hidden="1">#REF!</definedName>
    <definedName name="Z_A4A9DF7B_AB71_4A4B_9F81_D0DED06B6979_.wvu.PrintArea" hidden="1">#REF!</definedName>
    <definedName name="Z_A4A9DF7B_AB71_4A4B_9F81_D0DED06B6979_.wvu.Rows" localSheetId="10" hidden="1">#REF!,#REF!</definedName>
    <definedName name="Z_A4A9DF7B_AB71_4A4B_9F81_D0DED06B6979_.wvu.Rows" localSheetId="11" hidden="1">#REF!,#REF!</definedName>
    <definedName name="Z_A4A9DF7B_AB71_4A4B_9F81_D0DED06B6979_.wvu.Rows" localSheetId="12" hidden="1">#REF!,#REF!</definedName>
    <definedName name="Z_A4A9DF7B_AB71_4A4B_9F81_D0DED06B6979_.wvu.Rows" localSheetId="15" hidden="1">#REF!,#REF!</definedName>
    <definedName name="Z_A4A9DF7B_AB71_4A4B_9F81_D0DED06B6979_.wvu.Rows" hidden="1">#REF!,#REF!</definedName>
    <definedName name="Z_A72D7F17_E843_45F5_A257_DC060914C37A_.wvu.PrintArea" localSheetId="10" hidden="1">#REF!</definedName>
    <definedName name="Z_A72D7F17_E843_45F5_A257_DC060914C37A_.wvu.PrintArea" localSheetId="11" hidden="1">#REF!</definedName>
    <definedName name="Z_A72D7F17_E843_45F5_A257_DC060914C37A_.wvu.PrintArea" localSheetId="12" hidden="1">#REF!</definedName>
    <definedName name="Z_A72D7F17_E843_45F5_A257_DC060914C37A_.wvu.PrintArea" localSheetId="15" hidden="1">#REF!</definedName>
    <definedName name="Z_A72D7F17_E843_45F5_A257_DC060914C37A_.wvu.PrintArea" hidden="1">#REF!</definedName>
    <definedName name="Z_A72D7F17_E843_45F5_A257_DC060914C37A_.wvu.Rows" localSheetId="10" hidden="1">#REF!,#REF!</definedName>
    <definedName name="Z_A72D7F17_E843_45F5_A257_DC060914C37A_.wvu.Rows" localSheetId="11" hidden="1">#REF!,#REF!</definedName>
    <definedName name="Z_A72D7F17_E843_45F5_A257_DC060914C37A_.wvu.Rows" localSheetId="12" hidden="1">#REF!,#REF!</definedName>
    <definedName name="Z_A72D7F17_E843_45F5_A257_DC060914C37A_.wvu.Rows" localSheetId="15" hidden="1">#REF!,#REF!</definedName>
    <definedName name="Z_A72D7F17_E843_45F5_A257_DC060914C37A_.wvu.Rows" hidden="1">#REF!,#REF!</definedName>
    <definedName name="Z_AC797E33_BB07_440F_920C_8A9426261027_.wvu.PrintArea" localSheetId="10" hidden="1">#REF!</definedName>
    <definedName name="Z_AC797E33_BB07_440F_920C_8A9426261027_.wvu.PrintArea" localSheetId="11" hidden="1">#REF!</definedName>
    <definedName name="Z_AC797E33_BB07_440F_920C_8A9426261027_.wvu.PrintArea" localSheetId="12" hidden="1">#REF!</definedName>
    <definedName name="Z_AC797E33_BB07_440F_920C_8A9426261027_.wvu.PrintArea" localSheetId="15" hidden="1">#REF!</definedName>
    <definedName name="Z_AC797E33_BB07_440F_920C_8A9426261027_.wvu.PrintArea" hidden="1">#REF!</definedName>
    <definedName name="Z_B01F82C8_E2BF_11D8_BD33_0000F8781956_.wvu.Cols" localSheetId="10" hidden="1">#REF!,#REF!,#REF!,#REF!,#REF!,#REF!,#REF!,#REF!,#REF!,#REF!,#REF!,#REF!,#REF!,#REF!</definedName>
    <definedName name="Z_B01F82C8_E2BF_11D8_BD33_0000F8781956_.wvu.Cols" localSheetId="11" hidden="1">#REF!,#REF!,#REF!,#REF!,#REF!,#REF!,#REF!,#REF!,#REF!,#REF!,#REF!,#REF!,#REF!,#REF!</definedName>
    <definedName name="Z_B01F82C8_E2BF_11D8_BD33_0000F8781956_.wvu.Cols" localSheetId="12" hidden="1">#REF!,#REF!,#REF!,#REF!,#REF!,#REF!,#REF!,#REF!,#REF!,#REF!,#REF!,#REF!,#REF!,#REF!</definedName>
    <definedName name="Z_B01F82C8_E2BF_11D8_BD33_0000F8781956_.wvu.Cols" localSheetId="15" hidden="1">#REF!,#REF!,#REF!,#REF!,#REF!,#REF!,#REF!,#REF!,#REF!,#REF!,#REF!,#REF!,#REF!,#REF!</definedName>
    <definedName name="Z_B01F82C8_E2BF_11D8_BD33_0000F8781956_.wvu.Cols" hidden="1">#REF!,#REF!,#REF!,#REF!,#REF!,#REF!,#REF!,#REF!,#REF!,#REF!,#REF!,#REF!,#REF!,#REF!</definedName>
    <definedName name="Z_B01F82C8_E2BF_11D8_BD33_0000F8781956_.wvu.PrintTitles" localSheetId="10" hidden="1">#REF!</definedName>
    <definedName name="Z_B01F82C8_E2BF_11D8_BD33_0000F8781956_.wvu.PrintTitles" localSheetId="11" hidden="1">#REF!</definedName>
    <definedName name="Z_B01F82C8_E2BF_11D8_BD33_0000F8781956_.wvu.PrintTitles" localSheetId="12" hidden="1">#REF!</definedName>
    <definedName name="Z_B01F82C8_E2BF_11D8_BD33_0000F8781956_.wvu.PrintTitles" localSheetId="15" hidden="1">#REF!</definedName>
    <definedName name="Z_B01F82C8_E2BF_11D8_BD33_0000F8781956_.wvu.PrintTitles" hidden="1">#REF!</definedName>
    <definedName name="Z_B1C6911B_1389_4D1E_B480_46B2A5907C37_.wvu.FilterData" localSheetId="10" hidden="1">#REF!</definedName>
    <definedName name="Z_B1C6911B_1389_4D1E_B480_46B2A5907C37_.wvu.FilterData" localSheetId="11" hidden="1">#REF!</definedName>
    <definedName name="Z_B1C6911B_1389_4D1E_B480_46B2A5907C37_.wvu.FilterData" localSheetId="12" hidden="1">#REF!</definedName>
    <definedName name="Z_B1C6911B_1389_4D1E_B480_46B2A5907C37_.wvu.FilterData" localSheetId="15" hidden="1">#REF!</definedName>
    <definedName name="Z_B1C6911B_1389_4D1E_B480_46B2A5907C37_.wvu.FilterData" hidden="1">#REF!</definedName>
    <definedName name="Z_B1C6911B_1389_4D1E_B480_46B2A5907C37_.wvu.PrintArea" localSheetId="10" hidden="1">#REF!</definedName>
    <definedName name="Z_B1C6911B_1389_4D1E_B480_46B2A5907C37_.wvu.PrintArea" localSheetId="11" hidden="1">#REF!</definedName>
    <definedName name="Z_B1C6911B_1389_4D1E_B480_46B2A5907C37_.wvu.PrintArea" localSheetId="12" hidden="1">#REF!</definedName>
    <definedName name="Z_B1C6911B_1389_4D1E_B480_46B2A5907C37_.wvu.PrintArea" localSheetId="15" hidden="1">#REF!</definedName>
    <definedName name="Z_B1C6911B_1389_4D1E_B480_46B2A5907C37_.wvu.PrintArea" hidden="1">#REF!</definedName>
    <definedName name="Z_B1C6911B_1389_4D1E_B480_46B2A5907C37_.wvu.Rows" localSheetId="10" hidden="1">#REF!,#REF!</definedName>
    <definedName name="Z_B1C6911B_1389_4D1E_B480_46B2A5907C37_.wvu.Rows" localSheetId="11" hidden="1">#REF!,#REF!</definedName>
    <definedName name="Z_B1C6911B_1389_4D1E_B480_46B2A5907C37_.wvu.Rows" localSheetId="12" hidden="1">#REF!,#REF!</definedName>
    <definedName name="Z_B1C6911B_1389_4D1E_B480_46B2A5907C37_.wvu.Rows" localSheetId="15" hidden="1">#REF!,#REF!</definedName>
    <definedName name="Z_B1C6911B_1389_4D1E_B480_46B2A5907C37_.wvu.Rows" hidden="1">#REF!,#REF!</definedName>
    <definedName name="Z_BBC1F061_EFA5_11D6_819E_0050BFE70486_.wvu.FilterData" localSheetId="10" hidden="1">#REF!</definedName>
    <definedName name="Z_BBC1F061_EFA5_11D6_819E_0050BFE70486_.wvu.FilterData" localSheetId="11" hidden="1">#REF!</definedName>
    <definedName name="Z_BBC1F061_EFA5_11D6_819E_0050BFE70486_.wvu.FilterData" localSheetId="12" hidden="1">#REF!</definedName>
    <definedName name="Z_BBC1F061_EFA5_11D6_819E_0050BFE70486_.wvu.FilterData" localSheetId="15" hidden="1">#REF!</definedName>
    <definedName name="Z_BBC1F061_EFA5_11D6_819E_0050BFE70486_.wvu.FilterData" hidden="1">#REF!</definedName>
    <definedName name="Z_BD879655_49FA_40EC_B48C_A3116A0C7DFC_.wvu.PrintArea" localSheetId="10" hidden="1">#REF!</definedName>
    <definedName name="Z_BD879655_49FA_40EC_B48C_A3116A0C7DFC_.wvu.PrintArea" localSheetId="11" hidden="1">#REF!</definedName>
    <definedName name="Z_BD879655_49FA_40EC_B48C_A3116A0C7DFC_.wvu.PrintArea" localSheetId="12" hidden="1">#REF!</definedName>
    <definedName name="Z_BD879655_49FA_40EC_B48C_A3116A0C7DFC_.wvu.PrintArea" localSheetId="15" hidden="1">#REF!</definedName>
    <definedName name="Z_BD879655_49FA_40EC_B48C_A3116A0C7DFC_.wvu.PrintArea" hidden="1">#REF!</definedName>
    <definedName name="Z_C06073AE_7EF9_4843_A3E3_AB58B1214D42_.wvu.PrintArea" localSheetId="10" hidden="1">#REF!</definedName>
    <definedName name="Z_C06073AE_7EF9_4843_A3E3_AB58B1214D42_.wvu.PrintArea" localSheetId="11" hidden="1">#REF!</definedName>
    <definedName name="Z_C06073AE_7EF9_4843_A3E3_AB58B1214D42_.wvu.PrintArea" localSheetId="12" hidden="1">#REF!</definedName>
    <definedName name="Z_C06073AE_7EF9_4843_A3E3_AB58B1214D42_.wvu.PrintArea" localSheetId="15" hidden="1">#REF!</definedName>
    <definedName name="Z_C06073AE_7EF9_4843_A3E3_AB58B1214D42_.wvu.PrintArea" hidden="1">#REF!</definedName>
    <definedName name="Z_D205962A_A136_4D1E_8153_3458A266DBC1_.wvu.PrintArea" localSheetId="11" hidden="1">#REF!</definedName>
    <definedName name="Z_D205962A_A136_4D1E_8153_3458A266DBC1_.wvu.PrintArea" localSheetId="12" hidden="1">#REF!</definedName>
    <definedName name="Z_D205962A_A136_4D1E_8153_3458A266DBC1_.wvu.PrintArea" hidden="1">#REF!</definedName>
    <definedName name="Z_D4F8E9F6_5FCD_431C_A367_31DAEB399AF5_.wvu.FilterData" localSheetId="11" hidden="1">#REF!</definedName>
    <definedName name="Z_D4F8E9F6_5FCD_431C_A367_31DAEB399AF5_.wvu.FilterData" localSheetId="12" hidden="1">#REF!</definedName>
    <definedName name="Z_D4F8E9F6_5FCD_431C_A367_31DAEB399AF5_.wvu.FilterData" hidden="1">#REF!</definedName>
    <definedName name="Z_D851514D_BBEB_4B79_8707_98EE9C125F6D_.wvu.PrintArea" localSheetId="11" hidden="1">#REF!</definedName>
    <definedName name="Z_D851514D_BBEB_4B79_8707_98EE9C125F6D_.wvu.PrintArea" localSheetId="12" hidden="1">#REF!</definedName>
    <definedName name="Z_D851514D_BBEB_4B79_8707_98EE9C125F6D_.wvu.PrintArea" hidden="1">#REF!</definedName>
    <definedName name="Z_E1467D9E_08D8_4B26_A1A2_A7B2112B5B89_.wvu.PrintArea" localSheetId="11" hidden="1">#REF!</definedName>
    <definedName name="Z_E1467D9E_08D8_4B26_A1A2_A7B2112B5B89_.wvu.PrintArea" localSheetId="12" hidden="1">#REF!</definedName>
    <definedName name="Z_E1467D9E_08D8_4B26_A1A2_A7B2112B5B89_.wvu.PrintArea" hidden="1">#REF!</definedName>
    <definedName name="Z_E90A5213_D3DE_4C04_A09A_42130CCA258A_.wvu.Cols" localSheetId="11" hidden="1">#REF!</definedName>
    <definedName name="Z_E90A5213_D3DE_4C04_A09A_42130CCA258A_.wvu.Cols" localSheetId="12" hidden="1">#REF!</definedName>
    <definedName name="Z_E90A5213_D3DE_4C04_A09A_42130CCA258A_.wvu.Cols" hidden="1">#REF!</definedName>
    <definedName name="Z_E90A5213_D3DE_4C04_A09A_42130CCA258A_.wvu.PrintArea" localSheetId="11" hidden="1">#REF!</definedName>
    <definedName name="Z_E90A5213_D3DE_4C04_A09A_42130CCA258A_.wvu.PrintArea" localSheetId="12" hidden="1">#REF!</definedName>
    <definedName name="Z_E90A5213_D3DE_4C04_A09A_42130CCA258A_.wvu.PrintArea" hidden="1">#REF!</definedName>
    <definedName name="Z_E90A5213_D3DE_4C04_A09A_42130CCA258A_.wvu.Rows" localSheetId="10" hidden="1">#REF!,#REF!</definedName>
    <definedName name="Z_E90A5213_D3DE_4C04_A09A_42130CCA258A_.wvu.Rows" localSheetId="11" hidden="1">#REF!,#REF!</definedName>
    <definedName name="Z_E90A5213_D3DE_4C04_A09A_42130CCA258A_.wvu.Rows" localSheetId="12" hidden="1">#REF!,#REF!</definedName>
    <definedName name="Z_E90A5213_D3DE_4C04_A09A_42130CCA258A_.wvu.Rows" localSheetId="15" hidden="1">#REF!,#REF!</definedName>
    <definedName name="Z_E90A5213_D3DE_4C04_A09A_42130CCA258A_.wvu.Rows" hidden="1">#REF!,#REF!</definedName>
    <definedName name="Z_EAC59BBB_1142_473E_AA30_776C99FD5953_.wvu.PrintArea" localSheetId="10" hidden="1">#REF!</definedName>
    <definedName name="Z_EAC59BBB_1142_473E_AA30_776C99FD5953_.wvu.PrintArea" localSheetId="11" hidden="1">#REF!</definedName>
    <definedName name="Z_EAC59BBB_1142_473E_AA30_776C99FD5953_.wvu.PrintArea" localSheetId="12" hidden="1">#REF!</definedName>
    <definedName name="Z_EAC59BBB_1142_473E_AA30_776C99FD5953_.wvu.PrintArea" localSheetId="15" hidden="1">#REF!</definedName>
    <definedName name="Z_EAC59BBB_1142_473E_AA30_776C99FD5953_.wvu.PrintArea" hidden="1">#REF!</definedName>
    <definedName name="Z_F93FC798_0AC9_4DC8_A37A_5AC4EB838A1D_.wvu.PrintArea" localSheetId="10" hidden="1">#REF!</definedName>
    <definedName name="Z_F93FC798_0AC9_4DC8_A37A_5AC4EB838A1D_.wvu.PrintArea" localSheetId="11" hidden="1">#REF!</definedName>
    <definedName name="Z_F93FC798_0AC9_4DC8_A37A_5AC4EB838A1D_.wvu.PrintArea" localSheetId="12" hidden="1">#REF!</definedName>
    <definedName name="Z_F93FC798_0AC9_4DC8_A37A_5AC4EB838A1D_.wvu.PrintArea" localSheetId="15" hidden="1">#REF!</definedName>
    <definedName name="Z_F93FC798_0AC9_4DC8_A37A_5AC4EB838A1D_.wvu.PrintArea" hidden="1">#REF!</definedName>
    <definedName name="аа" localSheetId="10" hidden="1">#REF!</definedName>
    <definedName name="аа" localSheetId="11" hidden="1">#REF!</definedName>
    <definedName name="аа" localSheetId="12" hidden="1">#REF!</definedName>
    <definedName name="аа" localSheetId="15" hidden="1">#REF!</definedName>
    <definedName name="аа" hidden="1">#REF!</definedName>
    <definedName name="ааааа"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ааааа" localSheetId="1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ааааа" localSheetId="1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ааааа" localSheetId="1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ааааа" localSheetId="1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ааааа" localSheetId="15"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ааааа" localSheetId="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ааааа" localSheetId="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ааааа" localSheetId="4"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ааааа" localSheetId="5"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ааааа" localSheetId="6"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ааааа" localSheetId="7"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ааааа" localSheetId="8"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ааааа" localSheetId="9"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ааааа"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АК" localSheetId="1" hidden="1">{#N/A,#N/A,FALSE,"인원";#N/A,#N/A,FALSE,"비용2";#N/A,#N/A,FALSE,"비용1";#N/A,#N/A,FALSE,"비용";#N/A,#N/A,FALSE,"보증2";#N/A,#N/A,FALSE,"보증1";#N/A,#N/A,FALSE,"보증";#N/A,#N/A,FALSE,"손익1";#N/A,#N/A,FALSE,"손익";#N/A,#N/A,FALSE,"부서별매출";#N/A,#N/A,FALSE,"매출"}</definedName>
    <definedName name="АК" localSheetId="10" hidden="1">{#N/A,#N/A,FALSE,"인원";#N/A,#N/A,FALSE,"비용2";#N/A,#N/A,FALSE,"비용1";#N/A,#N/A,FALSE,"비용";#N/A,#N/A,FALSE,"보증2";#N/A,#N/A,FALSE,"보증1";#N/A,#N/A,FALSE,"보증";#N/A,#N/A,FALSE,"손익1";#N/A,#N/A,FALSE,"손익";#N/A,#N/A,FALSE,"부서별매출";#N/A,#N/A,FALSE,"매출"}</definedName>
    <definedName name="АК" localSheetId="11" hidden="1">{#N/A,#N/A,FALSE,"인원";#N/A,#N/A,FALSE,"비용2";#N/A,#N/A,FALSE,"비용1";#N/A,#N/A,FALSE,"비용";#N/A,#N/A,FALSE,"보증2";#N/A,#N/A,FALSE,"보증1";#N/A,#N/A,FALSE,"보증";#N/A,#N/A,FALSE,"손익1";#N/A,#N/A,FALSE,"손익";#N/A,#N/A,FALSE,"부서별매출";#N/A,#N/A,FALSE,"매출"}</definedName>
    <definedName name="АК" localSheetId="12" hidden="1">{#N/A,#N/A,FALSE,"인원";#N/A,#N/A,FALSE,"비용2";#N/A,#N/A,FALSE,"비용1";#N/A,#N/A,FALSE,"비용";#N/A,#N/A,FALSE,"보증2";#N/A,#N/A,FALSE,"보증1";#N/A,#N/A,FALSE,"보증";#N/A,#N/A,FALSE,"손익1";#N/A,#N/A,FALSE,"손익";#N/A,#N/A,FALSE,"부서별매출";#N/A,#N/A,FALSE,"매출"}</definedName>
    <definedName name="АК" localSheetId="13" hidden="1">{#N/A,#N/A,FALSE,"인원";#N/A,#N/A,FALSE,"비용2";#N/A,#N/A,FALSE,"비용1";#N/A,#N/A,FALSE,"비용";#N/A,#N/A,FALSE,"보증2";#N/A,#N/A,FALSE,"보증1";#N/A,#N/A,FALSE,"보증";#N/A,#N/A,FALSE,"손익1";#N/A,#N/A,FALSE,"손익";#N/A,#N/A,FALSE,"부서별매출";#N/A,#N/A,FALSE,"매출"}</definedName>
    <definedName name="АК" localSheetId="15" hidden="1">{#N/A,#N/A,FALSE,"인원";#N/A,#N/A,FALSE,"비용2";#N/A,#N/A,FALSE,"비용1";#N/A,#N/A,FALSE,"비용";#N/A,#N/A,FALSE,"보증2";#N/A,#N/A,FALSE,"보증1";#N/A,#N/A,FALSE,"보증";#N/A,#N/A,FALSE,"손익1";#N/A,#N/A,FALSE,"손익";#N/A,#N/A,FALSE,"부서별매출";#N/A,#N/A,FALSE,"매출"}</definedName>
    <definedName name="АК" localSheetId="2" hidden="1">{#N/A,#N/A,FALSE,"인원";#N/A,#N/A,FALSE,"비용2";#N/A,#N/A,FALSE,"비용1";#N/A,#N/A,FALSE,"비용";#N/A,#N/A,FALSE,"보증2";#N/A,#N/A,FALSE,"보증1";#N/A,#N/A,FALSE,"보증";#N/A,#N/A,FALSE,"손익1";#N/A,#N/A,FALSE,"손익";#N/A,#N/A,FALSE,"부서별매출";#N/A,#N/A,FALSE,"매출"}</definedName>
    <definedName name="АК" localSheetId="3" hidden="1">{#N/A,#N/A,FALSE,"인원";#N/A,#N/A,FALSE,"비용2";#N/A,#N/A,FALSE,"비용1";#N/A,#N/A,FALSE,"비용";#N/A,#N/A,FALSE,"보증2";#N/A,#N/A,FALSE,"보증1";#N/A,#N/A,FALSE,"보증";#N/A,#N/A,FALSE,"손익1";#N/A,#N/A,FALSE,"손익";#N/A,#N/A,FALSE,"부서별매출";#N/A,#N/A,FALSE,"매출"}</definedName>
    <definedName name="АК" localSheetId="4" hidden="1">{#N/A,#N/A,FALSE,"인원";#N/A,#N/A,FALSE,"비용2";#N/A,#N/A,FALSE,"비용1";#N/A,#N/A,FALSE,"비용";#N/A,#N/A,FALSE,"보증2";#N/A,#N/A,FALSE,"보증1";#N/A,#N/A,FALSE,"보증";#N/A,#N/A,FALSE,"손익1";#N/A,#N/A,FALSE,"손익";#N/A,#N/A,FALSE,"부서별매출";#N/A,#N/A,FALSE,"매출"}</definedName>
    <definedName name="АК" localSheetId="5" hidden="1">{#N/A,#N/A,FALSE,"인원";#N/A,#N/A,FALSE,"비용2";#N/A,#N/A,FALSE,"비용1";#N/A,#N/A,FALSE,"비용";#N/A,#N/A,FALSE,"보증2";#N/A,#N/A,FALSE,"보증1";#N/A,#N/A,FALSE,"보증";#N/A,#N/A,FALSE,"손익1";#N/A,#N/A,FALSE,"손익";#N/A,#N/A,FALSE,"부서별매출";#N/A,#N/A,FALSE,"매출"}</definedName>
    <definedName name="АК" localSheetId="6" hidden="1">{#N/A,#N/A,FALSE,"인원";#N/A,#N/A,FALSE,"비용2";#N/A,#N/A,FALSE,"비용1";#N/A,#N/A,FALSE,"비용";#N/A,#N/A,FALSE,"보증2";#N/A,#N/A,FALSE,"보증1";#N/A,#N/A,FALSE,"보증";#N/A,#N/A,FALSE,"손익1";#N/A,#N/A,FALSE,"손익";#N/A,#N/A,FALSE,"부서별매출";#N/A,#N/A,FALSE,"매출"}</definedName>
    <definedName name="АК" localSheetId="7" hidden="1">{#N/A,#N/A,FALSE,"인원";#N/A,#N/A,FALSE,"비용2";#N/A,#N/A,FALSE,"비용1";#N/A,#N/A,FALSE,"비용";#N/A,#N/A,FALSE,"보증2";#N/A,#N/A,FALSE,"보증1";#N/A,#N/A,FALSE,"보증";#N/A,#N/A,FALSE,"손익1";#N/A,#N/A,FALSE,"손익";#N/A,#N/A,FALSE,"부서별매출";#N/A,#N/A,FALSE,"매출"}</definedName>
    <definedName name="АК" localSheetId="8" hidden="1">{#N/A,#N/A,FALSE,"인원";#N/A,#N/A,FALSE,"비용2";#N/A,#N/A,FALSE,"비용1";#N/A,#N/A,FALSE,"비용";#N/A,#N/A,FALSE,"보증2";#N/A,#N/A,FALSE,"보증1";#N/A,#N/A,FALSE,"보증";#N/A,#N/A,FALSE,"손익1";#N/A,#N/A,FALSE,"손익";#N/A,#N/A,FALSE,"부서별매출";#N/A,#N/A,FALSE,"매출"}</definedName>
    <definedName name="АК" localSheetId="9" hidden="1">{#N/A,#N/A,FALSE,"인원";#N/A,#N/A,FALSE,"비용2";#N/A,#N/A,FALSE,"비용1";#N/A,#N/A,FALSE,"비용";#N/A,#N/A,FALSE,"보증2";#N/A,#N/A,FALSE,"보증1";#N/A,#N/A,FALSE,"보증";#N/A,#N/A,FALSE,"손익1";#N/A,#N/A,FALSE,"손익";#N/A,#N/A,FALSE,"부서별매출";#N/A,#N/A,FALSE,"매출"}</definedName>
    <definedName name="АК" hidden="1">{#N/A,#N/A,FALSE,"인원";#N/A,#N/A,FALSE,"비용2";#N/A,#N/A,FALSE,"비용1";#N/A,#N/A,FALSE,"비용";#N/A,#N/A,FALSE,"보증2";#N/A,#N/A,FALSE,"보증1";#N/A,#N/A,FALSE,"보증";#N/A,#N/A,FALSE,"손익1";#N/A,#N/A,FALSE,"손익";#N/A,#N/A,FALSE,"부서별매출";#N/A,#N/A,FALSE,"매출"}</definedName>
    <definedName name="вава" localSheetId="10" hidden="1">#REF!</definedName>
    <definedName name="вава" localSheetId="11" hidden="1">#REF!</definedName>
    <definedName name="вава" localSheetId="12" hidden="1">#REF!</definedName>
    <definedName name="вава" localSheetId="15" hidden="1">#REF!</definedName>
    <definedName name="вава" hidden="1">#REF!</definedName>
    <definedName name="выпвпваып" localSheetId="10" hidden="1">#REF!</definedName>
    <definedName name="выпвпваып" localSheetId="11" hidden="1">#REF!</definedName>
    <definedName name="выпвпваып" localSheetId="12" hidden="1">#REF!</definedName>
    <definedName name="выпвпваып" localSheetId="15" hidden="1">#REF!</definedName>
    <definedName name="выпвпваып" hidden="1">#REF!</definedName>
    <definedName name="Голышев" localSheetId="1" hidden="1">{#N/A,#N/A,FALSE,"인원";#N/A,#N/A,FALSE,"비용2";#N/A,#N/A,FALSE,"비용1";#N/A,#N/A,FALSE,"비용";#N/A,#N/A,FALSE,"보증2";#N/A,#N/A,FALSE,"보증1";#N/A,#N/A,FALSE,"보증";#N/A,#N/A,FALSE,"손익1";#N/A,#N/A,FALSE,"손익";#N/A,#N/A,FALSE,"부서별매출";#N/A,#N/A,FALSE,"매출"}</definedName>
    <definedName name="Голышев" localSheetId="10" hidden="1">{#N/A,#N/A,FALSE,"인원";#N/A,#N/A,FALSE,"비용2";#N/A,#N/A,FALSE,"비용1";#N/A,#N/A,FALSE,"비용";#N/A,#N/A,FALSE,"보증2";#N/A,#N/A,FALSE,"보증1";#N/A,#N/A,FALSE,"보증";#N/A,#N/A,FALSE,"손익1";#N/A,#N/A,FALSE,"손익";#N/A,#N/A,FALSE,"부서별매출";#N/A,#N/A,FALSE,"매출"}</definedName>
    <definedName name="Голышев" localSheetId="11" hidden="1">{#N/A,#N/A,FALSE,"인원";#N/A,#N/A,FALSE,"비용2";#N/A,#N/A,FALSE,"비용1";#N/A,#N/A,FALSE,"비용";#N/A,#N/A,FALSE,"보증2";#N/A,#N/A,FALSE,"보증1";#N/A,#N/A,FALSE,"보증";#N/A,#N/A,FALSE,"손익1";#N/A,#N/A,FALSE,"손익";#N/A,#N/A,FALSE,"부서별매출";#N/A,#N/A,FALSE,"매출"}</definedName>
    <definedName name="Голышев" localSheetId="12" hidden="1">{#N/A,#N/A,FALSE,"인원";#N/A,#N/A,FALSE,"비용2";#N/A,#N/A,FALSE,"비용1";#N/A,#N/A,FALSE,"비용";#N/A,#N/A,FALSE,"보증2";#N/A,#N/A,FALSE,"보증1";#N/A,#N/A,FALSE,"보증";#N/A,#N/A,FALSE,"손익1";#N/A,#N/A,FALSE,"손익";#N/A,#N/A,FALSE,"부서별매출";#N/A,#N/A,FALSE,"매출"}</definedName>
    <definedName name="Голышев" localSheetId="13" hidden="1">{#N/A,#N/A,FALSE,"인원";#N/A,#N/A,FALSE,"비용2";#N/A,#N/A,FALSE,"비용1";#N/A,#N/A,FALSE,"비용";#N/A,#N/A,FALSE,"보증2";#N/A,#N/A,FALSE,"보증1";#N/A,#N/A,FALSE,"보증";#N/A,#N/A,FALSE,"손익1";#N/A,#N/A,FALSE,"손익";#N/A,#N/A,FALSE,"부서별매출";#N/A,#N/A,FALSE,"매출"}</definedName>
    <definedName name="Голышев" localSheetId="15" hidden="1">{#N/A,#N/A,FALSE,"인원";#N/A,#N/A,FALSE,"비용2";#N/A,#N/A,FALSE,"비용1";#N/A,#N/A,FALSE,"비용";#N/A,#N/A,FALSE,"보증2";#N/A,#N/A,FALSE,"보증1";#N/A,#N/A,FALSE,"보증";#N/A,#N/A,FALSE,"손익1";#N/A,#N/A,FALSE,"손익";#N/A,#N/A,FALSE,"부서별매출";#N/A,#N/A,FALSE,"매출"}</definedName>
    <definedName name="Голышев" localSheetId="2" hidden="1">{#N/A,#N/A,FALSE,"인원";#N/A,#N/A,FALSE,"비용2";#N/A,#N/A,FALSE,"비용1";#N/A,#N/A,FALSE,"비용";#N/A,#N/A,FALSE,"보증2";#N/A,#N/A,FALSE,"보증1";#N/A,#N/A,FALSE,"보증";#N/A,#N/A,FALSE,"손익1";#N/A,#N/A,FALSE,"손익";#N/A,#N/A,FALSE,"부서별매출";#N/A,#N/A,FALSE,"매출"}</definedName>
    <definedName name="Голышев" localSheetId="3" hidden="1">{#N/A,#N/A,FALSE,"인원";#N/A,#N/A,FALSE,"비용2";#N/A,#N/A,FALSE,"비용1";#N/A,#N/A,FALSE,"비용";#N/A,#N/A,FALSE,"보증2";#N/A,#N/A,FALSE,"보증1";#N/A,#N/A,FALSE,"보증";#N/A,#N/A,FALSE,"손익1";#N/A,#N/A,FALSE,"손익";#N/A,#N/A,FALSE,"부서별매출";#N/A,#N/A,FALSE,"매출"}</definedName>
    <definedName name="Голышев" localSheetId="4" hidden="1">{#N/A,#N/A,FALSE,"인원";#N/A,#N/A,FALSE,"비용2";#N/A,#N/A,FALSE,"비용1";#N/A,#N/A,FALSE,"비용";#N/A,#N/A,FALSE,"보증2";#N/A,#N/A,FALSE,"보증1";#N/A,#N/A,FALSE,"보증";#N/A,#N/A,FALSE,"손익1";#N/A,#N/A,FALSE,"손익";#N/A,#N/A,FALSE,"부서별매출";#N/A,#N/A,FALSE,"매출"}</definedName>
    <definedName name="Голышев" localSheetId="5" hidden="1">{#N/A,#N/A,FALSE,"인원";#N/A,#N/A,FALSE,"비용2";#N/A,#N/A,FALSE,"비용1";#N/A,#N/A,FALSE,"비용";#N/A,#N/A,FALSE,"보증2";#N/A,#N/A,FALSE,"보증1";#N/A,#N/A,FALSE,"보증";#N/A,#N/A,FALSE,"손익1";#N/A,#N/A,FALSE,"손익";#N/A,#N/A,FALSE,"부서별매출";#N/A,#N/A,FALSE,"매출"}</definedName>
    <definedName name="Голышев" localSheetId="6" hidden="1">{#N/A,#N/A,FALSE,"인원";#N/A,#N/A,FALSE,"비용2";#N/A,#N/A,FALSE,"비용1";#N/A,#N/A,FALSE,"비용";#N/A,#N/A,FALSE,"보증2";#N/A,#N/A,FALSE,"보증1";#N/A,#N/A,FALSE,"보증";#N/A,#N/A,FALSE,"손익1";#N/A,#N/A,FALSE,"손익";#N/A,#N/A,FALSE,"부서별매출";#N/A,#N/A,FALSE,"매출"}</definedName>
    <definedName name="Голышев" localSheetId="7" hidden="1">{#N/A,#N/A,FALSE,"인원";#N/A,#N/A,FALSE,"비용2";#N/A,#N/A,FALSE,"비용1";#N/A,#N/A,FALSE,"비용";#N/A,#N/A,FALSE,"보증2";#N/A,#N/A,FALSE,"보증1";#N/A,#N/A,FALSE,"보증";#N/A,#N/A,FALSE,"손익1";#N/A,#N/A,FALSE,"손익";#N/A,#N/A,FALSE,"부서별매출";#N/A,#N/A,FALSE,"매출"}</definedName>
    <definedName name="Голышев" localSheetId="8" hidden="1">{#N/A,#N/A,FALSE,"인원";#N/A,#N/A,FALSE,"비용2";#N/A,#N/A,FALSE,"비용1";#N/A,#N/A,FALSE,"비용";#N/A,#N/A,FALSE,"보증2";#N/A,#N/A,FALSE,"보증1";#N/A,#N/A,FALSE,"보증";#N/A,#N/A,FALSE,"손익1";#N/A,#N/A,FALSE,"손익";#N/A,#N/A,FALSE,"부서별매출";#N/A,#N/A,FALSE,"매출"}</definedName>
    <definedName name="Голышев" localSheetId="9" hidden="1">{#N/A,#N/A,FALSE,"인원";#N/A,#N/A,FALSE,"비용2";#N/A,#N/A,FALSE,"비용1";#N/A,#N/A,FALSE,"비용";#N/A,#N/A,FALSE,"보증2";#N/A,#N/A,FALSE,"보증1";#N/A,#N/A,FALSE,"보증";#N/A,#N/A,FALSE,"손익1";#N/A,#N/A,FALSE,"손익";#N/A,#N/A,FALSE,"부서별매출";#N/A,#N/A,FALSE,"매출"}</definedName>
    <definedName name="Голышев" hidden="1">{#N/A,#N/A,FALSE,"인원";#N/A,#N/A,FALSE,"비용2";#N/A,#N/A,FALSE,"비용1";#N/A,#N/A,FALSE,"비용";#N/A,#N/A,FALSE,"보증2";#N/A,#N/A,FALSE,"보증1";#N/A,#N/A,FALSE,"보증";#N/A,#N/A,FALSE,"손익1";#N/A,#N/A,FALSE,"손익";#N/A,#N/A,FALSE,"부서별매출";#N/A,#N/A,FALSE,"매출"}</definedName>
    <definedName name="Голышев2" localSheetId="1" hidden="1">{#N/A,#N/A,FALSE,"인원";#N/A,#N/A,FALSE,"비용2";#N/A,#N/A,FALSE,"비용1";#N/A,#N/A,FALSE,"비용";#N/A,#N/A,FALSE,"보증2";#N/A,#N/A,FALSE,"보증1";#N/A,#N/A,FALSE,"보증";#N/A,#N/A,FALSE,"손익1";#N/A,#N/A,FALSE,"손익";#N/A,#N/A,FALSE,"부서별매출";#N/A,#N/A,FALSE,"매출"}</definedName>
    <definedName name="Голышев2" localSheetId="10" hidden="1">{#N/A,#N/A,FALSE,"인원";#N/A,#N/A,FALSE,"비용2";#N/A,#N/A,FALSE,"비용1";#N/A,#N/A,FALSE,"비용";#N/A,#N/A,FALSE,"보증2";#N/A,#N/A,FALSE,"보증1";#N/A,#N/A,FALSE,"보증";#N/A,#N/A,FALSE,"손익1";#N/A,#N/A,FALSE,"손익";#N/A,#N/A,FALSE,"부서별매출";#N/A,#N/A,FALSE,"매출"}</definedName>
    <definedName name="Голышев2" localSheetId="11" hidden="1">{#N/A,#N/A,FALSE,"인원";#N/A,#N/A,FALSE,"비용2";#N/A,#N/A,FALSE,"비용1";#N/A,#N/A,FALSE,"비용";#N/A,#N/A,FALSE,"보증2";#N/A,#N/A,FALSE,"보증1";#N/A,#N/A,FALSE,"보증";#N/A,#N/A,FALSE,"손익1";#N/A,#N/A,FALSE,"손익";#N/A,#N/A,FALSE,"부서별매출";#N/A,#N/A,FALSE,"매출"}</definedName>
    <definedName name="Голышев2" localSheetId="12" hidden="1">{#N/A,#N/A,FALSE,"인원";#N/A,#N/A,FALSE,"비용2";#N/A,#N/A,FALSE,"비용1";#N/A,#N/A,FALSE,"비용";#N/A,#N/A,FALSE,"보증2";#N/A,#N/A,FALSE,"보증1";#N/A,#N/A,FALSE,"보증";#N/A,#N/A,FALSE,"손익1";#N/A,#N/A,FALSE,"손익";#N/A,#N/A,FALSE,"부서별매출";#N/A,#N/A,FALSE,"매출"}</definedName>
    <definedName name="Голышев2" localSheetId="13" hidden="1">{#N/A,#N/A,FALSE,"인원";#N/A,#N/A,FALSE,"비용2";#N/A,#N/A,FALSE,"비용1";#N/A,#N/A,FALSE,"비용";#N/A,#N/A,FALSE,"보증2";#N/A,#N/A,FALSE,"보증1";#N/A,#N/A,FALSE,"보증";#N/A,#N/A,FALSE,"손익1";#N/A,#N/A,FALSE,"손익";#N/A,#N/A,FALSE,"부서별매출";#N/A,#N/A,FALSE,"매출"}</definedName>
    <definedName name="Голышев2" localSheetId="15" hidden="1">{#N/A,#N/A,FALSE,"인원";#N/A,#N/A,FALSE,"비용2";#N/A,#N/A,FALSE,"비용1";#N/A,#N/A,FALSE,"비용";#N/A,#N/A,FALSE,"보증2";#N/A,#N/A,FALSE,"보증1";#N/A,#N/A,FALSE,"보증";#N/A,#N/A,FALSE,"손익1";#N/A,#N/A,FALSE,"손익";#N/A,#N/A,FALSE,"부서별매출";#N/A,#N/A,FALSE,"매출"}</definedName>
    <definedName name="Голышев2" localSheetId="2" hidden="1">{#N/A,#N/A,FALSE,"인원";#N/A,#N/A,FALSE,"비용2";#N/A,#N/A,FALSE,"비용1";#N/A,#N/A,FALSE,"비용";#N/A,#N/A,FALSE,"보증2";#N/A,#N/A,FALSE,"보증1";#N/A,#N/A,FALSE,"보증";#N/A,#N/A,FALSE,"손익1";#N/A,#N/A,FALSE,"손익";#N/A,#N/A,FALSE,"부서별매출";#N/A,#N/A,FALSE,"매출"}</definedName>
    <definedName name="Голышев2" localSheetId="3" hidden="1">{#N/A,#N/A,FALSE,"인원";#N/A,#N/A,FALSE,"비용2";#N/A,#N/A,FALSE,"비용1";#N/A,#N/A,FALSE,"비용";#N/A,#N/A,FALSE,"보증2";#N/A,#N/A,FALSE,"보증1";#N/A,#N/A,FALSE,"보증";#N/A,#N/A,FALSE,"손익1";#N/A,#N/A,FALSE,"손익";#N/A,#N/A,FALSE,"부서별매출";#N/A,#N/A,FALSE,"매출"}</definedName>
    <definedName name="Голышев2" localSheetId="4" hidden="1">{#N/A,#N/A,FALSE,"인원";#N/A,#N/A,FALSE,"비용2";#N/A,#N/A,FALSE,"비용1";#N/A,#N/A,FALSE,"비용";#N/A,#N/A,FALSE,"보증2";#N/A,#N/A,FALSE,"보증1";#N/A,#N/A,FALSE,"보증";#N/A,#N/A,FALSE,"손익1";#N/A,#N/A,FALSE,"손익";#N/A,#N/A,FALSE,"부서별매출";#N/A,#N/A,FALSE,"매출"}</definedName>
    <definedName name="Голышев2" localSheetId="5" hidden="1">{#N/A,#N/A,FALSE,"인원";#N/A,#N/A,FALSE,"비용2";#N/A,#N/A,FALSE,"비용1";#N/A,#N/A,FALSE,"비용";#N/A,#N/A,FALSE,"보증2";#N/A,#N/A,FALSE,"보증1";#N/A,#N/A,FALSE,"보증";#N/A,#N/A,FALSE,"손익1";#N/A,#N/A,FALSE,"손익";#N/A,#N/A,FALSE,"부서별매출";#N/A,#N/A,FALSE,"매출"}</definedName>
    <definedName name="Голышев2" localSheetId="6" hidden="1">{#N/A,#N/A,FALSE,"인원";#N/A,#N/A,FALSE,"비용2";#N/A,#N/A,FALSE,"비용1";#N/A,#N/A,FALSE,"비용";#N/A,#N/A,FALSE,"보증2";#N/A,#N/A,FALSE,"보증1";#N/A,#N/A,FALSE,"보증";#N/A,#N/A,FALSE,"손익1";#N/A,#N/A,FALSE,"손익";#N/A,#N/A,FALSE,"부서별매출";#N/A,#N/A,FALSE,"매출"}</definedName>
    <definedName name="Голышев2" localSheetId="7" hidden="1">{#N/A,#N/A,FALSE,"인원";#N/A,#N/A,FALSE,"비용2";#N/A,#N/A,FALSE,"비용1";#N/A,#N/A,FALSE,"비용";#N/A,#N/A,FALSE,"보증2";#N/A,#N/A,FALSE,"보증1";#N/A,#N/A,FALSE,"보증";#N/A,#N/A,FALSE,"손익1";#N/A,#N/A,FALSE,"손익";#N/A,#N/A,FALSE,"부서별매출";#N/A,#N/A,FALSE,"매출"}</definedName>
    <definedName name="Голышев2" localSheetId="8" hidden="1">{#N/A,#N/A,FALSE,"인원";#N/A,#N/A,FALSE,"비용2";#N/A,#N/A,FALSE,"비용1";#N/A,#N/A,FALSE,"비용";#N/A,#N/A,FALSE,"보증2";#N/A,#N/A,FALSE,"보증1";#N/A,#N/A,FALSE,"보증";#N/A,#N/A,FALSE,"손익1";#N/A,#N/A,FALSE,"손익";#N/A,#N/A,FALSE,"부서별매출";#N/A,#N/A,FALSE,"매출"}</definedName>
    <definedName name="Голышев2" localSheetId="9" hidden="1">{#N/A,#N/A,FALSE,"인원";#N/A,#N/A,FALSE,"비용2";#N/A,#N/A,FALSE,"비용1";#N/A,#N/A,FALSE,"비용";#N/A,#N/A,FALSE,"보증2";#N/A,#N/A,FALSE,"보증1";#N/A,#N/A,FALSE,"보증";#N/A,#N/A,FALSE,"손익1";#N/A,#N/A,FALSE,"손익";#N/A,#N/A,FALSE,"부서별매출";#N/A,#N/A,FALSE,"매출"}</definedName>
    <definedName name="Голышев2" hidden="1">{#N/A,#N/A,FALSE,"인원";#N/A,#N/A,FALSE,"비용2";#N/A,#N/A,FALSE,"비용1";#N/A,#N/A,FALSE,"비용";#N/A,#N/A,FALSE,"보증2";#N/A,#N/A,FALSE,"보증1";#N/A,#N/A,FALSE,"보증";#N/A,#N/A,FALSE,"손익1";#N/A,#N/A,FALSE,"손익";#N/A,#N/A,FALSE,"부서별매출";#N/A,#N/A,FALSE,"매출"}</definedName>
    <definedName name="ддддд" localSheetId="10" hidden="1">#REF!,#REF!,#REF!,#REF!</definedName>
    <definedName name="ддддд" localSheetId="11" hidden="1">#REF!,#REF!,#REF!,#REF!</definedName>
    <definedName name="ддддд" localSheetId="12" hidden="1">#REF!,#REF!,#REF!,#REF!</definedName>
    <definedName name="ддддд" localSheetId="15" hidden="1">#REF!,#REF!,#REF!,#REF!</definedName>
    <definedName name="ддддд" hidden="1">#REF!,#REF!,#REF!,#REF!</definedName>
    <definedName name="дехконобод" localSheetId="1" hidden="1">{#N/A,#N/A,FALSE,"BODY"}</definedName>
    <definedName name="дехконобод" localSheetId="10" hidden="1">{#N/A,#N/A,FALSE,"BODY"}</definedName>
    <definedName name="дехконобод" localSheetId="11" hidden="1">{#N/A,#N/A,FALSE,"BODY"}</definedName>
    <definedName name="дехконобод" localSheetId="12" hidden="1">{#N/A,#N/A,FALSE,"BODY"}</definedName>
    <definedName name="дехконобод" localSheetId="13" hidden="1">{#N/A,#N/A,FALSE,"BODY"}</definedName>
    <definedName name="дехконобод" localSheetId="15" hidden="1">{#N/A,#N/A,FALSE,"BODY"}</definedName>
    <definedName name="дехконобод" localSheetId="2" hidden="1">{#N/A,#N/A,FALSE,"BODY"}</definedName>
    <definedName name="дехконобод" localSheetId="3" hidden="1">{#N/A,#N/A,FALSE,"BODY"}</definedName>
    <definedName name="дехконобод" localSheetId="4" hidden="1">{#N/A,#N/A,FALSE,"BODY"}</definedName>
    <definedName name="дехконобод" localSheetId="5" hidden="1">{#N/A,#N/A,FALSE,"BODY"}</definedName>
    <definedName name="дехконобод" localSheetId="6" hidden="1">{#N/A,#N/A,FALSE,"BODY"}</definedName>
    <definedName name="дехконобод" localSheetId="7" hidden="1">{#N/A,#N/A,FALSE,"BODY"}</definedName>
    <definedName name="дехконобод" localSheetId="8" hidden="1">{#N/A,#N/A,FALSE,"BODY"}</definedName>
    <definedName name="дехконобод" localSheetId="9" hidden="1">{#N/A,#N/A,FALSE,"BODY"}</definedName>
    <definedName name="дехконобод" hidden="1">{#N/A,#N/A,FALSE,"BODY"}</definedName>
    <definedName name="дзку" localSheetId="1" hidden="1">{#N/A,#N/A,FALSE,"인원";#N/A,#N/A,FALSE,"비용2";#N/A,#N/A,FALSE,"비용1";#N/A,#N/A,FALSE,"비용";#N/A,#N/A,FALSE,"보증2";#N/A,#N/A,FALSE,"보증1";#N/A,#N/A,FALSE,"보증";#N/A,#N/A,FALSE,"손익1";#N/A,#N/A,FALSE,"손익";#N/A,#N/A,FALSE,"부서별매출";#N/A,#N/A,FALSE,"매출"}</definedName>
    <definedName name="дзку" localSheetId="10" hidden="1">{#N/A,#N/A,FALSE,"인원";#N/A,#N/A,FALSE,"비용2";#N/A,#N/A,FALSE,"비용1";#N/A,#N/A,FALSE,"비용";#N/A,#N/A,FALSE,"보증2";#N/A,#N/A,FALSE,"보증1";#N/A,#N/A,FALSE,"보증";#N/A,#N/A,FALSE,"손익1";#N/A,#N/A,FALSE,"손익";#N/A,#N/A,FALSE,"부서별매출";#N/A,#N/A,FALSE,"매출"}</definedName>
    <definedName name="дзку" localSheetId="11" hidden="1">{#N/A,#N/A,FALSE,"인원";#N/A,#N/A,FALSE,"비용2";#N/A,#N/A,FALSE,"비용1";#N/A,#N/A,FALSE,"비용";#N/A,#N/A,FALSE,"보증2";#N/A,#N/A,FALSE,"보증1";#N/A,#N/A,FALSE,"보증";#N/A,#N/A,FALSE,"손익1";#N/A,#N/A,FALSE,"손익";#N/A,#N/A,FALSE,"부서별매출";#N/A,#N/A,FALSE,"매출"}</definedName>
    <definedName name="дзку" localSheetId="12" hidden="1">{#N/A,#N/A,FALSE,"인원";#N/A,#N/A,FALSE,"비용2";#N/A,#N/A,FALSE,"비용1";#N/A,#N/A,FALSE,"비용";#N/A,#N/A,FALSE,"보증2";#N/A,#N/A,FALSE,"보증1";#N/A,#N/A,FALSE,"보증";#N/A,#N/A,FALSE,"손익1";#N/A,#N/A,FALSE,"손익";#N/A,#N/A,FALSE,"부서별매출";#N/A,#N/A,FALSE,"매출"}</definedName>
    <definedName name="дзку" localSheetId="13" hidden="1">{#N/A,#N/A,FALSE,"인원";#N/A,#N/A,FALSE,"비용2";#N/A,#N/A,FALSE,"비용1";#N/A,#N/A,FALSE,"비용";#N/A,#N/A,FALSE,"보증2";#N/A,#N/A,FALSE,"보증1";#N/A,#N/A,FALSE,"보증";#N/A,#N/A,FALSE,"손익1";#N/A,#N/A,FALSE,"손익";#N/A,#N/A,FALSE,"부서별매출";#N/A,#N/A,FALSE,"매출"}</definedName>
    <definedName name="дзку" localSheetId="15" hidden="1">{#N/A,#N/A,FALSE,"인원";#N/A,#N/A,FALSE,"비용2";#N/A,#N/A,FALSE,"비용1";#N/A,#N/A,FALSE,"비용";#N/A,#N/A,FALSE,"보증2";#N/A,#N/A,FALSE,"보증1";#N/A,#N/A,FALSE,"보증";#N/A,#N/A,FALSE,"손익1";#N/A,#N/A,FALSE,"손익";#N/A,#N/A,FALSE,"부서별매출";#N/A,#N/A,FALSE,"매출"}</definedName>
    <definedName name="дзку" localSheetId="2" hidden="1">{#N/A,#N/A,FALSE,"인원";#N/A,#N/A,FALSE,"비용2";#N/A,#N/A,FALSE,"비용1";#N/A,#N/A,FALSE,"비용";#N/A,#N/A,FALSE,"보증2";#N/A,#N/A,FALSE,"보증1";#N/A,#N/A,FALSE,"보증";#N/A,#N/A,FALSE,"손익1";#N/A,#N/A,FALSE,"손익";#N/A,#N/A,FALSE,"부서별매출";#N/A,#N/A,FALSE,"매출"}</definedName>
    <definedName name="дзку" localSheetId="3" hidden="1">{#N/A,#N/A,FALSE,"인원";#N/A,#N/A,FALSE,"비용2";#N/A,#N/A,FALSE,"비용1";#N/A,#N/A,FALSE,"비용";#N/A,#N/A,FALSE,"보증2";#N/A,#N/A,FALSE,"보증1";#N/A,#N/A,FALSE,"보증";#N/A,#N/A,FALSE,"손익1";#N/A,#N/A,FALSE,"손익";#N/A,#N/A,FALSE,"부서별매출";#N/A,#N/A,FALSE,"매출"}</definedName>
    <definedName name="дзку" localSheetId="4" hidden="1">{#N/A,#N/A,FALSE,"인원";#N/A,#N/A,FALSE,"비용2";#N/A,#N/A,FALSE,"비용1";#N/A,#N/A,FALSE,"비용";#N/A,#N/A,FALSE,"보증2";#N/A,#N/A,FALSE,"보증1";#N/A,#N/A,FALSE,"보증";#N/A,#N/A,FALSE,"손익1";#N/A,#N/A,FALSE,"손익";#N/A,#N/A,FALSE,"부서별매출";#N/A,#N/A,FALSE,"매출"}</definedName>
    <definedName name="дзку" localSheetId="5" hidden="1">{#N/A,#N/A,FALSE,"인원";#N/A,#N/A,FALSE,"비용2";#N/A,#N/A,FALSE,"비용1";#N/A,#N/A,FALSE,"비용";#N/A,#N/A,FALSE,"보증2";#N/A,#N/A,FALSE,"보증1";#N/A,#N/A,FALSE,"보증";#N/A,#N/A,FALSE,"손익1";#N/A,#N/A,FALSE,"손익";#N/A,#N/A,FALSE,"부서별매출";#N/A,#N/A,FALSE,"매출"}</definedName>
    <definedName name="дзку" localSheetId="6" hidden="1">{#N/A,#N/A,FALSE,"인원";#N/A,#N/A,FALSE,"비용2";#N/A,#N/A,FALSE,"비용1";#N/A,#N/A,FALSE,"비용";#N/A,#N/A,FALSE,"보증2";#N/A,#N/A,FALSE,"보증1";#N/A,#N/A,FALSE,"보증";#N/A,#N/A,FALSE,"손익1";#N/A,#N/A,FALSE,"손익";#N/A,#N/A,FALSE,"부서별매출";#N/A,#N/A,FALSE,"매출"}</definedName>
    <definedName name="дзку" localSheetId="7" hidden="1">{#N/A,#N/A,FALSE,"인원";#N/A,#N/A,FALSE,"비용2";#N/A,#N/A,FALSE,"비용1";#N/A,#N/A,FALSE,"비용";#N/A,#N/A,FALSE,"보증2";#N/A,#N/A,FALSE,"보증1";#N/A,#N/A,FALSE,"보증";#N/A,#N/A,FALSE,"손익1";#N/A,#N/A,FALSE,"손익";#N/A,#N/A,FALSE,"부서별매출";#N/A,#N/A,FALSE,"매출"}</definedName>
    <definedName name="дзку" localSheetId="8" hidden="1">{#N/A,#N/A,FALSE,"인원";#N/A,#N/A,FALSE,"비용2";#N/A,#N/A,FALSE,"비용1";#N/A,#N/A,FALSE,"비용";#N/A,#N/A,FALSE,"보증2";#N/A,#N/A,FALSE,"보증1";#N/A,#N/A,FALSE,"보증";#N/A,#N/A,FALSE,"손익1";#N/A,#N/A,FALSE,"손익";#N/A,#N/A,FALSE,"부서별매출";#N/A,#N/A,FALSE,"매출"}</definedName>
    <definedName name="дзку" localSheetId="9" hidden="1">{#N/A,#N/A,FALSE,"인원";#N/A,#N/A,FALSE,"비용2";#N/A,#N/A,FALSE,"비용1";#N/A,#N/A,FALSE,"비용";#N/A,#N/A,FALSE,"보증2";#N/A,#N/A,FALSE,"보증1";#N/A,#N/A,FALSE,"보증";#N/A,#N/A,FALSE,"손익1";#N/A,#N/A,FALSE,"손익";#N/A,#N/A,FALSE,"부서별매출";#N/A,#N/A,FALSE,"매출"}</definedName>
    <definedName name="дзку" hidden="1">{#N/A,#N/A,FALSE,"인원";#N/A,#N/A,FALSE,"비용2";#N/A,#N/A,FALSE,"비용1";#N/A,#N/A,FALSE,"비용";#N/A,#N/A,FALSE,"보증2";#N/A,#N/A,FALSE,"보증1";#N/A,#N/A,FALSE,"보증";#N/A,#N/A,FALSE,"손익1";#N/A,#N/A,FALSE,"손익";#N/A,#N/A,FALSE,"부서별매출";#N/A,#N/A,FALSE,"매출"}</definedName>
    <definedName name="ёё" localSheetId="10" hidden="1">#REF!</definedName>
    <definedName name="ёё" localSheetId="11" hidden="1">#REF!</definedName>
    <definedName name="ёё" localSheetId="12" hidden="1">#REF!</definedName>
    <definedName name="ёё" localSheetId="15" hidden="1">#REF!</definedName>
    <definedName name="ёё" hidden="1">#REF!</definedName>
    <definedName name="енр" localSheetId="10" hidden="1">#REF!</definedName>
    <definedName name="енр" localSheetId="11" hidden="1">#REF!</definedName>
    <definedName name="енр" localSheetId="12" hidden="1">#REF!</definedName>
    <definedName name="енр" localSheetId="15" hidden="1">#REF!</definedName>
    <definedName name="енр" hidden="1">#REF!</definedName>
    <definedName name="жжжжжжж" localSheetId="10" hidden="1">#REF!</definedName>
    <definedName name="жжжжжжж" localSheetId="11" hidden="1">#REF!</definedName>
    <definedName name="жжжжжжж" localSheetId="12" hidden="1">#REF!</definedName>
    <definedName name="жжжжжжж" localSheetId="15" hidden="1">#REF!</definedName>
    <definedName name="жжжжжжж" hidden="1">#REF!</definedName>
    <definedName name="_xlnm.Print_Titles" localSheetId="10">'10 илова'!$2:$9</definedName>
    <definedName name="_xlnm.Print_Titles" localSheetId="0">'Қўшкўпир чора-тадбир'!$8:$8</definedName>
    <definedName name="земельный" localSheetId="10" hidden="1">[3]фев!#REF!</definedName>
    <definedName name="земельный" localSheetId="11" hidden="1">[3]фев!#REF!</definedName>
    <definedName name="земельный" localSheetId="12" hidden="1">[3]фев!#REF!</definedName>
    <definedName name="земельный" localSheetId="13" hidden="1">[3]фев!#REF!</definedName>
    <definedName name="земельный" localSheetId="15" hidden="1">[3]фев!#REF!</definedName>
    <definedName name="земельный" localSheetId="3" hidden="1">[3]фев!#REF!</definedName>
    <definedName name="земельный" localSheetId="8" hidden="1">[3]фев!#REF!</definedName>
    <definedName name="земельный" localSheetId="9" hidden="1">[3]фев!#REF!</definedName>
    <definedName name="земельный" hidden="1">[3]фев!#REF!</definedName>
    <definedName name="ЙЙЙЙ" localSheetId="10" hidden="1">#REF!</definedName>
    <definedName name="ЙЙЙЙ" localSheetId="11" hidden="1">#REF!</definedName>
    <definedName name="ЙЙЙЙ" localSheetId="12" hidden="1">#REF!</definedName>
    <definedName name="ЙЙЙЙ" localSheetId="15" hidden="1">#REF!</definedName>
    <definedName name="ЙЙЙЙ" hidden="1">#REF!</definedName>
    <definedName name="ипрол" localSheetId="10" hidden="1">#REF!</definedName>
    <definedName name="ипрол" localSheetId="11" hidden="1">#REF!</definedName>
    <definedName name="ипрол" localSheetId="12" hidden="1">#REF!</definedName>
    <definedName name="ипрол" localSheetId="15" hidden="1">#REF!</definedName>
    <definedName name="ипрол" hidden="1">#REF!</definedName>
    <definedName name="Карбамид" localSheetId="1" hidden="1">{"'Monthly 1997'!$A$3:$S$89"}</definedName>
    <definedName name="Карбамид" localSheetId="10" hidden="1">{"'Monthly 1997'!$A$3:$S$89"}</definedName>
    <definedName name="Карбамид" localSheetId="11" hidden="1">{"'Monthly 1997'!$A$3:$S$89"}</definedName>
    <definedName name="Карбамид" localSheetId="12" hidden="1">{"'Monthly 1997'!$A$3:$S$89"}</definedName>
    <definedName name="Карбамид" localSheetId="13" hidden="1">{"'Monthly 1997'!$A$3:$S$89"}</definedName>
    <definedName name="Карбамид" localSheetId="15" hidden="1">{"'Monthly 1997'!$A$3:$S$89"}</definedName>
    <definedName name="Карбамид" localSheetId="2" hidden="1">{"'Monthly 1997'!$A$3:$S$89"}</definedName>
    <definedName name="Карбамид" localSheetId="3" hidden="1">{"'Monthly 1997'!$A$3:$S$89"}</definedName>
    <definedName name="Карбамид" localSheetId="4" hidden="1">{"'Monthly 1997'!$A$3:$S$89"}</definedName>
    <definedName name="Карбамид" localSheetId="5" hidden="1">{"'Monthly 1997'!$A$3:$S$89"}</definedName>
    <definedName name="Карбамид" localSheetId="6" hidden="1">{"'Monthly 1997'!$A$3:$S$89"}</definedName>
    <definedName name="Карбамид" localSheetId="7" hidden="1">{"'Monthly 1997'!$A$3:$S$89"}</definedName>
    <definedName name="Карбамид" localSheetId="8" hidden="1">{"'Monthly 1997'!$A$3:$S$89"}</definedName>
    <definedName name="Карбамид" localSheetId="9" hidden="1">{"'Monthly 1997'!$A$3:$S$89"}</definedName>
    <definedName name="Карбамид" hidden="1">{"'Monthly 1997'!$A$3:$S$89"}</definedName>
    <definedName name="куподлоқпждлвао" localSheetId="11" hidden="1">#REF!</definedName>
    <definedName name="куподлоқпждлвао" localSheetId="12" hidden="1">#REF!</definedName>
    <definedName name="куподлоқпждлвао" hidden="1">#REF!</definedName>
    <definedName name="ЛЛЛЛ" localSheetId="11" hidden="1">#REF!</definedName>
    <definedName name="ЛЛЛЛ" localSheetId="12" hidden="1">#REF!</definedName>
    <definedName name="ЛЛЛЛ" hidden="1">#REF!</definedName>
    <definedName name="нар26" hidden="1">#N/A</definedName>
    <definedName name="_xlnm.Print_Area" localSheetId="1">'1 илова'!$A$1:$H$46</definedName>
    <definedName name="_xlnm.Print_Area" localSheetId="10">'10 илова'!$A$1:$Y$71</definedName>
    <definedName name="_xlnm.Print_Area" localSheetId="15">'14 илова'!$A$1:$K$111</definedName>
    <definedName name="_xlnm.Print_Area" localSheetId="16">'15 илова'!$A$1:$L$71</definedName>
    <definedName name="_xlnm.Print_Area" localSheetId="2">'2 илова'!$A$1:$G$34</definedName>
    <definedName name="_xlnm.Print_Area" localSheetId="3">'3 илова'!$A$1:$O$63</definedName>
    <definedName name="_xlnm.Print_Area" localSheetId="5">'5 илова'!$A$1:$N$13</definedName>
    <definedName name="_xlnm.Print_Area" localSheetId="6">'6 илова'!$A$1:$F$22</definedName>
    <definedName name="_xlnm.Print_Area" localSheetId="7">'7 илова'!$A$1:$R$94</definedName>
    <definedName name="_xlnm.Print_Area" localSheetId="8">'8 илова '!$A$1:$Q$75</definedName>
    <definedName name="_xlnm.Print_Area" localSheetId="9">'9 илова'!$A$1:$N$81</definedName>
    <definedName name="_xlnm.Print_Area" localSheetId="0">'Қўшкўпир чора-тадбир'!$A$1:$G$212</definedName>
    <definedName name="_xlnm.Print_Area" localSheetId="17">Лист2!$A$1:$P$21</definedName>
    <definedName name="областя" localSheetId="1" hidden="1">{"Income",#N/A,TRUE,"Income ";"Balance",#N/A,TRUE,"Balance";"Deposits by Client Type",#N/A,TRUE,"Deposits by Client";"Commitments and Contingencies",#N/A,TRUE,"Commitments";"Analysis of Interest",#N/A,TRUE,"Analysis of Inerest";"Liquidity Analysis",#N/A,TRUE,"Liquidity Analysis";"Investment Securities",#N/A,TRUE,"Investment Securities";"Miscellaneous",#N/A,TRUE,"Miscellaneous";"Changes in Equity Capital",#N/A,TRUE,"Changes in Equity";"Aging Analysis",#N/A,TRUE,"Aging Analysis";"Loans Receivable",#N/A,TRUE,"Loans Receivable";"Calculation of Risk Weighted Assets",#N/A,TRUE,"Calculation of Risk Weighted As";"Bank Capital Calculation",#N/A,TRUE,"Bank Capital Calc.";"Bank Asset Analysis",#N/A,TRUE,"Bank Assets Analysis";"Twenty Largest",#N/A,TRUE,"Twenty Largest";"Reconciliation",#N/A,TRUE,"Recociliation ";"Loans to Affiliated Persons",#N/A,TRUE,"Loans to Affiliated P.";"Loan Classification",#N/A,TRUE,"Loan Classification";"Bank Liabilities",#N/A,TRUE,"Bank Liabilities Analysis";"Charge Offs",#N/A,TRUE,"Charge-offs and Recoveries"}</definedName>
    <definedName name="областя" localSheetId="10" hidden="1">{"Income",#N/A,TRUE,"Income ";"Balance",#N/A,TRUE,"Balance";"Deposits by Client Type",#N/A,TRUE,"Deposits by Client";"Commitments and Contingencies",#N/A,TRUE,"Commitments";"Analysis of Interest",#N/A,TRUE,"Analysis of Inerest";"Liquidity Analysis",#N/A,TRUE,"Liquidity Analysis";"Investment Securities",#N/A,TRUE,"Investment Securities";"Miscellaneous",#N/A,TRUE,"Miscellaneous";"Changes in Equity Capital",#N/A,TRUE,"Changes in Equity";"Aging Analysis",#N/A,TRUE,"Aging Analysis";"Loans Receivable",#N/A,TRUE,"Loans Receivable";"Calculation of Risk Weighted Assets",#N/A,TRUE,"Calculation of Risk Weighted As";"Bank Capital Calculation",#N/A,TRUE,"Bank Capital Calc.";"Bank Asset Analysis",#N/A,TRUE,"Bank Assets Analysis";"Twenty Largest",#N/A,TRUE,"Twenty Largest";"Reconciliation",#N/A,TRUE,"Recociliation ";"Loans to Affiliated Persons",#N/A,TRUE,"Loans to Affiliated P.";"Loan Classification",#N/A,TRUE,"Loan Classification";"Bank Liabilities",#N/A,TRUE,"Bank Liabilities Analysis";"Charge Offs",#N/A,TRUE,"Charge-offs and Recoveries"}</definedName>
    <definedName name="областя" localSheetId="11" hidden="1">{"Income",#N/A,TRUE,"Income ";"Balance",#N/A,TRUE,"Balance";"Deposits by Client Type",#N/A,TRUE,"Deposits by Client";"Commitments and Contingencies",#N/A,TRUE,"Commitments";"Analysis of Interest",#N/A,TRUE,"Analysis of Inerest";"Liquidity Analysis",#N/A,TRUE,"Liquidity Analysis";"Investment Securities",#N/A,TRUE,"Investment Securities";"Miscellaneous",#N/A,TRUE,"Miscellaneous";"Changes in Equity Capital",#N/A,TRUE,"Changes in Equity";"Aging Analysis",#N/A,TRUE,"Aging Analysis";"Loans Receivable",#N/A,TRUE,"Loans Receivable";"Calculation of Risk Weighted Assets",#N/A,TRUE,"Calculation of Risk Weighted As";"Bank Capital Calculation",#N/A,TRUE,"Bank Capital Calc.";"Bank Asset Analysis",#N/A,TRUE,"Bank Assets Analysis";"Twenty Largest",#N/A,TRUE,"Twenty Largest";"Reconciliation",#N/A,TRUE,"Recociliation ";"Loans to Affiliated Persons",#N/A,TRUE,"Loans to Affiliated P.";"Loan Classification",#N/A,TRUE,"Loan Classification";"Bank Liabilities",#N/A,TRUE,"Bank Liabilities Analysis";"Charge Offs",#N/A,TRUE,"Charge-offs and Recoveries"}</definedName>
    <definedName name="областя" localSheetId="12" hidden="1">{"Income",#N/A,TRUE,"Income ";"Balance",#N/A,TRUE,"Balance";"Deposits by Client Type",#N/A,TRUE,"Deposits by Client";"Commitments and Contingencies",#N/A,TRUE,"Commitments";"Analysis of Interest",#N/A,TRUE,"Analysis of Inerest";"Liquidity Analysis",#N/A,TRUE,"Liquidity Analysis";"Investment Securities",#N/A,TRUE,"Investment Securities";"Miscellaneous",#N/A,TRUE,"Miscellaneous";"Changes in Equity Capital",#N/A,TRUE,"Changes in Equity";"Aging Analysis",#N/A,TRUE,"Aging Analysis";"Loans Receivable",#N/A,TRUE,"Loans Receivable";"Calculation of Risk Weighted Assets",#N/A,TRUE,"Calculation of Risk Weighted As";"Bank Capital Calculation",#N/A,TRUE,"Bank Capital Calc.";"Bank Asset Analysis",#N/A,TRUE,"Bank Assets Analysis";"Twenty Largest",#N/A,TRUE,"Twenty Largest";"Reconciliation",#N/A,TRUE,"Recociliation ";"Loans to Affiliated Persons",#N/A,TRUE,"Loans to Affiliated P.";"Loan Classification",#N/A,TRUE,"Loan Classification";"Bank Liabilities",#N/A,TRUE,"Bank Liabilities Analysis";"Charge Offs",#N/A,TRUE,"Charge-offs and Recoveries"}</definedName>
    <definedName name="областя" localSheetId="13" hidden="1">{"Income",#N/A,TRUE,"Income ";"Balance",#N/A,TRUE,"Balance";"Deposits by Client Type",#N/A,TRUE,"Deposits by Client";"Commitments and Contingencies",#N/A,TRUE,"Commitments";"Analysis of Interest",#N/A,TRUE,"Analysis of Inerest";"Liquidity Analysis",#N/A,TRUE,"Liquidity Analysis";"Investment Securities",#N/A,TRUE,"Investment Securities";"Miscellaneous",#N/A,TRUE,"Miscellaneous";"Changes in Equity Capital",#N/A,TRUE,"Changes in Equity";"Aging Analysis",#N/A,TRUE,"Aging Analysis";"Loans Receivable",#N/A,TRUE,"Loans Receivable";"Calculation of Risk Weighted Assets",#N/A,TRUE,"Calculation of Risk Weighted As";"Bank Capital Calculation",#N/A,TRUE,"Bank Capital Calc.";"Bank Asset Analysis",#N/A,TRUE,"Bank Assets Analysis";"Twenty Largest",#N/A,TRUE,"Twenty Largest";"Reconciliation",#N/A,TRUE,"Recociliation ";"Loans to Affiliated Persons",#N/A,TRUE,"Loans to Affiliated P.";"Loan Classification",#N/A,TRUE,"Loan Classification";"Bank Liabilities",#N/A,TRUE,"Bank Liabilities Analysis";"Charge Offs",#N/A,TRUE,"Charge-offs and Recoveries"}</definedName>
    <definedName name="областя" localSheetId="15" hidden="1">{"Income",#N/A,TRUE,"Income ";"Balance",#N/A,TRUE,"Balance";"Deposits by Client Type",#N/A,TRUE,"Deposits by Client";"Commitments and Contingencies",#N/A,TRUE,"Commitments";"Analysis of Interest",#N/A,TRUE,"Analysis of Inerest";"Liquidity Analysis",#N/A,TRUE,"Liquidity Analysis";"Investment Securities",#N/A,TRUE,"Investment Securities";"Miscellaneous",#N/A,TRUE,"Miscellaneous";"Changes in Equity Capital",#N/A,TRUE,"Changes in Equity";"Aging Analysis",#N/A,TRUE,"Aging Analysis";"Loans Receivable",#N/A,TRUE,"Loans Receivable";"Calculation of Risk Weighted Assets",#N/A,TRUE,"Calculation of Risk Weighted As";"Bank Capital Calculation",#N/A,TRUE,"Bank Capital Calc.";"Bank Asset Analysis",#N/A,TRUE,"Bank Assets Analysis";"Twenty Largest",#N/A,TRUE,"Twenty Largest";"Reconciliation",#N/A,TRUE,"Recociliation ";"Loans to Affiliated Persons",#N/A,TRUE,"Loans to Affiliated P.";"Loan Classification",#N/A,TRUE,"Loan Classification";"Bank Liabilities",#N/A,TRUE,"Bank Liabilities Analysis";"Charge Offs",#N/A,TRUE,"Charge-offs and Recoveries"}</definedName>
    <definedName name="областя" localSheetId="2" hidden="1">{"Income",#N/A,TRUE,"Income ";"Balance",#N/A,TRUE,"Balance";"Deposits by Client Type",#N/A,TRUE,"Deposits by Client";"Commitments and Contingencies",#N/A,TRUE,"Commitments";"Analysis of Interest",#N/A,TRUE,"Analysis of Inerest";"Liquidity Analysis",#N/A,TRUE,"Liquidity Analysis";"Investment Securities",#N/A,TRUE,"Investment Securities";"Miscellaneous",#N/A,TRUE,"Miscellaneous";"Changes in Equity Capital",#N/A,TRUE,"Changes in Equity";"Aging Analysis",#N/A,TRUE,"Aging Analysis";"Loans Receivable",#N/A,TRUE,"Loans Receivable";"Calculation of Risk Weighted Assets",#N/A,TRUE,"Calculation of Risk Weighted As";"Bank Capital Calculation",#N/A,TRUE,"Bank Capital Calc.";"Bank Asset Analysis",#N/A,TRUE,"Bank Assets Analysis";"Twenty Largest",#N/A,TRUE,"Twenty Largest";"Reconciliation",#N/A,TRUE,"Recociliation ";"Loans to Affiliated Persons",#N/A,TRUE,"Loans to Affiliated P.";"Loan Classification",#N/A,TRUE,"Loan Classification";"Bank Liabilities",#N/A,TRUE,"Bank Liabilities Analysis";"Charge Offs",#N/A,TRUE,"Charge-offs and Recoveries"}</definedName>
    <definedName name="областя" localSheetId="3" hidden="1">{"Income",#N/A,TRUE,"Income ";"Balance",#N/A,TRUE,"Balance";"Deposits by Client Type",#N/A,TRUE,"Deposits by Client";"Commitments and Contingencies",#N/A,TRUE,"Commitments";"Analysis of Interest",#N/A,TRUE,"Analysis of Inerest";"Liquidity Analysis",#N/A,TRUE,"Liquidity Analysis";"Investment Securities",#N/A,TRUE,"Investment Securities";"Miscellaneous",#N/A,TRUE,"Miscellaneous";"Changes in Equity Capital",#N/A,TRUE,"Changes in Equity";"Aging Analysis",#N/A,TRUE,"Aging Analysis";"Loans Receivable",#N/A,TRUE,"Loans Receivable";"Calculation of Risk Weighted Assets",#N/A,TRUE,"Calculation of Risk Weighted As";"Bank Capital Calculation",#N/A,TRUE,"Bank Capital Calc.";"Bank Asset Analysis",#N/A,TRUE,"Bank Assets Analysis";"Twenty Largest",#N/A,TRUE,"Twenty Largest";"Reconciliation",#N/A,TRUE,"Recociliation ";"Loans to Affiliated Persons",#N/A,TRUE,"Loans to Affiliated P.";"Loan Classification",#N/A,TRUE,"Loan Classification";"Bank Liabilities",#N/A,TRUE,"Bank Liabilities Analysis";"Charge Offs",#N/A,TRUE,"Charge-offs and Recoveries"}</definedName>
    <definedName name="областя" localSheetId="4" hidden="1">{"Income",#N/A,TRUE,"Income ";"Balance",#N/A,TRUE,"Balance";"Deposits by Client Type",#N/A,TRUE,"Deposits by Client";"Commitments and Contingencies",#N/A,TRUE,"Commitments";"Analysis of Interest",#N/A,TRUE,"Analysis of Inerest";"Liquidity Analysis",#N/A,TRUE,"Liquidity Analysis";"Investment Securities",#N/A,TRUE,"Investment Securities";"Miscellaneous",#N/A,TRUE,"Miscellaneous";"Changes in Equity Capital",#N/A,TRUE,"Changes in Equity";"Aging Analysis",#N/A,TRUE,"Aging Analysis";"Loans Receivable",#N/A,TRUE,"Loans Receivable";"Calculation of Risk Weighted Assets",#N/A,TRUE,"Calculation of Risk Weighted As";"Bank Capital Calculation",#N/A,TRUE,"Bank Capital Calc.";"Bank Asset Analysis",#N/A,TRUE,"Bank Assets Analysis";"Twenty Largest",#N/A,TRUE,"Twenty Largest";"Reconciliation",#N/A,TRUE,"Recociliation ";"Loans to Affiliated Persons",#N/A,TRUE,"Loans to Affiliated P.";"Loan Classification",#N/A,TRUE,"Loan Classification";"Bank Liabilities",#N/A,TRUE,"Bank Liabilities Analysis";"Charge Offs",#N/A,TRUE,"Charge-offs and Recoveries"}</definedName>
    <definedName name="областя" localSheetId="5" hidden="1">{"Income",#N/A,TRUE,"Income ";"Balance",#N/A,TRUE,"Balance";"Deposits by Client Type",#N/A,TRUE,"Deposits by Client";"Commitments and Contingencies",#N/A,TRUE,"Commitments";"Analysis of Interest",#N/A,TRUE,"Analysis of Inerest";"Liquidity Analysis",#N/A,TRUE,"Liquidity Analysis";"Investment Securities",#N/A,TRUE,"Investment Securities";"Miscellaneous",#N/A,TRUE,"Miscellaneous";"Changes in Equity Capital",#N/A,TRUE,"Changes in Equity";"Aging Analysis",#N/A,TRUE,"Aging Analysis";"Loans Receivable",#N/A,TRUE,"Loans Receivable";"Calculation of Risk Weighted Assets",#N/A,TRUE,"Calculation of Risk Weighted As";"Bank Capital Calculation",#N/A,TRUE,"Bank Capital Calc.";"Bank Asset Analysis",#N/A,TRUE,"Bank Assets Analysis";"Twenty Largest",#N/A,TRUE,"Twenty Largest";"Reconciliation",#N/A,TRUE,"Recociliation ";"Loans to Affiliated Persons",#N/A,TRUE,"Loans to Affiliated P.";"Loan Classification",#N/A,TRUE,"Loan Classification";"Bank Liabilities",#N/A,TRUE,"Bank Liabilities Analysis";"Charge Offs",#N/A,TRUE,"Charge-offs and Recoveries"}</definedName>
    <definedName name="областя" localSheetId="6" hidden="1">{"Income",#N/A,TRUE,"Income ";"Balance",#N/A,TRUE,"Balance";"Deposits by Client Type",#N/A,TRUE,"Deposits by Client";"Commitments and Contingencies",#N/A,TRUE,"Commitments";"Analysis of Interest",#N/A,TRUE,"Analysis of Inerest";"Liquidity Analysis",#N/A,TRUE,"Liquidity Analysis";"Investment Securities",#N/A,TRUE,"Investment Securities";"Miscellaneous",#N/A,TRUE,"Miscellaneous";"Changes in Equity Capital",#N/A,TRUE,"Changes in Equity";"Aging Analysis",#N/A,TRUE,"Aging Analysis";"Loans Receivable",#N/A,TRUE,"Loans Receivable";"Calculation of Risk Weighted Assets",#N/A,TRUE,"Calculation of Risk Weighted As";"Bank Capital Calculation",#N/A,TRUE,"Bank Capital Calc.";"Bank Asset Analysis",#N/A,TRUE,"Bank Assets Analysis";"Twenty Largest",#N/A,TRUE,"Twenty Largest";"Reconciliation",#N/A,TRUE,"Recociliation ";"Loans to Affiliated Persons",#N/A,TRUE,"Loans to Affiliated P.";"Loan Classification",#N/A,TRUE,"Loan Classification";"Bank Liabilities",#N/A,TRUE,"Bank Liabilities Analysis";"Charge Offs",#N/A,TRUE,"Charge-offs and Recoveries"}</definedName>
    <definedName name="областя" localSheetId="7" hidden="1">{"Income",#N/A,TRUE,"Income ";"Balance",#N/A,TRUE,"Balance";"Deposits by Client Type",#N/A,TRUE,"Deposits by Client";"Commitments and Contingencies",#N/A,TRUE,"Commitments";"Analysis of Interest",#N/A,TRUE,"Analysis of Inerest";"Liquidity Analysis",#N/A,TRUE,"Liquidity Analysis";"Investment Securities",#N/A,TRUE,"Investment Securities";"Miscellaneous",#N/A,TRUE,"Miscellaneous";"Changes in Equity Capital",#N/A,TRUE,"Changes in Equity";"Aging Analysis",#N/A,TRUE,"Aging Analysis";"Loans Receivable",#N/A,TRUE,"Loans Receivable";"Calculation of Risk Weighted Assets",#N/A,TRUE,"Calculation of Risk Weighted As";"Bank Capital Calculation",#N/A,TRUE,"Bank Capital Calc.";"Bank Asset Analysis",#N/A,TRUE,"Bank Assets Analysis";"Twenty Largest",#N/A,TRUE,"Twenty Largest";"Reconciliation",#N/A,TRUE,"Recociliation ";"Loans to Affiliated Persons",#N/A,TRUE,"Loans to Affiliated P.";"Loan Classification",#N/A,TRUE,"Loan Classification";"Bank Liabilities",#N/A,TRUE,"Bank Liabilities Analysis";"Charge Offs",#N/A,TRUE,"Charge-offs and Recoveries"}</definedName>
    <definedName name="областя" localSheetId="8" hidden="1">{"Income",#N/A,TRUE,"Income ";"Balance",#N/A,TRUE,"Balance";"Deposits by Client Type",#N/A,TRUE,"Deposits by Client";"Commitments and Contingencies",#N/A,TRUE,"Commitments";"Analysis of Interest",#N/A,TRUE,"Analysis of Inerest";"Liquidity Analysis",#N/A,TRUE,"Liquidity Analysis";"Investment Securities",#N/A,TRUE,"Investment Securities";"Miscellaneous",#N/A,TRUE,"Miscellaneous";"Changes in Equity Capital",#N/A,TRUE,"Changes in Equity";"Aging Analysis",#N/A,TRUE,"Aging Analysis";"Loans Receivable",#N/A,TRUE,"Loans Receivable";"Calculation of Risk Weighted Assets",#N/A,TRUE,"Calculation of Risk Weighted As";"Bank Capital Calculation",#N/A,TRUE,"Bank Capital Calc.";"Bank Asset Analysis",#N/A,TRUE,"Bank Assets Analysis";"Twenty Largest",#N/A,TRUE,"Twenty Largest";"Reconciliation",#N/A,TRUE,"Recociliation ";"Loans to Affiliated Persons",#N/A,TRUE,"Loans to Affiliated P.";"Loan Classification",#N/A,TRUE,"Loan Classification";"Bank Liabilities",#N/A,TRUE,"Bank Liabilities Analysis";"Charge Offs",#N/A,TRUE,"Charge-offs and Recoveries"}</definedName>
    <definedName name="областя" localSheetId="9" hidden="1">{"Income",#N/A,TRUE,"Income ";"Balance",#N/A,TRUE,"Balance";"Deposits by Client Type",#N/A,TRUE,"Deposits by Client";"Commitments and Contingencies",#N/A,TRUE,"Commitments";"Analysis of Interest",#N/A,TRUE,"Analysis of Inerest";"Liquidity Analysis",#N/A,TRUE,"Liquidity Analysis";"Investment Securities",#N/A,TRUE,"Investment Securities";"Miscellaneous",#N/A,TRUE,"Miscellaneous";"Changes in Equity Capital",#N/A,TRUE,"Changes in Equity";"Aging Analysis",#N/A,TRUE,"Aging Analysis";"Loans Receivable",#N/A,TRUE,"Loans Receivable";"Calculation of Risk Weighted Assets",#N/A,TRUE,"Calculation of Risk Weighted As";"Bank Capital Calculation",#N/A,TRUE,"Bank Capital Calc.";"Bank Asset Analysis",#N/A,TRUE,"Bank Assets Analysis";"Twenty Largest",#N/A,TRUE,"Twenty Largest";"Reconciliation",#N/A,TRUE,"Recociliation ";"Loans to Affiliated Persons",#N/A,TRUE,"Loans to Affiliated P.";"Loan Classification",#N/A,TRUE,"Loan Classification";"Bank Liabilities",#N/A,TRUE,"Bank Liabilities Analysis";"Charge Offs",#N/A,TRUE,"Charge-offs and Recoveries"}</definedName>
    <definedName name="областя" hidden="1">{"Income",#N/A,TRUE,"Income ";"Balance",#N/A,TRUE,"Balance";"Deposits by Client Type",#N/A,TRUE,"Deposits by Client";"Commitments and Contingencies",#N/A,TRUE,"Commitments";"Analysis of Interest",#N/A,TRUE,"Analysis of Inerest";"Liquidity Analysis",#N/A,TRUE,"Liquidity Analysis";"Investment Securities",#N/A,TRUE,"Investment Securities";"Miscellaneous",#N/A,TRUE,"Miscellaneous";"Changes in Equity Capital",#N/A,TRUE,"Changes in Equity";"Aging Analysis",#N/A,TRUE,"Aging Analysis";"Loans Receivable",#N/A,TRUE,"Loans Receivable";"Calculation of Risk Weighted Assets",#N/A,TRUE,"Calculation of Risk Weighted As";"Bank Capital Calculation",#N/A,TRUE,"Bank Capital Calc.";"Bank Asset Analysis",#N/A,TRUE,"Bank Assets Analysis";"Twenty Largest",#N/A,TRUE,"Twenty Largest";"Reconciliation",#N/A,TRUE,"Recociliation ";"Loans to Affiliated Persons",#N/A,TRUE,"Loans to Affiliated P.";"Loan Classification",#N/A,TRUE,"Loan Classification";"Bank Liabilities",#N/A,TRUE,"Bank Liabilities Analysis";"Charge Offs",#N/A,TRUE,"Charge-offs and Recoveries"}</definedName>
    <definedName name="олма" localSheetId="10" hidden="1">#REF!</definedName>
    <definedName name="олма" localSheetId="11" hidden="1">#REF!</definedName>
    <definedName name="олма" localSheetId="12" hidden="1">#REF!</definedName>
    <definedName name="олма" localSheetId="15" hidden="1">#REF!</definedName>
    <definedName name="олма" hidden="1">#REF!</definedName>
    <definedName name="олмалик" localSheetId="10" hidden="1">#REF!</definedName>
    <definedName name="олмалик" localSheetId="11" hidden="1">#REF!</definedName>
    <definedName name="олмалик" localSheetId="12" hidden="1">#REF!</definedName>
    <definedName name="олмалик" localSheetId="15" hidden="1">#REF!</definedName>
    <definedName name="олмалик" hidden="1">#REF!</definedName>
    <definedName name="ольга" localSheetId="1" hidden="1">{#N/A,#N/A,FALSE,"BODY"}</definedName>
    <definedName name="ольга" localSheetId="10" hidden="1">{#N/A,#N/A,FALSE,"BODY"}</definedName>
    <definedName name="ольга" localSheetId="11" hidden="1">{#N/A,#N/A,FALSE,"BODY"}</definedName>
    <definedName name="ольга" localSheetId="12" hidden="1">{#N/A,#N/A,FALSE,"BODY"}</definedName>
    <definedName name="ольга" localSheetId="13" hidden="1">{#N/A,#N/A,FALSE,"BODY"}</definedName>
    <definedName name="ольга" localSheetId="15" hidden="1">{#N/A,#N/A,FALSE,"BODY"}</definedName>
    <definedName name="ольга" localSheetId="2" hidden="1">{#N/A,#N/A,FALSE,"BODY"}</definedName>
    <definedName name="ольга" localSheetId="3" hidden="1">{#N/A,#N/A,FALSE,"BODY"}</definedName>
    <definedName name="ольга" localSheetId="4" hidden="1">{#N/A,#N/A,FALSE,"BODY"}</definedName>
    <definedName name="ольга" localSheetId="5" hidden="1">{#N/A,#N/A,FALSE,"BODY"}</definedName>
    <definedName name="ольга" localSheetId="6" hidden="1">{#N/A,#N/A,FALSE,"BODY"}</definedName>
    <definedName name="ольга" localSheetId="7" hidden="1">{#N/A,#N/A,FALSE,"BODY"}</definedName>
    <definedName name="ольга" localSheetId="8" hidden="1">{#N/A,#N/A,FALSE,"BODY"}</definedName>
    <definedName name="ольга" localSheetId="9" hidden="1">{#N/A,#N/A,FALSE,"BODY"}</definedName>
    <definedName name="ольга" hidden="1">{#N/A,#N/A,FALSE,"BODY"}</definedName>
    <definedName name="ооллолол" localSheetId="10" hidden="1">#REF!</definedName>
    <definedName name="ооллолол" localSheetId="11" hidden="1">#REF!</definedName>
    <definedName name="ооллолол" localSheetId="12" hidden="1">#REF!</definedName>
    <definedName name="ооллолол" localSheetId="15" hidden="1">#REF!</definedName>
    <definedName name="ооллолол" hidden="1">#REF!</definedName>
    <definedName name="пп"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пп" localSheetId="1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пп" localSheetId="1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пп" localSheetId="1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пп" localSheetId="1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пп" localSheetId="15"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пп" localSheetId="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пп" localSheetId="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пп" localSheetId="4"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пп" localSheetId="5"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пп" localSheetId="6"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пп" localSheetId="7"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пп" localSheetId="8"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пп" localSheetId="9"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пп"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проба" localSheetId="10" hidden="1">#REF!,#REF!</definedName>
    <definedName name="проба" localSheetId="11" hidden="1">#REF!,#REF!</definedName>
    <definedName name="проба" localSheetId="12" hidden="1">#REF!,#REF!</definedName>
    <definedName name="проба" localSheetId="15" hidden="1">#REF!,#REF!</definedName>
    <definedName name="проба" hidden="1">#REF!,#REF!</definedName>
    <definedName name="прпрпрпрпрпрпрпрпрп" localSheetId="1" hidden="1">{"'Monthly 1997'!$A$3:$S$89"}</definedName>
    <definedName name="прпрпрпрпрпрпрпрпрп" localSheetId="10" hidden="1">{"'Monthly 1997'!$A$3:$S$89"}</definedName>
    <definedName name="прпрпрпрпрпрпрпрпрп" localSheetId="11" hidden="1">{"'Monthly 1997'!$A$3:$S$89"}</definedName>
    <definedName name="прпрпрпрпрпрпрпрпрп" localSheetId="12" hidden="1">{"'Monthly 1997'!$A$3:$S$89"}</definedName>
    <definedName name="прпрпрпрпрпрпрпрпрп" localSheetId="13" hidden="1">{"'Monthly 1997'!$A$3:$S$89"}</definedName>
    <definedName name="прпрпрпрпрпрпрпрпрп" localSheetId="15" hidden="1">{"'Monthly 1997'!$A$3:$S$89"}</definedName>
    <definedName name="прпрпрпрпрпрпрпрпрп" localSheetId="2" hidden="1">{"'Monthly 1997'!$A$3:$S$89"}</definedName>
    <definedName name="прпрпрпрпрпрпрпрпрп" localSheetId="3" hidden="1">{"'Monthly 1997'!$A$3:$S$89"}</definedName>
    <definedName name="прпрпрпрпрпрпрпрпрп" localSheetId="4" hidden="1">{"'Monthly 1997'!$A$3:$S$89"}</definedName>
    <definedName name="прпрпрпрпрпрпрпрпрп" localSheetId="5" hidden="1">{"'Monthly 1997'!$A$3:$S$89"}</definedName>
    <definedName name="прпрпрпрпрпрпрпрпрп" localSheetId="6" hidden="1">{"'Monthly 1997'!$A$3:$S$89"}</definedName>
    <definedName name="прпрпрпрпрпрпрпрпрп" localSheetId="7" hidden="1">{"'Monthly 1997'!$A$3:$S$89"}</definedName>
    <definedName name="прпрпрпрпрпрпрпрпрп" localSheetId="8" hidden="1">{"'Monthly 1997'!$A$3:$S$89"}</definedName>
    <definedName name="прпрпрпрпрпрпрпрпрп" localSheetId="9" hidden="1">{"'Monthly 1997'!$A$3:$S$89"}</definedName>
    <definedName name="прпрпрпрпрпрпрпрпрп" hidden="1">{"'Monthly 1997'!$A$3:$S$89"}</definedName>
    <definedName name="с" localSheetId="11" hidden="1">#REF!</definedName>
    <definedName name="с" localSheetId="12" hidden="1">#REF!</definedName>
    <definedName name="с" hidden="1">#REF!</definedName>
    <definedName name="сохалар" localSheetId="11" hidden="1">#REF!</definedName>
    <definedName name="сохалар" localSheetId="12" hidden="1">#REF!</definedName>
    <definedName name="сохалар" hidden="1">#REF!</definedName>
    <definedName name="Территории" localSheetId="11" hidden="1">#REF!</definedName>
    <definedName name="Территории" localSheetId="12" hidden="1">#REF!</definedName>
    <definedName name="Территории" hidden="1">#REF!</definedName>
    <definedName name="урта" localSheetId="11" hidden="1">#REF!</definedName>
    <definedName name="урта" localSheetId="12" hidden="1">#REF!</definedName>
    <definedName name="урта" hidden="1">#REF!</definedName>
    <definedName name="уртачирчик" localSheetId="11" hidden="1">#REF!</definedName>
    <definedName name="уртачирчик" localSheetId="12" hidden="1">#REF!</definedName>
    <definedName name="уртачирчик" hidden="1">#REF!</definedName>
    <definedName name="ўртачирчик" localSheetId="11" hidden="1">#REF!</definedName>
    <definedName name="ўртачирчик" localSheetId="12" hidden="1">#REF!</definedName>
    <definedName name="ўртачирчик" hidden="1">#REF!</definedName>
    <definedName name="ф5" localSheetId="1" hidden="1">{#N/A,#N/A,FALSE,"인원";#N/A,#N/A,FALSE,"비용2";#N/A,#N/A,FALSE,"비용1";#N/A,#N/A,FALSE,"비용";#N/A,#N/A,FALSE,"보증2";#N/A,#N/A,FALSE,"보증1";#N/A,#N/A,FALSE,"보증";#N/A,#N/A,FALSE,"손익1";#N/A,#N/A,FALSE,"손익";#N/A,#N/A,FALSE,"부서별매출";#N/A,#N/A,FALSE,"매출"}</definedName>
    <definedName name="ф5" localSheetId="10" hidden="1">{#N/A,#N/A,FALSE,"인원";#N/A,#N/A,FALSE,"비용2";#N/A,#N/A,FALSE,"비용1";#N/A,#N/A,FALSE,"비용";#N/A,#N/A,FALSE,"보증2";#N/A,#N/A,FALSE,"보증1";#N/A,#N/A,FALSE,"보증";#N/A,#N/A,FALSE,"손익1";#N/A,#N/A,FALSE,"손익";#N/A,#N/A,FALSE,"부서별매출";#N/A,#N/A,FALSE,"매출"}</definedName>
    <definedName name="ф5" localSheetId="11" hidden="1">{#N/A,#N/A,FALSE,"인원";#N/A,#N/A,FALSE,"비용2";#N/A,#N/A,FALSE,"비용1";#N/A,#N/A,FALSE,"비용";#N/A,#N/A,FALSE,"보증2";#N/A,#N/A,FALSE,"보증1";#N/A,#N/A,FALSE,"보증";#N/A,#N/A,FALSE,"손익1";#N/A,#N/A,FALSE,"손익";#N/A,#N/A,FALSE,"부서별매출";#N/A,#N/A,FALSE,"매출"}</definedName>
    <definedName name="ф5" localSheetId="12" hidden="1">{#N/A,#N/A,FALSE,"인원";#N/A,#N/A,FALSE,"비용2";#N/A,#N/A,FALSE,"비용1";#N/A,#N/A,FALSE,"비용";#N/A,#N/A,FALSE,"보증2";#N/A,#N/A,FALSE,"보증1";#N/A,#N/A,FALSE,"보증";#N/A,#N/A,FALSE,"손익1";#N/A,#N/A,FALSE,"손익";#N/A,#N/A,FALSE,"부서별매출";#N/A,#N/A,FALSE,"매출"}</definedName>
    <definedName name="ф5" localSheetId="13" hidden="1">{#N/A,#N/A,FALSE,"인원";#N/A,#N/A,FALSE,"비용2";#N/A,#N/A,FALSE,"비용1";#N/A,#N/A,FALSE,"비용";#N/A,#N/A,FALSE,"보증2";#N/A,#N/A,FALSE,"보증1";#N/A,#N/A,FALSE,"보증";#N/A,#N/A,FALSE,"손익1";#N/A,#N/A,FALSE,"손익";#N/A,#N/A,FALSE,"부서별매출";#N/A,#N/A,FALSE,"매출"}</definedName>
    <definedName name="ф5" localSheetId="15" hidden="1">{#N/A,#N/A,FALSE,"인원";#N/A,#N/A,FALSE,"비용2";#N/A,#N/A,FALSE,"비용1";#N/A,#N/A,FALSE,"비용";#N/A,#N/A,FALSE,"보증2";#N/A,#N/A,FALSE,"보증1";#N/A,#N/A,FALSE,"보증";#N/A,#N/A,FALSE,"손익1";#N/A,#N/A,FALSE,"손익";#N/A,#N/A,FALSE,"부서별매출";#N/A,#N/A,FALSE,"매출"}</definedName>
    <definedName name="ф5" localSheetId="2" hidden="1">{#N/A,#N/A,FALSE,"인원";#N/A,#N/A,FALSE,"비용2";#N/A,#N/A,FALSE,"비용1";#N/A,#N/A,FALSE,"비용";#N/A,#N/A,FALSE,"보증2";#N/A,#N/A,FALSE,"보증1";#N/A,#N/A,FALSE,"보증";#N/A,#N/A,FALSE,"손익1";#N/A,#N/A,FALSE,"손익";#N/A,#N/A,FALSE,"부서별매출";#N/A,#N/A,FALSE,"매출"}</definedName>
    <definedName name="ф5" localSheetId="3" hidden="1">{#N/A,#N/A,FALSE,"인원";#N/A,#N/A,FALSE,"비용2";#N/A,#N/A,FALSE,"비용1";#N/A,#N/A,FALSE,"비용";#N/A,#N/A,FALSE,"보증2";#N/A,#N/A,FALSE,"보증1";#N/A,#N/A,FALSE,"보증";#N/A,#N/A,FALSE,"손익1";#N/A,#N/A,FALSE,"손익";#N/A,#N/A,FALSE,"부서별매출";#N/A,#N/A,FALSE,"매출"}</definedName>
    <definedName name="ф5" localSheetId="4" hidden="1">{#N/A,#N/A,FALSE,"인원";#N/A,#N/A,FALSE,"비용2";#N/A,#N/A,FALSE,"비용1";#N/A,#N/A,FALSE,"비용";#N/A,#N/A,FALSE,"보증2";#N/A,#N/A,FALSE,"보증1";#N/A,#N/A,FALSE,"보증";#N/A,#N/A,FALSE,"손익1";#N/A,#N/A,FALSE,"손익";#N/A,#N/A,FALSE,"부서별매출";#N/A,#N/A,FALSE,"매출"}</definedName>
    <definedName name="ф5" localSheetId="5" hidden="1">{#N/A,#N/A,FALSE,"인원";#N/A,#N/A,FALSE,"비용2";#N/A,#N/A,FALSE,"비용1";#N/A,#N/A,FALSE,"비용";#N/A,#N/A,FALSE,"보증2";#N/A,#N/A,FALSE,"보증1";#N/A,#N/A,FALSE,"보증";#N/A,#N/A,FALSE,"손익1";#N/A,#N/A,FALSE,"손익";#N/A,#N/A,FALSE,"부서별매출";#N/A,#N/A,FALSE,"매출"}</definedName>
    <definedName name="ф5" localSheetId="6" hidden="1">{#N/A,#N/A,FALSE,"인원";#N/A,#N/A,FALSE,"비용2";#N/A,#N/A,FALSE,"비용1";#N/A,#N/A,FALSE,"비용";#N/A,#N/A,FALSE,"보증2";#N/A,#N/A,FALSE,"보증1";#N/A,#N/A,FALSE,"보증";#N/A,#N/A,FALSE,"손익1";#N/A,#N/A,FALSE,"손익";#N/A,#N/A,FALSE,"부서별매출";#N/A,#N/A,FALSE,"매출"}</definedName>
    <definedName name="ф5" localSheetId="7" hidden="1">{#N/A,#N/A,FALSE,"인원";#N/A,#N/A,FALSE,"비용2";#N/A,#N/A,FALSE,"비용1";#N/A,#N/A,FALSE,"비용";#N/A,#N/A,FALSE,"보증2";#N/A,#N/A,FALSE,"보증1";#N/A,#N/A,FALSE,"보증";#N/A,#N/A,FALSE,"손익1";#N/A,#N/A,FALSE,"손익";#N/A,#N/A,FALSE,"부서별매출";#N/A,#N/A,FALSE,"매출"}</definedName>
    <definedName name="ф5" localSheetId="8" hidden="1">{#N/A,#N/A,FALSE,"인원";#N/A,#N/A,FALSE,"비용2";#N/A,#N/A,FALSE,"비용1";#N/A,#N/A,FALSE,"비용";#N/A,#N/A,FALSE,"보증2";#N/A,#N/A,FALSE,"보증1";#N/A,#N/A,FALSE,"보증";#N/A,#N/A,FALSE,"손익1";#N/A,#N/A,FALSE,"손익";#N/A,#N/A,FALSE,"부서별매출";#N/A,#N/A,FALSE,"매출"}</definedName>
    <definedName name="ф5" localSheetId="9" hidden="1">{#N/A,#N/A,FALSE,"인원";#N/A,#N/A,FALSE,"비용2";#N/A,#N/A,FALSE,"비용1";#N/A,#N/A,FALSE,"비용";#N/A,#N/A,FALSE,"보증2";#N/A,#N/A,FALSE,"보증1";#N/A,#N/A,FALSE,"보증";#N/A,#N/A,FALSE,"손익1";#N/A,#N/A,FALSE,"손익";#N/A,#N/A,FALSE,"부서별매출";#N/A,#N/A,FALSE,"매출"}</definedName>
    <definedName name="ф5" hidden="1">{#N/A,#N/A,FALSE,"인원";#N/A,#N/A,FALSE,"비용2";#N/A,#N/A,FALSE,"비용1";#N/A,#N/A,FALSE,"비용";#N/A,#N/A,FALSE,"보증2";#N/A,#N/A,FALSE,"보증1";#N/A,#N/A,FALSE,"보증";#N/A,#N/A,FALSE,"손익1";#N/A,#N/A,FALSE,"손익";#N/A,#N/A,FALSE,"부서별매출";#N/A,#N/A,FALSE,"매출"}</definedName>
    <definedName name="форма_таб01" localSheetId="1" hidden="1">{#N/A,#N/A,FALSE,"인원";#N/A,#N/A,FALSE,"비용2";#N/A,#N/A,FALSE,"비용1";#N/A,#N/A,FALSE,"비용";#N/A,#N/A,FALSE,"보증2";#N/A,#N/A,FALSE,"보증1";#N/A,#N/A,FALSE,"보증";#N/A,#N/A,FALSE,"손익1";#N/A,#N/A,FALSE,"손익";#N/A,#N/A,FALSE,"부서별매출";#N/A,#N/A,FALSE,"매출"}</definedName>
    <definedName name="форма_таб01" localSheetId="10" hidden="1">{#N/A,#N/A,FALSE,"인원";#N/A,#N/A,FALSE,"비용2";#N/A,#N/A,FALSE,"비용1";#N/A,#N/A,FALSE,"비용";#N/A,#N/A,FALSE,"보증2";#N/A,#N/A,FALSE,"보증1";#N/A,#N/A,FALSE,"보증";#N/A,#N/A,FALSE,"손익1";#N/A,#N/A,FALSE,"손익";#N/A,#N/A,FALSE,"부서별매출";#N/A,#N/A,FALSE,"매출"}</definedName>
    <definedName name="форма_таб01" localSheetId="11" hidden="1">{#N/A,#N/A,FALSE,"인원";#N/A,#N/A,FALSE,"비용2";#N/A,#N/A,FALSE,"비용1";#N/A,#N/A,FALSE,"비용";#N/A,#N/A,FALSE,"보증2";#N/A,#N/A,FALSE,"보증1";#N/A,#N/A,FALSE,"보증";#N/A,#N/A,FALSE,"손익1";#N/A,#N/A,FALSE,"손익";#N/A,#N/A,FALSE,"부서별매출";#N/A,#N/A,FALSE,"매출"}</definedName>
    <definedName name="форма_таб01" localSheetId="12" hidden="1">{#N/A,#N/A,FALSE,"인원";#N/A,#N/A,FALSE,"비용2";#N/A,#N/A,FALSE,"비용1";#N/A,#N/A,FALSE,"비용";#N/A,#N/A,FALSE,"보증2";#N/A,#N/A,FALSE,"보증1";#N/A,#N/A,FALSE,"보증";#N/A,#N/A,FALSE,"손익1";#N/A,#N/A,FALSE,"손익";#N/A,#N/A,FALSE,"부서별매출";#N/A,#N/A,FALSE,"매출"}</definedName>
    <definedName name="форма_таб01" localSheetId="13" hidden="1">{#N/A,#N/A,FALSE,"인원";#N/A,#N/A,FALSE,"비용2";#N/A,#N/A,FALSE,"비용1";#N/A,#N/A,FALSE,"비용";#N/A,#N/A,FALSE,"보증2";#N/A,#N/A,FALSE,"보증1";#N/A,#N/A,FALSE,"보증";#N/A,#N/A,FALSE,"손익1";#N/A,#N/A,FALSE,"손익";#N/A,#N/A,FALSE,"부서별매출";#N/A,#N/A,FALSE,"매출"}</definedName>
    <definedName name="форма_таб01" localSheetId="15" hidden="1">{#N/A,#N/A,FALSE,"인원";#N/A,#N/A,FALSE,"비용2";#N/A,#N/A,FALSE,"비용1";#N/A,#N/A,FALSE,"비용";#N/A,#N/A,FALSE,"보증2";#N/A,#N/A,FALSE,"보증1";#N/A,#N/A,FALSE,"보증";#N/A,#N/A,FALSE,"손익1";#N/A,#N/A,FALSE,"손익";#N/A,#N/A,FALSE,"부서별매출";#N/A,#N/A,FALSE,"매출"}</definedName>
    <definedName name="форма_таб01" localSheetId="2" hidden="1">{#N/A,#N/A,FALSE,"인원";#N/A,#N/A,FALSE,"비용2";#N/A,#N/A,FALSE,"비용1";#N/A,#N/A,FALSE,"비용";#N/A,#N/A,FALSE,"보증2";#N/A,#N/A,FALSE,"보증1";#N/A,#N/A,FALSE,"보증";#N/A,#N/A,FALSE,"손익1";#N/A,#N/A,FALSE,"손익";#N/A,#N/A,FALSE,"부서별매출";#N/A,#N/A,FALSE,"매출"}</definedName>
    <definedName name="форма_таб01" localSheetId="3" hidden="1">{#N/A,#N/A,FALSE,"인원";#N/A,#N/A,FALSE,"비용2";#N/A,#N/A,FALSE,"비용1";#N/A,#N/A,FALSE,"비용";#N/A,#N/A,FALSE,"보증2";#N/A,#N/A,FALSE,"보증1";#N/A,#N/A,FALSE,"보증";#N/A,#N/A,FALSE,"손익1";#N/A,#N/A,FALSE,"손익";#N/A,#N/A,FALSE,"부서별매출";#N/A,#N/A,FALSE,"매출"}</definedName>
    <definedName name="форма_таб01" localSheetId="4" hidden="1">{#N/A,#N/A,FALSE,"인원";#N/A,#N/A,FALSE,"비용2";#N/A,#N/A,FALSE,"비용1";#N/A,#N/A,FALSE,"비용";#N/A,#N/A,FALSE,"보증2";#N/A,#N/A,FALSE,"보증1";#N/A,#N/A,FALSE,"보증";#N/A,#N/A,FALSE,"손익1";#N/A,#N/A,FALSE,"손익";#N/A,#N/A,FALSE,"부서별매출";#N/A,#N/A,FALSE,"매출"}</definedName>
    <definedName name="форма_таб01" localSheetId="5" hidden="1">{#N/A,#N/A,FALSE,"인원";#N/A,#N/A,FALSE,"비용2";#N/A,#N/A,FALSE,"비용1";#N/A,#N/A,FALSE,"비용";#N/A,#N/A,FALSE,"보증2";#N/A,#N/A,FALSE,"보증1";#N/A,#N/A,FALSE,"보증";#N/A,#N/A,FALSE,"손익1";#N/A,#N/A,FALSE,"손익";#N/A,#N/A,FALSE,"부서별매출";#N/A,#N/A,FALSE,"매출"}</definedName>
    <definedName name="форма_таб01" localSheetId="6" hidden="1">{#N/A,#N/A,FALSE,"인원";#N/A,#N/A,FALSE,"비용2";#N/A,#N/A,FALSE,"비용1";#N/A,#N/A,FALSE,"비용";#N/A,#N/A,FALSE,"보증2";#N/A,#N/A,FALSE,"보증1";#N/A,#N/A,FALSE,"보증";#N/A,#N/A,FALSE,"손익1";#N/A,#N/A,FALSE,"손익";#N/A,#N/A,FALSE,"부서별매출";#N/A,#N/A,FALSE,"매출"}</definedName>
    <definedName name="форма_таб01" localSheetId="7" hidden="1">{#N/A,#N/A,FALSE,"인원";#N/A,#N/A,FALSE,"비용2";#N/A,#N/A,FALSE,"비용1";#N/A,#N/A,FALSE,"비용";#N/A,#N/A,FALSE,"보증2";#N/A,#N/A,FALSE,"보증1";#N/A,#N/A,FALSE,"보증";#N/A,#N/A,FALSE,"손익1";#N/A,#N/A,FALSE,"손익";#N/A,#N/A,FALSE,"부서별매출";#N/A,#N/A,FALSE,"매출"}</definedName>
    <definedName name="форма_таб01" localSheetId="8" hidden="1">{#N/A,#N/A,FALSE,"인원";#N/A,#N/A,FALSE,"비용2";#N/A,#N/A,FALSE,"비용1";#N/A,#N/A,FALSE,"비용";#N/A,#N/A,FALSE,"보증2";#N/A,#N/A,FALSE,"보증1";#N/A,#N/A,FALSE,"보증";#N/A,#N/A,FALSE,"손익1";#N/A,#N/A,FALSE,"손익";#N/A,#N/A,FALSE,"부서별매출";#N/A,#N/A,FALSE,"매출"}</definedName>
    <definedName name="форма_таб01" localSheetId="9" hidden="1">{#N/A,#N/A,FALSE,"인원";#N/A,#N/A,FALSE,"비용2";#N/A,#N/A,FALSE,"비용1";#N/A,#N/A,FALSE,"비용";#N/A,#N/A,FALSE,"보증2";#N/A,#N/A,FALSE,"보증1";#N/A,#N/A,FALSE,"보증";#N/A,#N/A,FALSE,"손익1";#N/A,#N/A,FALSE,"손익";#N/A,#N/A,FALSE,"부서별매출";#N/A,#N/A,FALSE,"매출"}</definedName>
    <definedName name="форма_таб01" hidden="1">{#N/A,#N/A,FALSE,"인원";#N/A,#N/A,FALSE,"비용2";#N/A,#N/A,FALSE,"비용1";#N/A,#N/A,FALSE,"비용";#N/A,#N/A,FALSE,"보증2";#N/A,#N/A,FALSE,"보증1";#N/A,#N/A,FALSE,"보증";#N/A,#N/A,FALSE,"손익1";#N/A,#N/A,FALSE,"손익";#N/A,#N/A,FALSE,"부서별매출";#N/A,#N/A,FALSE,"매출"}</definedName>
    <definedName name="ЦУК" localSheetId="1" hidden="1">{"Income",#N/A,TRUE,"Income ";"Balance",#N/A,TRUE,"Balance";"Deposits by Client Type",#N/A,TRUE,"Deposits by Client";"Commitments and Contingencies",#N/A,TRUE,"Commitments";"Analysis of Interest",#N/A,TRUE,"Analysis of Inerest";"Liquidity Analysis",#N/A,TRUE,"Liquidity Analysis";"Investment Securities",#N/A,TRUE,"Investment Securities";"Miscellaneous",#N/A,TRUE,"Miscellaneous";"Changes in Equity Capital",#N/A,TRUE,"Changes in Equity";"Aging Analysis",#N/A,TRUE,"Aging Analysis";"Loans Receivable",#N/A,TRUE,"Loans Receivable";"Calculation of Risk Weighted Assets",#N/A,TRUE,"Calculation of Risk Weighted As";"Bank Capital Calculation",#N/A,TRUE,"Bank Capital Calc.";"Bank Asset Analysis",#N/A,TRUE,"Bank Assets Analysis";"Twenty Largest",#N/A,TRUE,"Twenty Largest";"Reconciliation",#N/A,TRUE,"Recociliation ";"Loans to Affiliated Persons",#N/A,TRUE,"Loans to Affiliated P.";"Loan Classification",#N/A,TRUE,"Loan Classification";"Bank Liabilities",#N/A,TRUE,"Bank Liabilities Analysis";"Charge Offs",#N/A,TRUE,"Charge-offs and Recoveries"}</definedName>
    <definedName name="ЦУК" localSheetId="10" hidden="1">{"Income",#N/A,TRUE,"Income ";"Balance",#N/A,TRUE,"Balance";"Deposits by Client Type",#N/A,TRUE,"Deposits by Client";"Commitments and Contingencies",#N/A,TRUE,"Commitments";"Analysis of Interest",#N/A,TRUE,"Analysis of Inerest";"Liquidity Analysis",#N/A,TRUE,"Liquidity Analysis";"Investment Securities",#N/A,TRUE,"Investment Securities";"Miscellaneous",#N/A,TRUE,"Miscellaneous";"Changes in Equity Capital",#N/A,TRUE,"Changes in Equity";"Aging Analysis",#N/A,TRUE,"Aging Analysis";"Loans Receivable",#N/A,TRUE,"Loans Receivable";"Calculation of Risk Weighted Assets",#N/A,TRUE,"Calculation of Risk Weighted As";"Bank Capital Calculation",#N/A,TRUE,"Bank Capital Calc.";"Bank Asset Analysis",#N/A,TRUE,"Bank Assets Analysis";"Twenty Largest",#N/A,TRUE,"Twenty Largest";"Reconciliation",#N/A,TRUE,"Recociliation ";"Loans to Affiliated Persons",#N/A,TRUE,"Loans to Affiliated P.";"Loan Classification",#N/A,TRUE,"Loan Classification";"Bank Liabilities",#N/A,TRUE,"Bank Liabilities Analysis";"Charge Offs",#N/A,TRUE,"Charge-offs and Recoveries"}</definedName>
    <definedName name="ЦУК" localSheetId="11" hidden="1">{"Income",#N/A,TRUE,"Income ";"Balance",#N/A,TRUE,"Balance";"Deposits by Client Type",#N/A,TRUE,"Deposits by Client";"Commitments and Contingencies",#N/A,TRUE,"Commitments";"Analysis of Interest",#N/A,TRUE,"Analysis of Inerest";"Liquidity Analysis",#N/A,TRUE,"Liquidity Analysis";"Investment Securities",#N/A,TRUE,"Investment Securities";"Miscellaneous",#N/A,TRUE,"Miscellaneous";"Changes in Equity Capital",#N/A,TRUE,"Changes in Equity";"Aging Analysis",#N/A,TRUE,"Aging Analysis";"Loans Receivable",#N/A,TRUE,"Loans Receivable";"Calculation of Risk Weighted Assets",#N/A,TRUE,"Calculation of Risk Weighted As";"Bank Capital Calculation",#N/A,TRUE,"Bank Capital Calc.";"Bank Asset Analysis",#N/A,TRUE,"Bank Assets Analysis";"Twenty Largest",#N/A,TRUE,"Twenty Largest";"Reconciliation",#N/A,TRUE,"Recociliation ";"Loans to Affiliated Persons",#N/A,TRUE,"Loans to Affiliated P.";"Loan Classification",#N/A,TRUE,"Loan Classification";"Bank Liabilities",#N/A,TRUE,"Bank Liabilities Analysis";"Charge Offs",#N/A,TRUE,"Charge-offs and Recoveries"}</definedName>
    <definedName name="ЦУК" localSheetId="12" hidden="1">{"Income",#N/A,TRUE,"Income ";"Balance",#N/A,TRUE,"Balance";"Deposits by Client Type",#N/A,TRUE,"Deposits by Client";"Commitments and Contingencies",#N/A,TRUE,"Commitments";"Analysis of Interest",#N/A,TRUE,"Analysis of Inerest";"Liquidity Analysis",#N/A,TRUE,"Liquidity Analysis";"Investment Securities",#N/A,TRUE,"Investment Securities";"Miscellaneous",#N/A,TRUE,"Miscellaneous";"Changes in Equity Capital",#N/A,TRUE,"Changes in Equity";"Aging Analysis",#N/A,TRUE,"Aging Analysis";"Loans Receivable",#N/A,TRUE,"Loans Receivable";"Calculation of Risk Weighted Assets",#N/A,TRUE,"Calculation of Risk Weighted As";"Bank Capital Calculation",#N/A,TRUE,"Bank Capital Calc.";"Bank Asset Analysis",#N/A,TRUE,"Bank Assets Analysis";"Twenty Largest",#N/A,TRUE,"Twenty Largest";"Reconciliation",#N/A,TRUE,"Recociliation ";"Loans to Affiliated Persons",#N/A,TRUE,"Loans to Affiliated P.";"Loan Classification",#N/A,TRUE,"Loan Classification";"Bank Liabilities",#N/A,TRUE,"Bank Liabilities Analysis";"Charge Offs",#N/A,TRUE,"Charge-offs and Recoveries"}</definedName>
    <definedName name="ЦУК" localSheetId="13" hidden="1">{"Income",#N/A,TRUE,"Income ";"Balance",#N/A,TRUE,"Balance";"Deposits by Client Type",#N/A,TRUE,"Deposits by Client";"Commitments and Contingencies",#N/A,TRUE,"Commitments";"Analysis of Interest",#N/A,TRUE,"Analysis of Inerest";"Liquidity Analysis",#N/A,TRUE,"Liquidity Analysis";"Investment Securities",#N/A,TRUE,"Investment Securities";"Miscellaneous",#N/A,TRUE,"Miscellaneous";"Changes in Equity Capital",#N/A,TRUE,"Changes in Equity";"Aging Analysis",#N/A,TRUE,"Aging Analysis";"Loans Receivable",#N/A,TRUE,"Loans Receivable";"Calculation of Risk Weighted Assets",#N/A,TRUE,"Calculation of Risk Weighted As";"Bank Capital Calculation",#N/A,TRUE,"Bank Capital Calc.";"Bank Asset Analysis",#N/A,TRUE,"Bank Assets Analysis";"Twenty Largest",#N/A,TRUE,"Twenty Largest";"Reconciliation",#N/A,TRUE,"Recociliation ";"Loans to Affiliated Persons",#N/A,TRUE,"Loans to Affiliated P.";"Loan Classification",#N/A,TRUE,"Loan Classification";"Bank Liabilities",#N/A,TRUE,"Bank Liabilities Analysis";"Charge Offs",#N/A,TRUE,"Charge-offs and Recoveries"}</definedName>
    <definedName name="ЦУК" localSheetId="15" hidden="1">{"Income",#N/A,TRUE,"Income ";"Balance",#N/A,TRUE,"Balance";"Deposits by Client Type",#N/A,TRUE,"Deposits by Client";"Commitments and Contingencies",#N/A,TRUE,"Commitments";"Analysis of Interest",#N/A,TRUE,"Analysis of Inerest";"Liquidity Analysis",#N/A,TRUE,"Liquidity Analysis";"Investment Securities",#N/A,TRUE,"Investment Securities";"Miscellaneous",#N/A,TRUE,"Miscellaneous";"Changes in Equity Capital",#N/A,TRUE,"Changes in Equity";"Aging Analysis",#N/A,TRUE,"Aging Analysis";"Loans Receivable",#N/A,TRUE,"Loans Receivable";"Calculation of Risk Weighted Assets",#N/A,TRUE,"Calculation of Risk Weighted As";"Bank Capital Calculation",#N/A,TRUE,"Bank Capital Calc.";"Bank Asset Analysis",#N/A,TRUE,"Bank Assets Analysis";"Twenty Largest",#N/A,TRUE,"Twenty Largest";"Reconciliation",#N/A,TRUE,"Recociliation ";"Loans to Affiliated Persons",#N/A,TRUE,"Loans to Affiliated P.";"Loan Classification",#N/A,TRUE,"Loan Classification";"Bank Liabilities",#N/A,TRUE,"Bank Liabilities Analysis";"Charge Offs",#N/A,TRUE,"Charge-offs and Recoveries"}</definedName>
    <definedName name="ЦУК" localSheetId="2" hidden="1">{"Income",#N/A,TRUE,"Income ";"Balance",#N/A,TRUE,"Balance";"Deposits by Client Type",#N/A,TRUE,"Deposits by Client";"Commitments and Contingencies",#N/A,TRUE,"Commitments";"Analysis of Interest",#N/A,TRUE,"Analysis of Inerest";"Liquidity Analysis",#N/A,TRUE,"Liquidity Analysis";"Investment Securities",#N/A,TRUE,"Investment Securities";"Miscellaneous",#N/A,TRUE,"Miscellaneous";"Changes in Equity Capital",#N/A,TRUE,"Changes in Equity";"Aging Analysis",#N/A,TRUE,"Aging Analysis";"Loans Receivable",#N/A,TRUE,"Loans Receivable";"Calculation of Risk Weighted Assets",#N/A,TRUE,"Calculation of Risk Weighted As";"Bank Capital Calculation",#N/A,TRUE,"Bank Capital Calc.";"Bank Asset Analysis",#N/A,TRUE,"Bank Assets Analysis";"Twenty Largest",#N/A,TRUE,"Twenty Largest";"Reconciliation",#N/A,TRUE,"Recociliation ";"Loans to Affiliated Persons",#N/A,TRUE,"Loans to Affiliated P.";"Loan Classification",#N/A,TRUE,"Loan Classification";"Bank Liabilities",#N/A,TRUE,"Bank Liabilities Analysis";"Charge Offs",#N/A,TRUE,"Charge-offs and Recoveries"}</definedName>
    <definedName name="ЦУК" localSheetId="3" hidden="1">{"Income",#N/A,TRUE,"Income ";"Balance",#N/A,TRUE,"Balance";"Deposits by Client Type",#N/A,TRUE,"Deposits by Client";"Commitments and Contingencies",#N/A,TRUE,"Commitments";"Analysis of Interest",#N/A,TRUE,"Analysis of Inerest";"Liquidity Analysis",#N/A,TRUE,"Liquidity Analysis";"Investment Securities",#N/A,TRUE,"Investment Securities";"Miscellaneous",#N/A,TRUE,"Miscellaneous";"Changes in Equity Capital",#N/A,TRUE,"Changes in Equity";"Aging Analysis",#N/A,TRUE,"Aging Analysis";"Loans Receivable",#N/A,TRUE,"Loans Receivable";"Calculation of Risk Weighted Assets",#N/A,TRUE,"Calculation of Risk Weighted As";"Bank Capital Calculation",#N/A,TRUE,"Bank Capital Calc.";"Bank Asset Analysis",#N/A,TRUE,"Bank Assets Analysis";"Twenty Largest",#N/A,TRUE,"Twenty Largest";"Reconciliation",#N/A,TRUE,"Recociliation ";"Loans to Affiliated Persons",#N/A,TRUE,"Loans to Affiliated P.";"Loan Classification",#N/A,TRUE,"Loan Classification";"Bank Liabilities",#N/A,TRUE,"Bank Liabilities Analysis";"Charge Offs",#N/A,TRUE,"Charge-offs and Recoveries"}</definedName>
    <definedName name="ЦУК" localSheetId="4" hidden="1">{"Income",#N/A,TRUE,"Income ";"Balance",#N/A,TRUE,"Balance";"Deposits by Client Type",#N/A,TRUE,"Deposits by Client";"Commitments and Contingencies",#N/A,TRUE,"Commitments";"Analysis of Interest",#N/A,TRUE,"Analysis of Inerest";"Liquidity Analysis",#N/A,TRUE,"Liquidity Analysis";"Investment Securities",#N/A,TRUE,"Investment Securities";"Miscellaneous",#N/A,TRUE,"Miscellaneous";"Changes in Equity Capital",#N/A,TRUE,"Changes in Equity";"Aging Analysis",#N/A,TRUE,"Aging Analysis";"Loans Receivable",#N/A,TRUE,"Loans Receivable";"Calculation of Risk Weighted Assets",#N/A,TRUE,"Calculation of Risk Weighted As";"Bank Capital Calculation",#N/A,TRUE,"Bank Capital Calc.";"Bank Asset Analysis",#N/A,TRUE,"Bank Assets Analysis";"Twenty Largest",#N/A,TRUE,"Twenty Largest";"Reconciliation",#N/A,TRUE,"Recociliation ";"Loans to Affiliated Persons",#N/A,TRUE,"Loans to Affiliated P.";"Loan Classification",#N/A,TRUE,"Loan Classification";"Bank Liabilities",#N/A,TRUE,"Bank Liabilities Analysis";"Charge Offs",#N/A,TRUE,"Charge-offs and Recoveries"}</definedName>
    <definedName name="ЦУК" localSheetId="5" hidden="1">{"Income",#N/A,TRUE,"Income ";"Balance",#N/A,TRUE,"Balance";"Deposits by Client Type",#N/A,TRUE,"Deposits by Client";"Commitments and Contingencies",#N/A,TRUE,"Commitments";"Analysis of Interest",#N/A,TRUE,"Analysis of Inerest";"Liquidity Analysis",#N/A,TRUE,"Liquidity Analysis";"Investment Securities",#N/A,TRUE,"Investment Securities";"Miscellaneous",#N/A,TRUE,"Miscellaneous";"Changes in Equity Capital",#N/A,TRUE,"Changes in Equity";"Aging Analysis",#N/A,TRUE,"Aging Analysis";"Loans Receivable",#N/A,TRUE,"Loans Receivable";"Calculation of Risk Weighted Assets",#N/A,TRUE,"Calculation of Risk Weighted As";"Bank Capital Calculation",#N/A,TRUE,"Bank Capital Calc.";"Bank Asset Analysis",#N/A,TRUE,"Bank Assets Analysis";"Twenty Largest",#N/A,TRUE,"Twenty Largest";"Reconciliation",#N/A,TRUE,"Recociliation ";"Loans to Affiliated Persons",#N/A,TRUE,"Loans to Affiliated P.";"Loan Classification",#N/A,TRUE,"Loan Classification";"Bank Liabilities",#N/A,TRUE,"Bank Liabilities Analysis";"Charge Offs",#N/A,TRUE,"Charge-offs and Recoveries"}</definedName>
    <definedName name="ЦУК" localSheetId="6" hidden="1">{"Income",#N/A,TRUE,"Income ";"Balance",#N/A,TRUE,"Balance";"Deposits by Client Type",#N/A,TRUE,"Deposits by Client";"Commitments and Contingencies",#N/A,TRUE,"Commitments";"Analysis of Interest",#N/A,TRUE,"Analysis of Inerest";"Liquidity Analysis",#N/A,TRUE,"Liquidity Analysis";"Investment Securities",#N/A,TRUE,"Investment Securities";"Miscellaneous",#N/A,TRUE,"Miscellaneous";"Changes in Equity Capital",#N/A,TRUE,"Changes in Equity";"Aging Analysis",#N/A,TRUE,"Aging Analysis";"Loans Receivable",#N/A,TRUE,"Loans Receivable";"Calculation of Risk Weighted Assets",#N/A,TRUE,"Calculation of Risk Weighted As";"Bank Capital Calculation",#N/A,TRUE,"Bank Capital Calc.";"Bank Asset Analysis",#N/A,TRUE,"Bank Assets Analysis";"Twenty Largest",#N/A,TRUE,"Twenty Largest";"Reconciliation",#N/A,TRUE,"Recociliation ";"Loans to Affiliated Persons",#N/A,TRUE,"Loans to Affiliated P.";"Loan Classification",#N/A,TRUE,"Loan Classification";"Bank Liabilities",#N/A,TRUE,"Bank Liabilities Analysis";"Charge Offs",#N/A,TRUE,"Charge-offs and Recoveries"}</definedName>
    <definedName name="ЦУК" localSheetId="7" hidden="1">{"Income",#N/A,TRUE,"Income ";"Balance",#N/A,TRUE,"Balance";"Deposits by Client Type",#N/A,TRUE,"Deposits by Client";"Commitments and Contingencies",#N/A,TRUE,"Commitments";"Analysis of Interest",#N/A,TRUE,"Analysis of Inerest";"Liquidity Analysis",#N/A,TRUE,"Liquidity Analysis";"Investment Securities",#N/A,TRUE,"Investment Securities";"Miscellaneous",#N/A,TRUE,"Miscellaneous";"Changes in Equity Capital",#N/A,TRUE,"Changes in Equity";"Aging Analysis",#N/A,TRUE,"Aging Analysis";"Loans Receivable",#N/A,TRUE,"Loans Receivable";"Calculation of Risk Weighted Assets",#N/A,TRUE,"Calculation of Risk Weighted As";"Bank Capital Calculation",#N/A,TRUE,"Bank Capital Calc.";"Bank Asset Analysis",#N/A,TRUE,"Bank Assets Analysis";"Twenty Largest",#N/A,TRUE,"Twenty Largest";"Reconciliation",#N/A,TRUE,"Recociliation ";"Loans to Affiliated Persons",#N/A,TRUE,"Loans to Affiliated P.";"Loan Classification",#N/A,TRUE,"Loan Classification";"Bank Liabilities",#N/A,TRUE,"Bank Liabilities Analysis";"Charge Offs",#N/A,TRUE,"Charge-offs and Recoveries"}</definedName>
    <definedName name="ЦУК" localSheetId="8" hidden="1">{"Income",#N/A,TRUE,"Income ";"Balance",#N/A,TRUE,"Balance";"Deposits by Client Type",#N/A,TRUE,"Deposits by Client";"Commitments and Contingencies",#N/A,TRUE,"Commitments";"Analysis of Interest",#N/A,TRUE,"Analysis of Inerest";"Liquidity Analysis",#N/A,TRUE,"Liquidity Analysis";"Investment Securities",#N/A,TRUE,"Investment Securities";"Miscellaneous",#N/A,TRUE,"Miscellaneous";"Changes in Equity Capital",#N/A,TRUE,"Changes in Equity";"Aging Analysis",#N/A,TRUE,"Aging Analysis";"Loans Receivable",#N/A,TRUE,"Loans Receivable";"Calculation of Risk Weighted Assets",#N/A,TRUE,"Calculation of Risk Weighted As";"Bank Capital Calculation",#N/A,TRUE,"Bank Capital Calc.";"Bank Asset Analysis",#N/A,TRUE,"Bank Assets Analysis";"Twenty Largest",#N/A,TRUE,"Twenty Largest";"Reconciliation",#N/A,TRUE,"Recociliation ";"Loans to Affiliated Persons",#N/A,TRUE,"Loans to Affiliated P.";"Loan Classification",#N/A,TRUE,"Loan Classification";"Bank Liabilities",#N/A,TRUE,"Bank Liabilities Analysis";"Charge Offs",#N/A,TRUE,"Charge-offs and Recoveries"}</definedName>
    <definedName name="ЦУК" localSheetId="9" hidden="1">{"Income",#N/A,TRUE,"Income ";"Balance",#N/A,TRUE,"Balance";"Deposits by Client Type",#N/A,TRUE,"Deposits by Client";"Commitments and Contingencies",#N/A,TRUE,"Commitments";"Analysis of Interest",#N/A,TRUE,"Analysis of Inerest";"Liquidity Analysis",#N/A,TRUE,"Liquidity Analysis";"Investment Securities",#N/A,TRUE,"Investment Securities";"Miscellaneous",#N/A,TRUE,"Miscellaneous";"Changes in Equity Capital",#N/A,TRUE,"Changes in Equity";"Aging Analysis",#N/A,TRUE,"Aging Analysis";"Loans Receivable",#N/A,TRUE,"Loans Receivable";"Calculation of Risk Weighted Assets",#N/A,TRUE,"Calculation of Risk Weighted As";"Bank Capital Calculation",#N/A,TRUE,"Bank Capital Calc.";"Bank Asset Analysis",#N/A,TRUE,"Bank Assets Analysis";"Twenty Largest",#N/A,TRUE,"Twenty Largest";"Reconciliation",#N/A,TRUE,"Recociliation ";"Loans to Affiliated Persons",#N/A,TRUE,"Loans to Affiliated P.";"Loan Classification",#N/A,TRUE,"Loan Classification";"Bank Liabilities",#N/A,TRUE,"Bank Liabilities Analysis";"Charge Offs",#N/A,TRUE,"Charge-offs and Recoveries"}</definedName>
    <definedName name="ЦУК" hidden="1">{"Income",#N/A,TRUE,"Income ";"Balance",#N/A,TRUE,"Balance";"Deposits by Client Type",#N/A,TRUE,"Deposits by Client";"Commitments and Contingencies",#N/A,TRUE,"Commitments";"Analysis of Interest",#N/A,TRUE,"Analysis of Inerest";"Liquidity Analysis",#N/A,TRUE,"Liquidity Analysis";"Investment Securities",#N/A,TRUE,"Investment Securities";"Miscellaneous",#N/A,TRUE,"Miscellaneous";"Changes in Equity Capital",#N/A,TRUE,"Changes in Equity";"Aging Analysis",#N/A,TRUE,"Aging Analysis";"Loans Receivable",#N/A,TRUE,"Loans Receivable";"Calculation of Risk Weighted Assets",#N/A,TRUE,"Calculation of Risk Weighted As";"Bank Capital Calculation",#N/A,TRUE,"Bank Capital Calc.";"Bank Asset Analysis",#N/A,TRUE,"Bank Assets Analysis";"Twenty Largest",#N/A,TRUE,"Twenty Largest";"Reconciliation",#N/A,TRUE,"Recociliation ";"Loans to Affiliated Persons",#N/A,TRUE,"Loans to Affiliated P.";"Loan Classification",#N/A,TRUE,"Loan Classification";"Bank Liabilities",#N/A,TRUE,"Bank Liabilities Analysis";"Charge Offs",#N/A,TRUE,"Charge-offs and Recoveries"}</definedName>
    <definedName name="цукцкцк" localSheetId="10" hidden="1">#REF!</definedName>
    <definedName name="цукцкцк" localSheetId="11" hidden="1">#REF!</definedName>
    <definedName name="цукцкцк" localSheetId="12" hidden="1">#REF!</definedName>
    <definedName name="цукцкцк" localSheetId="15" hidden="1">#REF!</definedName>
    <definedName name="цукцкцк" hidden="1">#REF!</definedName>
    <definedName name="чапо" localSheetId="10" hidden="1">#REF!</definedName>
    <definedName name="чапо" localSheetId="11" hidden="1">#REF!</definedName>
    <definedName name="чапо" localSheetId="12" hidden="1">#REF!</definedName>
    <definedName name="чапо" localSheetId="15" hidden="1">#REF!</definedName>
    <definedName name="чапо" hidden="1">#REF!</definedName>
    <definedName name="ыафыафывафыафыафыа" localSheetId="10" hidden="1">#REF!</definedName>
    <definedName name="ыафыафывафыафыафыа" localSheetId="11" hidden="1">#REF!</definedName>
    <definedName name="ыафыафывафыафыафыа" localSheetId="12" hidden="1">#REF!</definedName>
    <definedName name="ыафыафывафыафыафыа" localSheetId="15" hidden="1">#REF!</definedName>
    <definedName name="ыафыафывафыафыафыа" hidden="1">#REF!</definedName>
    <definedName name="ывкпирц" localSheetId="1" hidden="1">{#N/A,#N/A,FALSE,"인원";#N/A,#N/A,FALSE,"비용2";#N/A,#N/A,FALSE,"비용1";#N/A,#N/A,FALSE,"비용";#N/A,#N/A,FALSE,"보증2";#N/A,#N/A,FALSE,"보증1";#N/A,#N/A,FALSE,"보증";#N/A,#N/A,FALSE,"손익1";#N/A,#N/A,FALSE,"손익";#N/A,#N/A,FALSE,"부서별매출";#N/A,#N/A,FALSE,"매출"}</definedName>
    <definedName name="ывкпирц" localSheetId="10" hidden="1">{#N/A,#N/A,FALSE,"인원";#N/A,#N/A,FALSE,"비용2";#N/A,#N/A,FALSE,"비용1";#N/A,#N/A,FALSE,"비용";#N/A,#N/A,FALSE,"보증2";#N/A,#N/A,FALSE,"보증1";#N/A,#N/A,FALSE,"보증";#N/A,#N/A,FALSE,"손익1";#N/A,#N/A,FALSE,"손익";#N/A,#N/A,FALSE,"부서별매출";#N/A,#N/A,FALSE,"매출"}</definedName>
    <definedName name="ывкпирц" localSheetId="11" hidden="1">{#N/A,#N/A,FALSE,"인원";#N/A,#N/A,FALSE,"비용2";#N/A,#N/A,FALSE,"비용1";#N/A,#N/A,FALSE,"비용";#N/A,#N/A,FALSE,"보증2";#N/A,#N/A,FALSE,"보증1";#N/A,#N/A,FALSE,"보증";#N/A,#N/A,FALSE,"손익1";#N/A,#N/A,FALSE,"손익";#N/A,#N/A,FALSE,"부서별매출";#N/A,#N/A,FALSE,"매출"}</definedName>
    <definedName name="ывкпирц" localSheetId="12" hidden="1">{#N/A,#N/A,FALSE,"인원";#N/A,#N/A,FALSE,"비용2";#N/A,#N/A,FALSE,"비용1";#N/A,#N/A,FALSE,"비용";#N/A,#N/A,FALSE,"보증2";#N/A,#N/A,FALSE,"보증1";#N/A,#N/A,FALSE,"보증";#N/A,#N/A,FALSE,"손익1";#N/A,#N/A,FALSE,"손익";#N/A,#N/A,FALSE,"부서별매출";#N/A,#N/A,FALSE,"매출"}</definedName>
    <definedName name="ывкпирц" localSheetId="13" hidden="1">{#N/A,#N/A,FALSE,"인원";#N/A,#N/A,FALSE,"비용2";#N/A,#N/A,FALSE,"비용1";#N/A,#N/A,FALSE,"비용";#N/A,#N/A,FALSE,"보증2";#N/A,#N/A,FALSE,"보증1";#N/A,#N/A,FALSE,"보증";#N/A,#N/A,FALSE,"손익1";#N/A,#N/A,FALSE,"손익";#N/A,#N/A,FALSE,"부서별매출";#N/A,#N/A,FALSE,"매출"}</definedName>
    <definedName name="ывкпирц" localSheetId="15" hidden="1">{#N/A,#N/A,FALSE,"인원";#N/A,#N/A,FALSE,"비용2";#N/A,#N/A,FALSE,"비용1";#N/A,#N/A,FALSE,"비용";#N/A,#N/A,FALSE,"보증2";#N/A,#N/A,FALSE,"보증1";#N/A,#N/A,FALSE,"보증";#N/A,#N/A,FALSE,"손익1";#N/A,#N/A,FALSE,"손익";#N/A,#N/A,FALSE,"부서별매출";#N/A,#N/A,FALSE,"매출"}</definedName>
    <definedName name="ывкпирц" localSheetId="2" hidden="1">{#N/A,#N/A,FALSE,"인원";#N/A,#N/A,FALSE,"비용2";#N/A,#N/A,FALSE,"비용1";#N/A,#N/A,FALSE,"비용";#N/A,#N/A,FALSE,"보증2";#N/A,#N/A,FALSE,"보증1";#N/A,#N/A,FALSE,"보증";#N/A,#N/A,FALSE,"손익1";#N/A,#N/A,FALSE,"손익";#N/A,#N/A,FALSE,"부서별매출";#N/A,#N/A,FALSE,"매출"}</definedName>
    <definedName name="ывкпирц" localSheetId="3" hidden="1">{#N/A,#N/A,FALSE,"인원";#N/A,#N/A,FALSE,"비용2";#N/A,#N/A,FALSE,"비용1";#N/A,#N/A,FALSE,"비용";#N/A,#N/A,FALSE,"보증2";#N/A,#N/A,FALSE,"보증1";#N/A,#N/A,FALSE,"보증";#N/A,#N/A,FALSE,"손익1";#N/A,#N/A,FALSE,"손익";#N/A,#N/A,FALSE,"부서별매출";#N/A,#N/A,FALSE,"매출"}</definedName>
    <definedName name="ывкпирц" localSheetId="4" hidden="1">{#N/A,#N/A,FALSE,"인원";#N/A,#N/A,FALSE,"비용2";#N/A,#N/A,FALSE,"비용1";#N/A,#N/A,FALSE,"비용";#N/A,#N/A,FALSE,"보증2";#N/A,#N/A,FALSE,"보증1";#N/A,#N/A,FALSE,"보증";#N/A,#N/A,FALSE,"손익1";#N/A,#N/A,FALSE,"손익";#N/A,#N/A,FALSE,"부서별매출";#N/A,#N/A,FALSE,"매출"}</definedName>
    <definedName name="ывкпирц" localSheetId="5" hidden="1">{#N/A,#N/A,FALSE,"인원";#N/A,#N/A,FALSE,"비용2";#N/A,#N/A,FALSE,"비용1";#N/A,#N/A,FALSE,"비용";#N/A,#N/A,FALSE,"보증2";#N/A,#N/A,FALSE,"보증1";#N/A,#N/A,FALSE,"보증";#N/A,#N/A,FALSE,"손익1";#N/A,#N/A,FALSE,"손익";#N/A,#N/A,FALSE,"부서별매출";#N/A,#N/A,FALSE,"매출"}</definedName>
    <definedName name="ывкпирц" localSheetId="6" hidden="1">{#N/A,#N/A,FALSE,"인원";#N/A,#N/A,FALSE,"비용2";#N/A,#N/A,FALSE,"비용1";#N/A,#N/A,FALSE,"비용";#N/A,#N/A,FALSE,"보증2";#N/A,#N/A,FALSE,"보증1";#N/A,#N/A,FALSE,"보증";#N/A,#N/A,FALSE,"손익1";#N/A,#N/A,FALSE,"손익";#N/A,#N/A,FALSE,"부서별매출";#N/A,#N/A,FALSE,"매출"}</definedName>
    <definedName name="ывкпирц" localSheetId="7" hidden="1">{#N/A,#N/A,FALSE,"인원";#N/A,#N/A,FALSE,"비용2";#N/A,#N/A,FALSE,"비용1";#N/A,#N/A,FALSE,"비용";#N/A,#N/A,FALSE,"보증2";#N/A,#N/A,FALSE,"보증1";#N/A,#N/A,FALSE,"보증";#N/A,#N/A,FALSE,"손익1";#N/A,#N/A,FALSE,"손익";#N/A,#N/A,FALSE,"부서별매출";#N/A,#N/A,FALSE,"매출"}</definedName>
    <definedName name="ывкпирц" localSheetId="8" hidden="1">{#N/A,#N/A,FALSE,"인원";#N/A,#N/A,FALSE,"비용2";#N/A,#N/A,FALSE,"비용1";#N/A,#N/A,FALSE,"비용";#N/A,#N/A,FALSE,"보증2";#N/A,#N/A,FALSE,"보증1";#N/A,#N/A,FALSE,"보증";#N/A,#N/A,FALSE,"손익1";#N/A,#N/A,FALSE,"손익";#N/A,#N/A,FALSE,"부서별매출";#N/A,#N/A,FALSE,"매출"}</definedName>
    <definedName name="ывкпирц" localSheetId="9" hidden="1">{#N/A,#N/A,FALSE,"인원";#N/A,#N/A,FALSE,"비용2";#N/A,#N/A,FALSE,"비용1";#N/A,#N/A,FALSE,"비용";#N/A,#N/A,FALSE,"보증2";#N/A,#N/A,FALSE,"보증1";#N/A,#N/A,FALSE,"보증";#N/A,#N/A,FALSE,"손익1";#N/A,#N/A,FALSE,"손익";#N/A,#N/A,FALSE,"부서별매출";#N/A,#N/A,FALSE,"매출"}</definedName>
    <definedName name="ывкпирц" hidden="1">{#N/A,#N/A,FALSE,"인원";#N/A,#N/A,FALSE,"비용2";#N/A,#N/A,FALSE,"비용1";#N/A,#N/A,FALSE,"비용";#N/A,#N/A,FALSE,"보증2";#N/A,#N/A,FALSE,"보증1";#N/A,#N/A,FALSE,"보증";#N/A,#N/A,FALSE,"손익1";#N/A,#N/A,FALSE,"손익";#N/A,#N/A,FALSE,"부서별매출";#N/A,#N/A,FALSE,"매출"}</definedName>
    <definedName name="ээээээ" localSheetId="10" hidden="1">#REF!</definedName>
    <definedName name="ээээээ" localSheetId="11" hidden="1">#REF!</definedName>
    <definedName name="ээээээ" localSheetId="12" hidden="1">#REF!</definedName>
    <definedName name="ээээээ" localSheetId="15" hidden="1">#REF!</definedName>
    <definedName name="ээээээ" hidden="1">#REF!</definedName>
    <definedName name="юкори" localSheetId="10" hidden="1">#REF!</definedName>
    <definedName name="юкори" localSheetId="11" hidden="1">#REF!</definedName>
    <definedName name="юкори" localSheetId="12" hidden="1">#REF!</definedName>
    <definedName name="юкори" localSheetId="15" hidden="1">#REF!</definedName>
    <definedName name="юкори" hidden="1">#REF!</definedName>
    <definedName name="я\чсячсячсячсячсячсячсмячс" localSheetId="10" hidden="1">#REF!</definedName>
    <definedName name="я\чсячсячсячсячсячсячсмячс" localSheetId="11" hidden="1">#REF!</definedName>
    <definedName name="я\чсячсячсячсячсячсячсмячс" localSheetId="12" hidden="1">#REF!</definedName>
    <definedName name="я\чсячсячсячсячсячсячсмячс" localSheetId="15" hidden="1">#REF!</definedName>
    <definedName name="я\чсячсячсячсячсячсячсмячс" hidden="1">#REF!</definedName>
    <definedName name="япто" localSheetId="12" hidden="1">#REF!</definedName>
    <definedName name="ячсячсячсячсячс" localSheetId="11" hidden="1">#REF!</definedName>
    <definedName name="ячсячсячсячсячс" localSheetId="12" hidden="1">#REF!</definedName>
    <definedName name="ячсячсячсячсячс" hidden="1">#REF!</definedName>
    <definedName name="계획" localSheetId="11" hidden="1">#REF!</definedName>
    <definedName name="계획" localSheetId="12" hidden="1">#REF!</definedName>
    <definedName name="계획" hidden="1">#REF!</definedName>
    <definedName name="구조조정계획" localSheetId="1"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구조조정계획" localSheetId="10"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구조조정계획" localSheetId="11"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구조조정계획" localSheetId="1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구조조정계획" localSheetId="13"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구조조정계획" localSheetId="15"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구조조정계획" localSheetId="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구조조정계획" localSheetId="3"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구조조정계획" localSheetId="4"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구조조정계획" localSheetId="5"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구조조정계획" localSheetId="6"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구조조정계획" localSheetId="7"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구조조정계획" localSheetId="8"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구조조정계획" localSheetId="9"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구조조정계획"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구조조정계획1" localSheetId="1"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구조조정계획1" localSheetId="10"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구조조정계획1" localSheetId="11"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구조조정계획1" localSheetId="1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구조조정계획1" localSheetId="13"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구조조정계획1" localSheetId="15"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구조조정계획1" localSheetId="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구조조정계획1" localSheetId="3"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구조조정계획1" localSheetId="4"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구조조정계획1" localSheetId="5"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구조조정계획1" localSheetId="6"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구조조정계획1" localSheetId="7"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구조조정계획1" localSheetId="8"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구조조정계획1" localSheetId="9"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구조조정계획1"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ㄴㄴㄴㄴㄴㄴ"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ㄴㄴㄴㄴㄴㄴ" localSheetId="1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ㄴㄴㄴㄴㄴㄴ" localSheetId="1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ㄴㄴㄴㄴㄴㄴ" localSheetId="1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ㄴㄴㄴㄴㄴㄴ" localSheetId="1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ㄴㄴㄴㄴㄴㄴ" localSheetId="15"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ㄴㄴㄴㄴㄴㄴ" localSheetId="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ㄴㄴㄴㄴㄴㄴ" localSheetId="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ㄴㄴㄴㄴㄴㄴ" localSheetId="4"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ㄴㄴㄴㄴㄴㄴ" localSheetId="5"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ㄴㄴㄴㄴㄴㄴ" localSheetId="6"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ㄴㄴㄴㄴㄴㄴ" localSheetId="7"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ㄴㄴㄴㄴㄴㄴ" localSheetId="8"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ㄴㄴㄴㄴㄴㄴ" localSheetId="9"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ㄴㄴㄴㄴㄴㄴ"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단가" localSheetId="1" hidden="1">{#N/A,#N/A,FALSE,"BODY"}</definedName>
    <definedName name="단가" localSheetId="10" hidden="1">{#N/A,#N/A,FALSE,"BODY"}</definedName>
    <definedName name="단가" localSheetId="11" hidden="1">{#N/A,#N/A,FALSE,"BODY"}</definedName>
    <definedName name="단가" localSheetId="12" hidden="1">{#N/A,#N/A,FALSE,"BODY"}</definedName>
    <definedName name="단가" localSheetId="13" hidden="1">{#N/A,#N/A,FALSE,"BODY"}</definedName>
    <definedName name="단가" localSheetId="15" hidden="1">{#N/A,#N/A,FALSE,"BODY"}</definedName>
    <definedName name="단가" localSheetId="2" hidden="1">{#N/A,#N/A,FALSE,"BODY"}</definedName>
    <definedName name="단가" localSheetId="3" hidden="1">{#N/A,#N/A,FALSE,"BODY"}</definedName>
    <definedName name="단가" localSheetId="4" hidden="1">{#N/A,#N/A,FALSE,"BODY"}</definedName>
    <definedName name="단가" localSheetId="5" hidden="1">{#N/A,#N/A,FALSE,"BODY"}</definedName>
    <definedName name="단가" localSheetId="6" hidden="1">{#N/A,#N/A,FALSE,"BODY"}</definedName>
    <definedName name="단가" localSheetId="7" hidden="1">{#N/A,#N/A,FALSE,"BODY"}</definedName>
    <definedName name="단가" localSheetId="8" hidden="1">{#N/A,#N/A,FALSE,"BODY"}</definedName>
    <definedName name="단가" localSheetId="9" hidden="1">{#N/A,#N/A,FALSE,"BODY"}</definedName>
    <definedName name="단가" hidden="1">{#N/A,#N/A,FALSE,"BODY"}</definedName>
    <definedName name="ㅁㅇㄹㄹㄼㅂㅈㄷ1132"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ㅁㅇㄹㄹㄼㅂㅈㄷ1132" localSheetId="1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ㅁㅇㄹㄹㄼㅂㅈㄷ1132" localSheetId="1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ㅁㅇㄹㄹㄼㅂㅈㄷ1132" localSheetId="1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ㅁㅇㄹㄹㄼㅂㅈㄷ1132" localSheetId="1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ㅁㅇㄹㄹㄼㅂㅈㄷ1132" localSheetId="15"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ㅁㅇㄹㄹㄼㅂㅈㄷ1132" localSheetId="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ㅁㅇㄹㄹㄼㅂㅈㄷ1132" localSheetId="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ㅁㅇㄹㄹㄼㅂㅈㄷ1132" localSheetId="4"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ㅁㅇㄹㄹㄼㅂㅈㄷ1132" localSheetId="5"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ㅁㅇㄹㄹㄼㅂㅈㄷ1132" localSheetId="6"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ㅁㅇㄹㄹㄼㅂㅈㄷ1132" localSheetId="7"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ㅁㅇㄹㄹㄼㅂㅈㄷ1132" localSheetId="8"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ㅁㅇㄹㄹㄼㅂㅈㄷ1132" localSheetId="9"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ㅁㅇㄹㄹㄼㅂㅈㄷ113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미" localSheetId="1" hidden="1">{#N/A,#N/A,TRUE,"일정"}</definedName>
    <definedName name="미" localSheetId="10" hidden="1">{#N/A,#N/A,TRUE,"일정"}</definedName>
    <definedName name="미" localSheetId="11" hidden="1">{#N/A,#N/A,TRUE,"일정"}</definedName>
    <definedName name="미" localSheetId="12" hidden="1">{#N/A,#N/A,TRUE,"일정"}</definedName>
    <definedName name="미" localSheetId="13" hidden="1">{#N/A,#N/A,TRUE,"일정"}</definedName>
    <definedName name="미" localSheetId="15" hidden="1">{#N/A,#N/A,TRUE,"일정"}</definedName>
    <definedName name="미" localSheetId="2" hidden="1">{#N/A,#N/A,TRUE,"일정"}</definedName>
    <definedName name="미" localSheetId="3" hidden="1">{#N/A,#N/A,TRUE,"일정"}</definedName>
    <definedName name="미" localSheetId="4" hidden="1">{#N/A,#N/A,TRUE,"일정"}</definedName>
    <definedName name="미" localSheetId="5" hidden="1">{#N/A,#N/A,TRUE,"일정"}</definedName>
    <definedName name="미" localSheetId="6" hidden="1">{#N/A,#N/A,TRUE,"일정"}</definedName>
    <definedName name="미" localSheetId="7" hidden="1">{#N/A,#N/A,TRUE,"일정"}</definedName>
    <definedName name="미" localSheetId="8" hidden="1">{#N/A,#N/A,TRUE,"일정"}</definedName>
    <definedName name="미" localSheetId="9" hidden="1">{#N/A,#N/A,TRUE,"일정"}</definedName>
    <definedName name="미" hidden="1">{#N/A,#N/A,TRUE,"일정"}</definedName>
    <definedName name="미승인"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미승인" localSheetId="1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미승인" localSheetId="1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미승인" localSheetId="1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미승인" localSheetId="1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미승인" localSheetId="15"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미승인" localSheetId="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미승인" localSheetId="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미승인" localSheetId="4"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미승인" localSheetId="5"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미승인" localSheetId="6"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미승인" localSheetId="7"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미승인" localSheetId="8"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미승인" localSheetId="9"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미승인"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병수3" localSheetId="1" hidden="1">{#N/A,#N/A,FALSE,"BODY"}</definedName>
    <definedName name="병수3" localSheetId="10" hidden="1">{#N/A,#N/A,FALSE,"BODY"}</definedName>
    <definedName name="병수3" localSheetId="11" hidden="1">{#N/A,#N/A,FALSE,"BODY"}</definedName>
    <definedName name="병수3" localSheetId="12" hidden="1">{#N/A,#N/A,FALSE,"BODY"}</definedName>
    <definedName name="병수3" localSheetId="13" hidden="1">{#N/A,#N/A,FALSE,"BODY"}</definedName>
    <definedName name="병수3" localSheetId="15" hidden="1">{#N/A,#N/A,FALSE,"BODY"}</definedName>
    <definedName name="병수3" localSheetId="2" hidden="1">{#N/A,#N/A,FALSE,"BODY"}</definedName>
    <definedName name="병수3" localSheetId="3" hidden="1">{#N/A,#N/A,FALSE,"BODY"}</definedName>
    <definedName name="병수3" localSheetId="4" hidden="1">{#N/A,#N/A,FALSE,"BODY"}</definedName>
    <definedName name="병수3" localSheetId="5" hidden="1">{#N/A,#N/A,FALSE,"BODY"}</definedName>
    <definedName name="병수3" localSheetId="6" hidden="1">{#N/A,#N/A,FALSE,"BODY"}</definedName>
    <definedName name="병수3" localSheetId="7" hidden="1">{#N/A,#N/A,FALSE,"BODY"}</definedName>
    <definedName name="병수3" localSheetId="8" hidden="1">{#N/A,#N/A,FALSE,"BODY"}</definedName>
    <definedName name="병수3" localSheetId="9" hidden="1">{#N/A,#N/A,FALSE,"BODY"}</definedName>
    <definedName name="병수3" hidden="1">{#N/A,#N/A,FALSE,"BODY"}</definedName>
    <definedName name="사업환경" localSheetId="1" hidden="1">{#N/A,#N/A,FALSE,"BODY"}</definedName>
    <definedName name="사업환경" localSheetId="10" hidden="1">{#N/A,#N/A,FALSE,"BODY"}</definedName>
    <definedName name="사업환경" localSheetId="11" hidden="1">{#N/A,#N/A,FALSE,"BODY"}</definedName>
    <definedName name="사업환경" localSheetId="12" hidden="1">{#N/A,#N/A,FALSE,"BODY"}</definedName>
    <definedName name="사업환경" localSheetId="13" hidden="1">{#N/A,#N/A,FALSE,"BODY"}</definedName>
    <definedName name="사업환경" localSheetId="15" hidden="1">{#N/A,#N/A,FALSE,"BODY"}</definedName>
    <definedName name="사업환경" localSheetId="2" hidden="1">{#N/A,#N/A,FALSE,"BODY"}</definedName>
    <definedName name="사업환경" localSheetId="3" hidden="1">{#N/A,#N/A,FALSE,"BODY"}</definedName>
    <definedName name="사업환경" localSheetId="4" hidden="1">{#N/A,#N/A,FALSE,"BODY"}</definedName>
    <definedName name="사업환경" localSheetId="5" hidden="1">{#N/A,#N/A,FALSE,"BODY"}</definedName>
    <definedName name="사업환경" localSheetId="6" hidden="1">{#N/A,#N/A,FALSE,"BODY"}</definedName>
    <definedName name="사업환경" localSheetId="7" hidden="1">{#N/A,#N/A,FALSE,"BODY"}</definedName>
    <definedName name="사업환경" localSheetId="8" hidden="1">{#N/A,#N/A,FALSE,"BODY"}</definedName>
    <definedName name="사업환경" localSheetId="9" hidden="1">{#N/A,#N/A,FALSE,"BODY"}</definedName>
    <definedName name="사업환경" hidden="1">{#N/A,#N/A,FALSE,"BODY"}</definedName>
    <definedName name="새일정" localSheetId="1" hidden="1">{#N/A,#N/A,FALSE,"인원";#N/A,#N/A,FALSE,"비용2";#N/A,#N/A,FALSE,"비용1";#N/A,#N/A,FALSE,"비용";#N/A,#N/A,FALSE,"보증2";#N/A,#N/A,FALSE,"보증1";#N/A,#N/A,FALSE,"보증";#N/A,#N/A,FALSE,"손익1";#N/A,#N/A,FALSE,"손익";#N/A,#N/A,FALSE,"부서별매출";#N/A,#N/A,FALSE,"매출"}</definedName>
    <definedName name="새일정" localSheetId="10" hidden="1">{#N/A,#N/A,FALSE,"인원";#N/A,#N/A,FALSE,"비용2";#N/A,#N/A,FALSE,"비용1";#N/A,#N/A,FALSE,"비용";#N/A,#N/A,FALSE,"보증2";#N/A,#N/A,FALSE,"보증1";#N/A,#N/A,FALSE,"보증";#N/A,#N/A,FALSE,"손익1";#N/A,#N/A,FALSE,"손익";#N/A,#N/A,FALSE,"부서별매출";#N/A,#N/A,FALSE,"매출"}</definedName>
    <definedName name="새일정" localSheetId="11" hidden="1">{#N/A,#N/A,FALSE,"인원";#N/A,#N/A,FALSE,"비용2";#N/A,#N/A,FALSE,"비용1";#N/A,#N/A,FALSE,"비용";#N/A,#N/A,FALSE,"보증2";#N/A,#N/A,FALSE,"보증1";#N/A,#N/A,FALSE,"보증";#N/A,#N/A,FALSE,"손익1";#N/A,#N/A,FALSE,"손익";#N/A,#N/A,FALSE,"부서별매출";#N/A,#N/A,FALSE,"매출"}</definedName>
    <definedName name="새일정" localSheetId="12" hidden="1">{#N/A,#N/A,FALSE,"인원";#N/A,#N/A,FALSE,"비용2";#N/A,#N/A,FALSE,"비용1";#N/A,#N/A,FALSE,"비용";#N/A,#N/A,FALSE,"보증2";#N/A,#N/A,FALSE,"보증1";#N/A,#N/A,FALSE,"보증";#N/A,#N/A,FALSE,"손익1";#N/A,#N/A,FALSE,"손익";#N/A,#N/A,FALSE,"부서별매출";#N/A,#N/A,FALSE,"매출"}</definedName>
    <definedName name="새일정" localSheetId="13" hidden="1">{#N/A,#N/A,FALSE,"인원";#N/A,#N/A,FALSE,"비용2";#N/A,#N/A,FALSE,"비용1";#N/A,#N/A,FALSE,"비용";#N/A,#N/A,FALSE,"보증2";#N/A,#N/A,FALSE,"보증1";#N/A,#N/A,FALSE,"보증";#N/A,#N/A,FALSE,"손익1";#N/A,#N/A,FALSE,"손익";#N/A,#N/A,FALSE,"부서별매출";#N/A,#N/A,FALSE,"매출"}</definedName>
    <definedName name="새일정" localSheetId="15" hidden="1">{#N/A,#N/A,FALSE,"인원";#N/A,#N/A,FALSE,"비용2";#N/A,#N/A,FALSE,"비용1";#N/A,#N/A,FALSE,"비용";#N/A,#N/A,FALSE,"보증2";#N/A,#N/A,FALSE,"보증1";#N/A,#N/A,FALSE,"보증";#N/A,#N/A,FALSE,"손익1";#N/A,#N/A,FALSE,"손익";#N/A,#N/A,FALSE,"부서별매출";#N/A,#N/A,FALSE,"매출"}</definedName>
    <definedName name="새일정" localSheetId="2" hidden="1">{#N/A,#N/A,FALSE,"인원";#N/A,#N/A,FALSE,"비용2";#N/A,#N/A,FALSE,"비용1";#N/A,#N/A,FALSE,"비용";#N/A,#N/A,FALSE,"보증2";#N/A,#N/A,FALSE,"보증1";#N/A,#N/A,FALSE,"보증";#N/A,#N/A,FALSE,"손익1";#N/A,#N/A,FALSE,"손익";#N/A,#N/A,FALSE,"부서별매출";#N/A,#N/A,FALSE,"매출"}</definedName>
    <definedName name="새일정" localSheetId="3" hidden="1">{#N/A,#N/A,FALSE,"인원";#N/A,#N/A,FALSE,"비용2";#N/A,#N/A,FALSE,"비용1";#N/A,#N/A,FALSE,"비용";#N/A,#N/A,FALSE,"보증2";#N/A,#N/A,FALSE,"보증1";#N/A,#N/A,FALSE,"보증";#N/A,#N/A,FALSE,"손익1";#N/A,#N/A,FALSE,"손익";#N/A,#N/A,FALSE,"부서별매출";#N/A,#N/A,FALSE,"매출"}</definedName>
    <definedName name="새일정" localSheetId="4" hidden="1">{#N/A,#N/A,FALSE,"인원";#N/A,#N/A,FALSE,"비용2";#N/A,#N/A,FALSE,"비용1";#N/A,#N/A,FALSE,"비용";#N/A,#N/A,FALSE,"보증2";#N/A,#N/A,FALSE,"보증1";#N/A,#N/A,FALSE,"보증";#N/A,#N/A,FALSE,"손익1";#N/A,#N/A,FALSE,"손익";#N/A,#N/A,FALSE,"부서별매출";#N/A,#N/A,FALSE,"매출"}</definedName>
    <definedName name="새일정" localSheetId="5" hidden="1">{#N/A,#N/A,FALSE,"인원";#N/A,#N/A,FALSE,"비용2";#N/A,#N/A,FALSE,"비용1";#N/A,#N/A,FALSE,"비용";#N/A,#N/A,FALSE,"보증2";#N/A,#N/A,FALSE,"보증1";#N/A,#N/A,FALSE,"보증";#N/A,#N/A,FALSE,"손익1";#N/A,#N/A,FALSE,"손익";#N/A,#N/A,FALSE,"부서별매출";#N/A,#N/A,FALSE,"매출"}</definedName>
    <definedName name="새일정" localSheetId="6" hidden="1">{#N/A,#N/A,FALSE,"인원";#N/A,#N/A,FALSE,"비용2";#N/A,#N/A,FALSE,"비용1";#N/A,#N/A,FALSE,"비용";#N/A,#N/A,FALSE,"보증2";#N/A,#N/A,FALSE,"보증1";#N/A,#N/A,FALSE,"보증";#N/A,#N/A,FALSE,"손익1";#N/A,#N/A,FALSE,"손익";#N/A,#N/A,FALSE,"부서별매출";#N/A,#N/A,FALSE,"매출"}</definedName>
    <definedName name="새일정" localSheetId="7" hidden="1">{#N/A,#N/A,FALSE,"인원";#N/A,#N/A,FALSE,"비용2";#N/A,#N/A,FALSE,"비용1";#N/A,#N/A,FALSE,"비용";#N/A,#N/A,FALSE,"보증2";#N/A,#N/A,FALSE,"보증1";#N/A,#N/A,FALSE,"보증";#N/A,#N/A,FALSE,"손익1";#N/A,#N/A,FALSE,"손익";#N/A,#N/A,FALSE,"부서별매출";#N/A,#N/A,FALSE,"매출"}</definedName>
    <definedName name="새일정" localSheetId="8" hidden="1">{#N/A,#N/A,FALSE,"인원";#N/A,#N/A,FALSE,"비용2";#N/A,#N/A,FALSE,"비용1";#N/A,#N/A,FALSE,"비용";#N/A,#N/A,FALSE,"보증2";#N/A,#N/A,FALSE,"보증1";#N/A,#N/A,FALSE,"보증";#N/A,#N/A,FALSE,"손익1";#N/A,#N/A,FALSE,"손익";#N/A,#N/A,FALSE,"부서별매출";#N/A,#N/A,FALSE,"매출"}</definedName>
    <definedName name="새일정" localSheetId="9" hidden="1">{#N/A,#N/A,FALSE,"인원";#N/A,#N/A,FALSE,"비용2";#N/A,#N/A,FALSE,"비용1";#N/A,#N/A,FALSE,"비용";#N/A,#N/A,FALSE,"보증2";#N/A,#N/A,FALSE,"보증1";#N/A,#N/A,FALSE,"보증";#N/A,#N/A,FALSE,"손익1";#N/A,#N/A,FALSE,"손익";#N/A,#N/A,FALSE,"부서별매출";#N/A,#N/A,FALSE,"매출"}</definedName>
    <definedName name="새일정" hidden="1">{#N/A,#N/A,FALSE,"인원";#N/A,#N/A,FALSE,"비용2";#N/A,#N/A,FALSE,"비용1";#N/A,#N/A,FALSE,"비용";#N/A,#N/A,FALSE,"보증2";#N/A,#N/A,FALSE,"보증1";#N/A,#N/A,FALSE,"보증";#N/A,#N/A,FALSE,"손익1";#N/A,#N/A,FALSE,"손익";#N/A,#N/A,FALSE,"부서별매출";#N/A,#N/A,FALSE,"매출"}</definedName>
    <definedName name="손익" localSheetId="1" hidden="1">{#N/A,#N/A,FALSE,"BODY"}</definedName>
    <definedName name="손익" localSheetId="10" hidden="1">{#N/A,#N/A,FALSE,"BODY"}</definedName>
    <definedName name="손익" localSheetId="11" hidden="1">{#N/A,#N/A,FALSE,"BODY"}</definedName>
    <definedName name="손익" localSheetId="12" hidden="1">{#N/A,#N/A,FALSE,"BODY"}</definedName>
    <definedName name="손익" localSheetId="13" hidden="1">{#N/A,#N/A,FALSE,"BODY"}</definedName>
    <definedName name="손익" localSheetId="15" hidden="1">{#N/A,#N/A,FALSE,"BODY"}</definedName>
    <definedName name="손익" localSheetId="2" hidden="1">{#N/A,#N/A,FALSE,"BODY"}</definedName>
    <definedName name="손익" localSheetId="3" hidden="1">{#N/A,#N/A,FALSE,"BODY"}</definedName>
    <definedName name="손익" localSheetId="4" hidden="1">{#N/A,#N/A,FALSE,"BODY"}</definedName>
    <definedName name="손익" localSheetId="5" hidden="1">{#N/A,#N/A,FALSE,"BODY"}</definedName>
    <definedName name="손익" localSheetId="6" hidden="1">{#N/A,#N/A,FALSE,"BODY"}</definedName>
    <definedName name="손익" localSheetId="7" hidden="1">{#N/A,#N/A,FALSE,"BODY"}</definedName>
    <definedName name="손익" localSheetId="8" hidden="1">{#N/A,#N/A,FALSE,"BODY"}</definedName>
    <definedName name="손익" localSheetId="9" hidden="1">{#N/A,#N/A,FALSE,"BODY"}</definedName>
    <definedName name="손익" hidden="1">{#N/A,#N/A,FALSE,"BODY"}</definedName>
    <definedName name="시기조정" localSheetId="1" hidden="1">{#N/A,#N/A,FALSE,"인원";#N/A,#N/A,FALSE,"비용2";#N/A,#N/A,FALSE,"비용1";#N/A,#N/A,FALSE,"비용";#N/A,#N/A,FALSE,"보증2";#N/A,#N/A,FALSE,"보증1";#N/A,#N/A,FALSE,"보증";#N/A,#N/A,FALSE,"손익1";#N/A,#N/A,FALSE,"손익";#N/A,#N/A,FALSE,"부서별매출";#N/A,#N/A,FALSE,"매출"}</definedName>
    <definedName name="시기조정" localSheetId="10" hidden="1">{#N/A,#N/A,FALSE,"인원";#N/A,#N/A,FALSE,"비용2";#N/A,#N/A,FALSE,"비용1";#N/A,#N/A,FALSE,"비용";#N/A,#N/A,FALSE,"보증2";#N/A,#N/A,FALSE,"보증1";#N/A,#N/A,FALSE,"보증";#N/A,#N/A,FALSE,"손익1";#N/A,#N/A,FALSE,"손익";#N/A,#N/A,FALSE,"부서별매출";#N/A,#N/A,FALSE,"매출"}</definedName>
    <definedName name="시기조정" localSheetId="11" hidden="1">{#N/A,#N/A,FALSE,"인원";#N/A,#N/A,FALSE,"비용2";#N/A,#N/A,FALSE,"비용1";#N/A,#N/A,FALSE,"비용";#N/A,#N/A,FALSE,"보증2";#N/A,#N/A,FALSE,"보증1";#N/A,#N/A,FALSE,"보증";#N/A,#N/A,FALSE,"손익1";#N/A,#N/A,FALSE,"손익";#N/A,#N/A,FALSE,"부서별매출";#N/A,#N/A,FALSE,"매출"}</definedName>
    <definedName name="시기조정" localSheetId="12" hidden="1">{#N/A,#N/A,FALSE,"인원";#N/A,#N/A,FALSE,"비용2";#N/A,#N/A,FALSE,"비용1";#N/A,#N/A,FALSE,"비용";#N/A,#N/A,FALSE,"보증2";#N/A,#N/A,FALSE,"보증1";#N/A,#N/A,FALSE,"보증";#N/A,#N/A,FALSE,"손익1";#N/A,#N/A,FALSE,"손익";#N/A,#N/A,FALSE,"부서별매출";#N/A,#N/A,FALSE,"매출"}</definedName>
    <definedName name="시기조정" localSheetId="13" hidden="1">{#N/A,#N/A,FALSE,"인원";#N/A,#N/A,FALSE,"비용2";#N/A,#N/A,FALSE,"비용1";#N/A,#N/A,FALSE,"비용";#N/A,#N/A,FALSE,"보증2";#N/A,#N/A,FALSE,"보증1";#N/A,#N/A,FALSE,"보증";#N/A,#N/A,FALSE,"손익1";#N/A,#N/A,FALSE,"손익";#N/A,#N/A,FALSE,"부서별매출";#N/A,#N/A,FALSE,"매출"}</definedName>
    <definedName name="시기조정" localSheetId="15" hidden="1">{#N/A,#N/A,FALSE,"인원";#N/A,#N/A,FALSE,"비용2";#N/A,#N/A,FALSE,"비용1";#N/A,#N/A,FALSE,"비용";#N/A,#N/A,FALSE,"보증2";#N/A,#N/A,FALSE,"보증1";#N/A,#N/A,FALSE,"보증";#N/A,#N/A,FALSE,"손익1";#N/A,#N/A,FALSE,"손익";#N/A,#N/A,FALSE,"부서별매출";#N/A,#N/A,FALSE,"매출"}</definedName>
    <definedName name="시기조정" localSheetId="2" hidden="1">{#N/A,#N/A,FALSE,"인원";#N/A,#N/A,FALSE,"비용2";#N/A,#N/A,FALSE,"비용1";#N/A,#N/A,FALSE,"비용";#N/A,#N/A,FALSE,"보증2";#N/A,#N/A,FALSE,"보증1";#N/A,#N/A,FALSE,"보증";#N/A,#N/A,FALSE,"손익1";#N/A,#N/A,FALSE,"손익";#N/A,#N/A,FALSE,"부서별매출";#N/A,#N/A,FALSE,"매출"}</definedName>
    <definedName name="시기조정" localSheetId="3" hidden="1">{#N/A,#N/A,FALSE,"인원";#N/A,#N/A,FALSE,"비용2";#N/A,#N/A,FALSE,"비용1";#N/A,#N/A,FALSE,"비용";#N/A,#N/A,FALSE,"보증2";#N/A,#N/A,FALSE,"보증1";#N/A,#N/A,FALSE,"보증";#N/A,#N/A,FALSE,"손익1";#N/A,#N/A,FALSE,"손익";#N/A,#N/A,FALSE,"부서별매출";#N/A,#N/A,FALSE,"매출"}</definedName>
    <definedName name="시기조정" localSheetId="4" hidden="1">{#N/A,#N/A,FALSE,"인원";#N/A,#N/A,FALSE,"비용2";#N/A,#N/A,FALSE,"비용1";#N/A,#N/A,FALSE,"비용";#N/A,#N/A,FALSE,"보증2";#N/A,#N/A,FALSE,"보증1";#N/A,#N/A,FALSE,"보증";#N/A,#N/A,FALSE,"손익1";#N/A,#N/A,FALSE,"손익";#N/A,#N/A,FALSE,"부서별매출";#N/A,#N/A,FALSE,"매출"}</definedName>
    <definedName name="시기조정" localSheetId="5" hidden="1">{#N/A,#N/A,FALSE,"인원";#N/A,#N/A,FALSE,"비용2";#N/A,#N/A,FALSE,"비용1";#N/A,#N/A,FALSE,"비용";#N/A,#N/A,FALSE,"보증2";#N/A,#N/A,FALSE,"보증1";#N/A,#N/A,FALSE,"보증";#N/A,#N/A,FALSE,"손익1";#N/A,#N/A,FALSE,"손익";#N/A,#N/A,FALSE,"부서별매출";#N/A,#N/A,FALSE,"매출"}</definedName>
    <definedName name="시기조정" localSheetId="6" hidden="1">{#N/A,#N/A,FALSE,"인원";#N/A,#N/A,FALSE,"비용2";#N/A,#N/A,FALSE,"비용1";#N/A,#N/A,FALSE,"비용";#N/A,#N/A,FALSE,"보증2";#N/A,#N/A,FALSE,"보증1";#N/A,#N/A,FALSE,"보증";#N/A,#N/A,FALSE,"손익1";#N/A,#N/A,FALSE,"손익";#N/A,#N/A,FALSE,"부서별매출";#N/A,#N/A,FALSE,"매출"}</definedName>
    <definedName name="시기조정" localSheetId="7" hidden="1">{#N/A,#N/A,FALSE,"인원";#N/A,#N/A,FALSE,"비용2";#N/A,#N/A,FALSE,"비용1";#N/A,#N/A,FALSE,"비용";#N/A,#N/A,FALSE,"보증2";#N/A,#N/A,FALSE,"보증1";#N/A,#N/A,FALSE,"보증";#N/A,#N/A,FALSE,"손익1";#N/A,#N/A,FALSE,"손익";#N/A,#N/A,FALSE,"부서별매출";#N/A,#N/A,FALSE,"매출"}</definedName>
    <definedName name="시기조정" localSheetId="8" hidden="1">{#N/A,#N/A,FALSE,"인원";#N/A,#N/A,FALSE,"비용2";#N/A,#N/A,FALSE,"비용1";#N/A,#N/A,FALSE,"비용";#N/A,#N/A,FALSE,"보증2";#N/A,#N/A,FALSE,"보증1";#N/A,#N/A,FALSE,"보증";#N/A,#N/A,FALSE,"손익1";#N/A,#N/A,FALSE,"손익";#N/A,#N/A,FALSE,"부서별매출";#N/A,#N/A,FALSE,"매출"}</definedName>
    <definedName name="시기조정" localSheetId="9" hidden="1">{#N/A,#N/A,FALSE,"인원";#N/A,#N/A,FALSE,"비용2";#N/A,#N/A,FALSE,"비용1";#N/A,#N/A,FALSE,"비용";#N/A,#N/A,FALSE,"보증2";#N/A,#N/A,FALSE,"보증1";#N/A,#N/A,FALSE,"보증";#N/A,#N/A,FALSE,"손익1";#N/A,#N/A,FALSE,"손익";#N/A,#N/A,FALSE,"부서별매출";#N/A,#N/A,FALSE,"매출"}</definedName>
    <definedName name="시기조정" hidden="1">{#N/A,#N/A,FALSE,"인원";#N/A,#N/A,FALSE,"비용2";#N/A,#N/A,FALSE,"비용1";#N/A,#N/A,FALSE,"비용";#N/A,#N/A,FALSE,"보증2";#N/A,#N/A,FALSE,"보증1";#N/A,#N/A,FALSE,"보증";#N/A,#N/A,FALSE,"손익1";#N/A,#N/A,FALSE,"손익";#N/A,#N/A,FALSE,"부서별매출";#N/A,#N/A,FALSE,"매출"}</definedName>
    <definedName name="신용" localSheetId="1" hidden="1">{#N/A,#N/A,FALSE,"인원";#N/A,#N/A,FALSE,"비용2";#N/A,#N/A,FALSE,"비용1";#N/A,#N/A,FALSE,"비용";#N/A,#N/A,FALSE,"보증2";#N/A,#N/A,FALSE,"보증1";#N/A,#N/A,FALSE,"보증";#N/A,#N/A,FALSE,"손익1";#N/A,#N/A,FALSE,"손익";#N/A,#N/A,FALSE,"부서별매출";#N/A,#N/A,FALSE,"매출"}</definedName>
    <definedName name="신용" localSheetId="10" hidden="1">{#N/A,#N/A,FALSE,"인원";#N/A,#N/A,FALSE,"비용2";#N/A,#N/A,FALSE,"비용1";#N/A,#N/A,FALSE,"비용";#N/A,#N/A,FALSE,"보증2";#N/A,#N/A,FALSE,"보증1";#N/A,#N/A,FALSE,"보증";#N/A,#N/A,FALSE,"손익1";#N/A,#N/A,FALSE,"손익";#N/A,#N/A,FALSE,"부서별매출";#N/A,#N/A,FALSE,"매출"}</definedName>
    <definedName name="신용" localSheetId="11" hidden="1">{#N/A,#N/A,FALSE,"인원";#N/A,#N/A,FALSE,"비용2";#N/A,#N/A,FALSE,"비용1";#N/A,#N/A,FALSE,"비용";#N/A,#N/A,FALSE,"보증2";#N/A,#N/A,FALSE,"보증1";#N/A,#N/A,FALSE,"보증";#N/A,#N/A,FALSE,"손익1";#N/A,#N/A,FALSE,"손익";#N/A,#N/A,FALSE,"부서별매출";#N/A,#N/A,FALSE,"매출"}</definedName>
    <definedName name="신용" localSheetId="12" hidden="1">{#N/A,#N/A,FALSE,"인원";#N/A,#N/A,FALSE,"비용2";#N/A,#N/A,FALSE,"비용1";#N/A,#N/A,FALSE,"비용";#N/A,#N/A,FALSE,"보증2";#N/A,#N/A,FALSE,"보증1";#N/A,#N/A,FALSE,"보증";#N/A,#N/A,FALSE,"손익1";#N/A,#N/A,FALSE,"손익";#N/A,#N/A,FALSE,"부서별매출";#N/A,#N/A,FALSE,"매출"}</definedName>
    <definedName name="신용" localSheetId="13" hidden="1">{#N/A,#N/A,FALSE,"인원";#N/A,#N/A,FALSE,"비용2";#N/A,#N/A,FALSE,"비용1";#N/A,#N/A,FALSE,"비용";#N/A,#N/A,FALSE,"보증2";#N/A,#N/A,FALSE,"보증1";#N/A,#N/A,FALSE,"보증";#N/A,#N/A,FALSE,"손익1";#N/A,#N/A,FALSE,"손익";#N/A,#N/A,FALSE,"부서별매출";#N/A,#N/A,FALSE,"매출"}</definedName>
    <definedName name="신용" localSheetId="15" hidden="1">{#N/A,#N/A,FALSE,"인원";#N/A,#N/A,FALSE,"비용2";#N/A,#N/A,FALSE,"비용1";#N/A,#N/A,FALSE,"비용";#N/A,#N/A,FALSE,"보증2";#N/A,#N/A,FALSE,"보증1";#N/A,#N/A,FALSE,"보증";#N/A,#N/A,FALSE,"손익1";#N/A,#N/A,FALSE,"손익";#N/A,#N/A,FALSE,"부서별매출";#N/A,#N/A,FALSE,"매출"}</definedName>
    <definedName name="신용" localSheetId="2" hidden="1">{#N/A,#N/A,FALSE,"인원";#N/A,#N/A,FALSE,"비용2";#N/A,#N/A,FALSE,"비용1";#N/A,#N/A,FALSE,"비용";#N/A,#N/A,FALSE,"보증2";#N/A,#N/A,FALSE,"보증1";#N/A,#N/A,FALSE,"보증";#N/A,#N/A,FALSE,"손익1";#N/A,#N/A,FALSE,"손익";#N/A,#N/A,FALSE,"부서별매출";#N/A,#N/A,FALSE,"매출"}</definedName>
    <definedName name="신용" localSheetId="3" hidden="1">{#N/A,#N/A,FALSE,"인원";#N/A,#N/A,FALSE,"비용2";#N/A,#N/A,FALSE,"비용1";#N/A,#N/A,FALSE,"비용";#N/A,#N/A,FALSE,"보증2";#N/A,#N/A,FALSE,"보증1";#N/A,#N/A,FALSE,"보증";#N/A,#N/A,FALSE,"손익1";#N/A,#N/A,FALSE,"손익";#N/A,#N/A,FALSE,"부서별매출";#N/A,#N/A,FALSE,"매출"}</definedName>
    <definedName name="신용" localSheetId="4" hidden="1">{#N/A,#N/A,FALSE,"인원";#N/A,#N/A,FALSE,"비용2";#N/A,#N/A,FALSE,"비용1";#N/A,#N/A,FALSE,"비용";#N/A,#N/A,FALSE,"보증2";#N/A,#N/A,FALSE,"보증1";#N/A,#N/A,FALSE,"보증";#N/A,#N/A,FALSE,"손익1";#N/A,#N/A,FALSE,"손익";#N/A,#N/A,FALSE,"부서별매출";#N/A,#N/A,FALSE,"매출"}</definedName>
    <definedName name="신용" localSheetId="5" hidden="1">{#N/A,#N/A,FALSE,"인원";#N/A,#N/A,FALSE,"비용2";#N/A,#N/A,FALSE,"비용1";#N/A,#N/A,FALSE,"비용";#N/A,#N/A,FALSE,"보증2";#N/A,#N/A,FALSE,"보증1";#N/A,#N/A,FALSE,"보증";#N/A,#N/A,FALSE,"손익1";#N/A,#N/A,FALSE,"손익";#N/A,#N/A,FALSE,"부서별매출";#N/A,#N/A,FALSE,"매출"}</definedName>
    <definedName name="신용" localSheetId="6" hidden="1">{#N/A,#N/A,FALSE,"인원";#N/A,#N/A,FALSE,"비용2";#N/A,#N/A,FALSE,"비용1";#N/A,#N/A,FALSE,"비용";#N/A,#N/A,FALSE,"보증2";#N/A,#N/A,FALSE,"보증1";#N/A,#N/A,FALSE,"보증";#N/A,#N/A,FALSE,"손익1";#N/A,#N/A,FALSE,"손익";#N/A,#N/A,FALSE,"부서별매출";#N/A,#N/A,FALSE,"매출"}</definedName>
    <definedName name="신용" localSheetId="7" hidden="1">{#N/A,#N/A,FALSE,"인원";#N/A,#N/A,FALSE,"비용2";#N/A,#N/A,FALSE,"비용1";#N/A,#N/A,FALSE,"비용";#N/A,#N/A,FALSE,"보증2";#N/A,#N/A,FALSE,"보증1";#N/A,#N/A,FALSE,"보증";#N/A,#N/A,FALSE,"손익1";#N/A,#N/A,FALSE,"손익";#N/A,#N/A,FALSE,"부서별매출";#N/A,#N/A,FALSE,"매출"}</definedName>
    <definedName name="신용" localSheetId="8" hidden="1">{#N/A,#N/A,FALSE,"인원";#N/A,#N/A,FALSE,"비용2";#N/A,#N/A,FALSE,"비용1";#N/A,#N/A,FALSE,"비용";#N/A,#N/A,FALSE,"보증2";#N/A,#N/A,FALSE,"보증1";#N/A,#N/A,FALSE,"보증";#N/A,#N/A,FALSE,"손익1";#N/A,#N/A,FALSE,"손익";#N/A,#N/A,FALSE,"부서별매출";#N/A,#N/A,FALSE,"매출"}</definedName>
    <definedName name="신용" localSheetId="9" hidden="1">{#N/A,#N/A,FALSE,"인원";#N/A,#N/A,FALSE,"비용2";#N/A,#N/A,FALSE,"비용1";#N/A,#N/A,FALSE,"비용";#N/A,#N/A,FALSE,"보증2";#N/A,#N/A,FALSE,"보증1";#N/A,#N/A,FALSE,"보증";#N/A,#N/A,FALSE,"손익1";#N/A,#N/A,FALSE,"손익";#N/A,#N/A,FALSE,"부서별매출";#N/A,#N/A,FALSE,"매출"}</definedName>
    <definedName name="신용" hidden="1">{#N/A,#N/A,FALSE,"인원";#N/A,#N/A,FALSE,"비용2";#N/A,#N/A,FALSE,"비용1";#N/A,#N/A,FALSE,"비용";#N/A,#N/A,FALSE,"보증2";#N/A,#N/A,FALSE,"보증1";#N/A,#N/A,FALSE,"보증";#N/A,#N/A,FALSE,"손익1";#N/A,#N/A,FALSE,"손익";#N/A,#N/A,FALSE,"부서별매출";#N/A,#N/A,FALSE,"매출"}</definedName>
    <definedName name="신용1" localSheetId="1" hidden="1">{#N/A,#N/A,FALSE,"인원";#N/A,#N/A,FALSE,"비용2";#N/A,#N/A,FALSE,"비용1";#N/A,#N/A,FALSE,"비용";#N/A,#N/A,FALSE,"보증2";#N/A,#N/A,FALSE,"보증1";#N/A,#N/A,FALSE,"보증";#N/A,#N/A,FALSE,"손익1";#N/A,#N/A,FALSE,"손익";#N/A,#N/A,FALSE,"부서별매출";#N/A,#N/A,FALSE,"매출"}</definedName>
    <definedName name="신용1" localSheetId="10" hidden="1">{#N/A,#N/A,FALSE,"인원";#N/A,#N/A,FALSE,"비용2";#N/A,#N/A,FALSE,"비용1";#N/A,#N/A,FALSE,"비용";#N/A,#N/A,FALSE,"보증2";#N/A,#N/A,FALSE,"보증1";#N/A,#N/A,FALSE,"보증";#N/A,#N/A,FALSE,"손익1";#N/A,#N/A,FALSE,"손익";#N/A,#N/A,FALSE,"부서별매출";#N/A,#N/A,FALSE,"매출"}</definedName>
    <definedName name="신용1" localSheetId="11" hidden="1">{#N/A,#N/A,FALSE,"인원";#N/A,#N/A,FALSE,"비용2";#N/A,#N/A,FALSE,"비용1";#N/A,#N/A,FALSE,"비용";#N/A,#N/A,FALSE,"보증2";#N/A,#N/A,FALSE,"보증1";#N/A,#N/A,FALSE,"보증";#N/A,#N/A,FALSE,"손익1";#N/A,#N/A,FALSE,"손익";#N/A,#N/A,FALSE,"부서별매출";#N/A,#N/A,FALSE,"매출"}</definedName>
    <definedName name="신용1" localSheetId="12" hidden="1">{#N/A,#N/A,FALSE,"인원";#N/A,#N/A,FALSE,"비용2";#N/A,#N/A,FALSE,"비용1";#N/A,#N/A,FALSE,"비용";#N/A,#N/A,FALSE,"보증2";#N/A,#N/A,FALSE,"보증1";#N/A,#N/A,FALSE,"보증";#N/A,#N/A,FALSE,"손익1";#N/A,#N/A,FALSE,"손익";#N/A,#N/A,FALSE,"부서별매출";#N/A,#N/A,FALSE,"매출"}</definedName>
    <definedName name="신용1" localSheetId="13" hidden="1">{#N/A,#N/A,FALSE,"인원";#N/A,#N/A,FALSE,"비용2";#N/A,#N/A,FALSE,"비용1";#N/A,#N/A,FALSE,"비용";#N/A,#N/A,FALSE,"보증2";#N/A,#N/A,FALSE,"보증1";#N/A,#N/A,FALSE,"보증";#N/A,#N/A,FALSE,"손익1";#N/A,#N/A,FALSE,"손익";#N/A,#N/A,FALSE,"부서별매출";#N/A,#N/A,FALSE,"매출"}</definedName>
    <definedName name="신용1" localSheetId="15" hidden="1">{#N/A,#N/A,FALSE,"인원";#N/A,#N/A,FALSE,"비용2";#N/A,#N/A,FALSE,"비용1";#N/A,#N/A,FALSE,"비용";#N/A,#N/A,FALSE,"보증2";#N/A,#N/A,FALSE,"보증1";#N/A,#N/A,FALSE,"보증";#N/A,#N/A,FALSE,"손익1";#N/A,#N/A,FALSE,"손익";#N/A,#N/A,FALSE,"부서별매출";#N/A,#N/A,FALSE,"매출"}</definedName>
    <definedName name="신용1" localSheetId="2" hidden="1">{#N/A,#N/A,FALSE,"인원";#N/A,#N/A,FALSE,"비용2";#N/A,#N/A,FALSE,"비용1";#N/A,#N/A,FALSE,"비용";#N/A,#N/A,FALSE,"보증2";#N/A,#N/A,FALSE,"보증1";#N/A,#N/A,FALSE,"보증";#N/A,#N/A,FALSE,"손익1";#N/A,#N/A,FALSE,"손익";#N/A,#N/A,FALSE,"부서별매출";#N/A,#N/A,FALSE,"매출"}</definedName>
    <definedName name="신용1" localSheetId="3" hidden="1">{#N/A,#N/A,FALSE,"인원";#N/A,#N/A,FALSE,"비용2";#N/A,#N/A,FALSE,"비용1";#N/A,#N/A,FALSE,"비용";#N/A,#N/A,FALSE,"보증2";#N/A,#N/A,FALSE,"보증1";#N/A,#N/A,FALSE,"보증";#N/A,#N/A,FALSE,"손익1";#N/A,#N/A,FALSE,"손익";#N/A,#N/A,FALSE,"부서별매출";#N/A,#N/A,FALSE,"매출"}</definedName>
    <definedName name="신용1" localSheetId="4" hidden="1">{#N/A,#N/A,FALSE,"인원";#N/A,#N/A,FALSE,"비용2";#N/A,#N/A,FALSE,"비용1";#N/A,#N/A,FALSE,"비용";#N/A,#N/A,FALSE,"보증2";#N/A,#N/A,FALSE,"보증1";#N/A,#N/A,FALSE,"보증";#N/A,#N/A,FALSE,"손익1";#N/A,#N/A,FALSE,"손익";#N/A,#N/A,FALSE,"부서별매출";#N/A,#N/A,FALSE,"매출"}</definedName>
    <definedName name="신용1" localSheetId="5" hidden="1">{#N/A,#N/A,FALSE,"인원";#N/A,#N/A,FALSE,"비용2";#N/A,#N/A,FALSE,"비용1";#N/A,#N/A,FALSE,"비용";#N/A,#N/A,FALSE,"보증2";#N/A,#N/A,FALSE,"보증1";#N/A,#N/A,FALSE,"보증";#N/A,#N/A,FALSE,"손익1";#N/A,#N/A,FALSE,"손익";#N/A,#N/A,FALSE,"부서별매출";#N/A,#N/A,FALSE,"매출"}</definedName>
    <definedName name="신용1" localSheetId="6" hidden="1">{#N/A,#N/A,FALSE,"인원";#N/A,#N/A,FALSE,"비용2";#N/A,#N/A,FALSE,"비용1";#N/A,#N/A,FALSE,"비용";#N/A,#N/A,FALSE,"보증2";#N/A,#N/A,FALSE,"보증1";#N/A,#N/A,FALSE,"보증";#N/A,#N/A,FALSE,"손익1";#N/A,#N/A,FALSE,"손익";#N/A,#N/A,FALSE,"부서별매출";#N/A,#N/A,FALSE,"매출"}</definedName>
    <definedName name="신용1" localSheetId="7" hidden="1">{#N/A,#N/A,FALSE,"인원";#N/A,#N/A,FALSE,"비용2";#N/A,#N/A,FALSE,"비용1";#N/A,#N/A,FALSE,"비용";#N/A,#N/A,FALSE,"보증2";#N/A,#N/A,FALSE,"보증1";#N/A,#N/A,FALSE,"보증";#N/A,#N/A,FALSE,"손익1";#N/A,#N/A,FALSE,"손익";#N/A,#N/A,FALSE,"부서별매출";#N/A,#N/A,FALSE,"매출"}</definedName>
    <definedName name="신용1" localSheetId="8" hidden="1">{#N/A,#N/A,FALSE,"인원";#N/A,#N/A,FALSE,"비용2";#N/A,#N/A,FALSE,"비용1";#N/A,#N/A,FALSE,"비용";#N/A,#N/A,FALSE,"보증2";#N/A,#N/A,FALSE,"보증1";#N/A,#N/A,FALSE,"보증";#N/A,#N/A,FALSE,"손익1";#N/A,#N/A,FALSE,"손익";#N/A,#N/A,FALSE,"부서별매출";#N/A,#N/A,FALSE,"매출"}</definedName>
    <definedName name="신용1" localSheetId="9" hidden="1">{#N/A,#N/A,FALSE,"인원";#N/A,#N/A,FALSE,"비용2";#N/A,#N/A,FALSE,"비용1";#N/A,#N/A,FALSE,"비용";#N/A,#N/A,FALSE,"보증2";#N/A,#N/A,FALSE,"보증1";#N/A,#N/A,FALSE,"보증";#N/A,#N/A,FALSE,"손익1";#N/A,#N/A,FALSE,"손익";#N/A,#N/A,FALSE,"부서별매출";#N/A,#N/A,FALSE,"매출"}</definedName>
    <definedName name="신용1" hidden="1">{#N/A,#N/A,FALSE,"인원";#N/A,#N/A,FALSE,"비용2";#N/A,#N/A,FALSE,"비용1";#N/A,#N/A,FALSE,"비용";#N/A,#N/A,FALSE,"보증2";#N/A,#N/A,FALSE,"보증1";#N/A,#N/A,FALSE,"보증";#N/A,#N/A,FALSE,"손익1";#N/A,#N/A,FALSE,"손익";#N/A,#N/A,FALSE,"부서별매출";#N/A,#N/A,FALSE,"매출"}</definedName>
    <definedName name="ㅇㅇㅇㅇㅇ" localSheetId="1" hidden="1">{#VALUE!,#N/A,TRUE,0}</definedName>
    <definedName name="ㅇㅇㅇㅇㅇ" localSheetId="10" hidden="1">{#VALUE!,#N/A,TRUE,0}</definedName>
    <definedName name="ㅇㅇㅇㅇㅇ" localSheetId="11" hidden="1">{#VALUE!,#N/A,TRUE,0}</definedName>
    <definedName name="ㅇㅇㅇㅇㅇ" localSheetId="12" hidden="1">{#VALUE!,#N/A,TRUE,0}</definedName>
    <definedName name="ㅇㅇㅇㅇㅇ" localSheetId="13" hidden="1">{#VALUE!,#N/A,TRUE,0}</definedName>
    <definedName name="ㅇㅇㅇㅇㅇ" localSheetId="15" hidden="1">{#VALUE!,#N/A,TRUE,0}</definedName>
    <definedName name="ㅇㅇㅇㅇㅇ" localSheetId="2" hidden="1">{#VALUE!,#N/A,TRUE,0}</definedName>
    <definedName name="ㅇㅇㅇㅇㅇ" localSheetId="3" hidden="1">{#VALUE!,#N/A,TRUE,0}</definedName>
    <definedName name="ㅇㅇㅇㅇㅇ" localSheetId="4" hidden="1">{#VALUE!,#N/A,TRUE,0}</definedName>
    <definedName name="ㅇㅇㅇㅇㅇ" localSheetId="5" hidden="1">{#VALUE!,#N/A,TRUE,0}</definedName>
    <definedName name="ㅇㅇㅇㅇㅇ" localSheetId="6" hidden="1">{#VALUE!,#N/A,TRUE,0}</definedName>
    <definedName name="ㅇㅇㅇㅇㅇ" localSheetId="7" hidden="1">{#VALUE!,#N/A,TRUE,0}</definedName>
    <definedName name="ㅇㅇㅇㅇㅇ" localSheetId="8" hidden="1">{#VALUE!,#N/A,TRUE,0}</definedName>
    <definedName name="ㅇㅇㅇㅇㅇ" localSheetId="9" hidden="1">{#VALUE!,#N/A,TRUE,0}</definedName>
    <definedName name="ㅇㅇㅇㅇㅇ" hidden="1">{#VALUE!,#N/A,TRUE,0}</definedName>
    <definedName name="ㅇㅇㅇㅇㅇㅇㅇㅇㅇㅇㅇ"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ㅇㅇㅇㅇㅇㅇㅇㅇㅇㅇㅇ" localSheetId="1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ㅇㅇㅇㅇㅇㅇㅇㅇㅇㅇㅇ" localSheetId="1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ㅇㅇㅇㅇㅇㅇㅇㅇㅇㅇㅇ" localSheetId="1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ㅇㅇㅇㅇㅇㅇㅇㅇㅇㅇㅇ" localSheetId="1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ㅇㅇㅇㅇㅇㅇㅇㅇㅇㅇㅇ" localSheetId="15"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ㅇㅇㅇㅇㅇㅇㅇㅇㅇㅇㅇ" localSheetId="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ㅇㅇㅇㅇㅇㅇㅇㅇㅇㅇㅇ" localSheetId="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ㅇㅇㅇㅇㅇㅇㅇㅇㅇㅇㅇ" localSheetId="4"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ㅇㅇㅇㅇㅇㅇㅇㅇㅇㅇㅇ" localSheetId="5"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ㅇㅇㅇㅇㅇㅇㅇㅇㅇㅇㅇ" localSheetId="6"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ㅇㅇㅇㅇㅇㅇㅇㅇㅇㅇㅇ" localSheetId="7"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ㅇㅇㅇㅇㅇㅇㅇㅇㅇㅇㅇ" localSheetId="8"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ㅇㅇㅇㅇㅇㅇㅇㅇㅇㅇㅇ" localSheetId="9"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ㅇㅇㅇㅇㅇㅇㅇㅇㅇㅇㅇ"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원가계획" localSheetId="1" hidden="1">{#N/A,#N/A,FALSE,"BODY"}</definedName>
    <definedName name="원가계획" localSheetId="10" hidden="1">{#N/A,#N/A,FALSE,"BODY"}</definedName>
    <definedName name="원가계획" localSheetId="11" hidden="1">{#N/A,#N/A,FALSE,"BODY"}</definedName>
    <definedName name="원가계획" localSheetId="12" hidden="1">{#N/A,#N/A,FALSE,"BODY"}</definedName>
    <definedName name="원가계획" localSheetId="13" hidden="1">{#N/A,#N/A,FALSE,"BODY"}</definedName>
    <definedName name="원가계획" localSheetId="15" hidden="1">{#N/A,#N/A,FALSE,"BODY"}</definedName>
    <definedName name="원가계획" localSheetId="2" hidden="1">{#N/A,#N/A,FALSE,"BODY"}</definedName>
    <definedName name="원가계획" localSheetId="3" hidden="1">{#N/A,#N/A,FALSE,"BODY"}</definedName>
    <definedName name="원가계획" localSheetId="4" hidden="1">{#N/A,#N/A,FALSE,"BODY"}</definedName>
    <definedName name="원가계획" localSheetId="5" hidden="1">{#N/A,#N/A,FALSE,"BODY"}</definedName>
    <definedName name="원가계획" localSheetId="6" hidden="1">{#N/A,#N/A,FALSE,"BODY"}</definedName>
    <definedName name="원가계획" localSheetId="7" hidden="1">{#N/A,#N/A,FALSE,"BODY"}</definedName>
    <definedName name="원가계획" localSheetId="8" hidden="1">{#N/A,#N/A,FALSE,"BODY"}</definedName>
    <definedName name="원가계획" localSheetId="9" hidden="1">{#N/A,#N/A,FALSE,"BODY"}</definedName>
    <definedName name="원가계획" hidden="1">{#N/A,#N/A,FALSE,"BODY"}</definedName>
    <definedName name="이명철" localSheetId="1" hidden="1">{#N/A,#N/A,FALSE,"인원";#N/A,#N/A,FALSE,"비용2";#N/A,#N/A,FALSE,"비용1";#N/A,#N/A,FALSE,"비용";#N/A,#N/A,FALSE,"보증2";#N/A,#N/A,FALSE,"보증1";#N/A,#N/A,FALSE,"보증";#N/A,#N/A,FALSE,"손익1";#N/A,#N/A,FALSE,"손익";#N/A,#N/A,FALSE,"부서별매출";#N/A,#N/A,FALSE,"매출"}</definedName>
    <definedName name="이명철" localSheetId="10" hidden="1">{#N/A,#N/A,FALSE,"인원";#N/A,#N/A,FALSE,"비용2";#N/A,#N/A,FALSE,"비용1";#N/A,#N/A,FALSE,"비용";#N/A,#N/A,FALSE,"보증2";#N/A,#N/A,FALSE,"보증1";#N/A,#N/A,FALSE,"보증";#N/A,#N/A,FALSE,"손익1";#N/A,#N/A,FALSE,"손익";#N/A,#N/A,FALSE,"부서별매출";#N/A,#N/A,FALSE,"매출"}</definedName>
    <definedName name="이명철" localSheetId="11" hidden="1">{#N/A,#N/A,FALSE,"인원";#N/A,#N/A,FALSE,"비용2";#N/A,#N/A,FALSE,"비용1";#N/A,#N/A,FALSE,"비용";#N/A,#N/A,FALSE,"보증2";#N/A,#N/A,FALSE,"보증1";#N/A,#N/A,FALSE,"보증";#N/A,#N/A,FALSE,"손익1";#N/A,#N/A,FALSE,"손익";#N/A,#N/A,FALSE,"부서별매출";#N/A,#N/A,FALSE,"매출"}</definedName>
    <definedName name="이명철" localSheetId="12" hidden="1">{#N/A,#N/A,FALSE,"인원";#N/A,#N/A,FALSE,"비용2";#N/A,#N/A,FALSE,"비용1";#N/A,#N/A,FALSE,"비용";#N/A,#N/A,FALSE,"보증2";#N/A,#N/A,FALSE,"보증1";#N/A,#N/A,FALSE,"보증";#N/A,#N/A,FALSE,"손익1";#N/A,#N/A,FALSE,"손익";#N/A,#N/A,FALSE,"부서별매출";#N/A,#N/A,FALSE,"매출"}</definedName>
    <definedName name="이명철" localSheetId="13" hidden="1">{#N/A,#N/A,FALSE,"인원";#N/A,#N/A,FALSE,"비용2";#N/A,#N/A,FALSE,"비용1";#N/A,#N/A,FALSE,"비용";#N/A,#N/A,FALSE,"보증2";#N/A,#N/A,FALSE,"보증1";#N/A,#N/A,FALSE,"보증";#N/A,#N/A,FALSE,"손익1";#N/A,#N/A,FALSE,"손익";#N/A,#N/A,FALSE,"부서별매출";#N/A,#N/A,FALSE,"매출"}</definedName>
    <definedName name="이명철" localSheetId="15" hidden="1">{#N/A,#N/A,FALSE,"인원";#N/A,#N/A,FALSE,"비용2";#N/A,#N/A,FALSE,"비용1";#N/A,#N/A,FALSE,"비용";#N/A,#N/A,FALSE,"보증2";#N/A,#N/A,FALSE,"보증1";#N/A,#N/A,FALSE,"보증";#N/A,#N/A,FALSE,"손익1";#N/A,#N/A,FALSE,"손익";#N/A,#N/A,FALSE,"부서별매출";#N/A,#N/A,FALSE,"매출"}</definedName>
    <definedName name="이명철" localSheetId="2" hidden="1">{#N/A,#N/A,FALSE,"인원";#N/A,#N/A,FALSE,"비용2";#N/A,#N/A,FALSE,"비용1";#N/A,#N/A,FALSE,"비용";#N/A,#N/A,FALSE,"보증2";#N/A,#N/A,FALSE,"보증1";#N/A,#N/A,FALSE,"보증";#N/A,#N/A,FALSE,"손익1";#N/A,#N/A,FALSE,"손익";#N/A,#N/A,FALSE,"부서별매출";#N/A,#N/A,FALSE,"매출"}</definedName>
    <definedName name="이명철" localSheetId="3" hidden="1">{#N/A,#N/A,FALSE,"인원";#N/A,#N/A,FALSE,"비용2";#N/A,#N/A,FALSE,"비용1";#N/A,#N/A,FALSE,"비용";#N/A,#N/A,FALSE,"보증2";#N/A,#N/A,FALSE,"보증1";#N/A,#N/A,FALSE,"보증";#N/A,#N/A,FALSE,"손익1";#N/A,#N/A,FALSE,"손익";#N/A,#N/A,FALSE,"부서별매출";#N/A,#N/A,FALSE,"매출"}</definedName>
    <definedName name="이명철" localSheetId="4" hidden="1">{#N/A,#N/A,FALSE,"인원";#N/A,#N/A,FALSE,"비용2";#N/A,#N/A,FALSE,"비용1";#N/A,#N/A,FALSE,"비용";#N/A,#N/A,FALSE,"보증2";#N/A,#N/A,FALSE,"보증1";#N/A,#N/A,FALSE,"보증";#N/A,#N/A,FALSE,"손익1";#N/A,#N/A,FALSE,"손익";#N/A,#N/A,FALSE,"부서별매출";#N/A,#N/A,FALSE,"매출"}</definedName>
    <definedName name="이명철" localSheetId="5" hidden="1">{#N/A,#N/A,FALSE,"인원";#N/A,#N/A,FALSE,"비용2";#N/A,#N/A,FALSE,"비용1";#N/A,#N/A,FALSE,"비용";#N/A,#N/A,FALSE,"보증2";#N/A,#N/A,FALSE,"보증1";#N/A,#N/A,FALSE,"보증";#N/A,#N/A,FALSE,"손익1";#N/A,#N/A,FALSE,"손익";#N/A,#N/A,FALSE,"부서별매출";#N/A,#N/A,FALSE,"매출"}</definedName>
    <definedName name="이명철" localSheetId="6" hidden="1">{#N/A,#N/A,FALSE,"인원";#N/A,#N/A,FALSE,"비용2";#N/A,#N/A,FALSE,"비용1";#N/A,#N/A,FALSE,"비용";#N/A,#N/A,FALSE,"보증2";#N/A,#N/A,FALSE,"보증1";#N/A,#N/A,FALSE,"보증";#N/A,#N/A,FALSE,"손익1";#N/A,#N/A,FALSE,"손익";#N/A,#N/A,FALSE,"부서별매출";#N/A,#N/A,FALSE,"매출"}</definedName>
    <definedName name="이명철" localSheetId="7" hidden="1">{#N/A,#N/A,FALSE,"인원";#N/A,#N/A,FALSE,"비용2";#N/A,#N/A,FALSE,"비용1";#N/A,#N/A,FALSE,"비용";#N/A,#N/A,FALSE,"보증2";#N/A,#N/A,FALSE,"보증1";#N/A,#N/A,FALSE,"보증";#N/A,#N/A,FALSE,"손익1";#N/A,#N/A,FALSE,"손익";#N/A,#N/A,FALSE,"부서별매출";#N/A,#N/A,FALSE,"매출"}</definedName>
    <definedName name="이명철" localSheetId="8" hidden="1">{#N/A,#N/A,FALSE,"인원";#N/A,#N/A,FALSE,"비용2";#N/A,#N/A,FALSE,"비용1";#N/A,#N/A,FALSE,"비용";#N/A,#N/A,FALSE,"보증2";#N/A,#N/A,FALSE,"보증1";#N/A,#N/A,FALSE,"보증";#N/A,#N/A,FALSE,"손익1";#N/A,#N/A,FALSE,"손익";#N/A,#N/A,FALSE,"부서별매출";#N/A,#N/A,FALSE,"매출"}</definedName>
    <definedName name="이명철" localSheetId="9" hidden="1">{#N/A,#N/A,FALSE,"인원";#N/A,#N/A,FALSE,"비용2";#N/A,#N/A,FALSE,"비용1";#N/A,#N/A,FALSE,"비용";#N/A,#N/A,FALSE,"보증2";#N/A,#N/A,FALSE,"보증1";#N/A,#N/A,FALSE,"보증";#N/A,#N/A,FALSE,"손익1";#N/A,#N/A,FALSE,"손익";#N/A,#N/A,FALSE,"부서별매출";#N/A,#N/A,FALSE,"매출"}</definedName>
    <definedName name="이명철" hidden="1">{#N/A,#N/A,FALSE,"인원";#N/A,#N/A,FALSE,"비용2";#N/A,#N/A,FALSE,"비용1";#N/A,#N/A,FALSE,"비용";#N/A,#N/A,FALSE,"보증2";#N/A,#N/A,FALSE,"보증1";#N/A,#N/A,FALSE,"보증";#N/A,#N/A,FALSE,"손익1";#N/A,#N/A,FALSE,"손익";#N/A,#N/A,FALSE,"부서별매출";#N/A,#N/A,FALSE,"매출"}</definedName>
    <definedName name="이천년비용" localSheetId="1" hidden="1">{#N/A,#N/A,FALSE,"인원";#N/A,#N/A,FALSE,"비용2";#N/A,#N/A,FALSE,"비용1";#N/A,#N/A,FALSE,"비용";#N/A,#N/A,FALSE,"보증2";#N/A,#N/A,FALSE,"보증1";#N/A,#N/A,FALSE,"보증";#N/A,#N/A,FALSE,"손익1";#N/A,#N/A,FALSE,"손익";#N/A,#N/A,FALSE,"부서별매출";#N/A,#N/A,FALSE,"매출"}</definedName>
    <definedName name="이천년비용" localSheetId="10" hidden="1">{#N/A,#N/A,FALSE,"인원";#N/A,#N/A,FALSE,"비용2";#N/A,#N/A,FALSE,"비용1";#N/A,#N/A,FALSE,"비용";#N/A,#N/A,FALSE,"보증2";#N/A,#N/A,FALSE,"보증1";#N/A,#N/A,FALSE,"보증";#N/A,#N/A,FALSE,"손익1";#N/A,#N/A,FALSE,"손익";#N/A,#N/A,FALSE,"부서별매출";#N/A,#N/A,FALSE,"매출"}</definedName>
    <definedName name="이천년비용" localSheetId="11" hidden="1">{#N/A,#N/A,FALSE,"인원";#N/A,#N/A,FALSE,"비용2";#N/A,#N/A,FALSE,"비용1";#N/A,#N/A,FALSE,"비용";#N/A,#N/A,FALSE,"보증2";#N/A,#N/A,FALSE,"보증1";#N/A,#N/A,FALSE,"보증";#N/A,#N/A,FALSE,"손익1";#N/A,#N/A,FALSE,"손익";#N/A,#N/A,FALSE,"부서별매출";#N/A,#N/A,FALSE,"매출"}</definedName>
    <definedName name="이천년비용" localSheetId="12" hidden="1">{#N/A,#N/A,FALSE,"인원";#N/A,#N/A,FALSE,"비용2";#N/A,#N/A,FALSE,"비용1";#N/A,#N/A,FALSE,"비용";#N/A,#N/A,FALSE,"보증2";#N/A,#N/A,FALSE,"보증1";#N/A,#N/A,FALSE,"보증";#N/A,#N/A,FALSE,"손익1";#N/A,#N/A,FALSE,"손익";#N/A,#N/A,FALSE,"부서별매출";#N/A,#N/A,FALSE,"매출"}</definedName>
    <definedName name="이천년비용" localSheetId="13" hidden="1">{#N/A,#N/A,FALSE,"인원";#N/A,#N/A,FALSE,"비용2";#N/A,#N/A,FALSE,"비용1";#N/A,#N/A,FALSE,"비용";#N/A,#N/A,FALSE,"보증2";#N/A,#N/A,FALSE,"보증1";#N/A,#N/A,FALSE,"보증";#N/A,#N/A,FALSE,"손익1";#N/A,#N/A,FALSE,"손익";#N/A,#N/A,FALSE,"부서별매출";#N/A,#N/A,FALSE,"매출"}</definedName>
    <definedName name="이천년비용" localSheetId="15" hidden="1">{#N/A,#N/A,FALSE,"인원";#N/A,#N/A,FALSE,"비용2";#N/A,#N/A,FALSE,"비용1";#N/A,#N/A,FALSE,"비용";#N/A,#N/A,FALSE,"보증2";#N/A,#N/A,FALSE,"보증1";#N/A,#N/A,FALSE,"보증";#N/A,#N/A,FALSE,"손익1";#N/A,#N/A,FALSE,"손익";#N/A,#N/A,FALSE,"부서별매출";#N/A,#N/A,FALSE,"매출"}</definedName>
    <definedName name="이천년비용" localSheetId="2" hidden="1">{#N/A,#N/A,FALSE,"인원";#N/A,#N/A,FALSE,"비용2";#N/A,#N/A,FALSE,"비용1";#N/A,#N/A,FALSE,"비용";#N/A,#N/A,FALSE,"보증2";#N/A,#N/A,FALSE,"보증1";#N/A,#N/A,FALSE,"보증";#N/A,#N/A,FALSE,"손익1";#N/A,#N/A,FALSE,"손익";#N/A,#N/A,FALSE,"부서별매출";#N/A,#N/A,FALSE,"매출"}</definedName>
    <definedName name="이천년비용" localSheetId="3" hidden="1">{#N/A,#N/A,FALSE,"인원";#N/A,#N/A,FALSE,"비용2";#N/A,#N/A,FALSE,"비용1";#N/A,#N/A,FALSE,"비용";#N/A,#N/A,FALSE,"보증2";#N/A,#N/A,FALSE,"보증1";#N/A,#N/A,FALSE,"보증";#N/A,#N/A,FALSE,"손익1";#N/A,#N/A,FALSE,"손익";#N/A,#N/A,FALSE,"부서별매출";#N/A,#N/A,FALSE,"매출"}</definedName>
    <definedName name="이천년비용" localSheetId="4" hidden="1">{#N/A,#N/A,FALSE,"인원";#N/A,#N/A,FALSE,"비용2";#N/A,#N/A,FALSE,"비용1";#N/A,#N/A,FALSE,"비용";#N/A,#N/A,FALSE,"보증2";#N/A,#N/A,FALSE,"보증1";#N/A,#N/A,FALSE,"보증";#N/A,#N/A,FALSE,"손익1";#N/A,#N/A,FALSE,"손익";#N/A,#N/A,FALSE,"부서별매출";#N/A,#N/A,FALSE,"매출"}</definedName>
    <definedName name="이천년비용" localSheetId="5" hidden="1">{#N/A,#N/A,FALSE,"인원";#N/A,#N/A,FALSE,"비용2";#N/A,#N/A,FALSE,"비용1";#N/A,#N/A,FALSE,"비용";#N/A,#N/A,FALSE,"보증2";#N/A,#N/A,FALSE,"보증1";#N/A,#N/A,FALSE,"보증";#N/A,#N/A,FALSE,"손익1";#N/A,#N/A,FALSE,"손익";#N/A,#N/A,FALSE,"부서별매출";#N/A,#N/A,FALSE,"매출"}</definedName>
    <definedName name="이천년비용" localSheetId="6" hidden="1">{#N/A,#N/A,FALSE,"인원";#N/A,#N/A,FALSE,"비용2";#N/A,#N/A,FALSE,"비용1";#N/A,#N/A,FALSE,"비용";#N/A,#N/A,FALSE,"보증2";#N/A,#N/A,FALSE,"보증1";#N/A,#N/A,FALSE,"보증";#N/A,#N/A,FALSE,"손익1";#N/A,#N/A,FALSE,"손익";#N/A,#N/A,FALSE,"부서별매출";#N/A,#N/A,FALSE,"매출"}</definedName>
    <definedName name="이천년비용" localSheetId="7" hidden="1">{#N/A,#N/A,FALSE,"인원";#N/A,#N/A,FALSE,"비용2";#N/A,#N/A,FALSE,"비용1";#N/A,#N/A,FALSE,"비용";#N/A,#N/A,FALSE,"보증2";#N/A,#N/A,FALSE,"보증1";#N/A,#N/A,FALSE,"보증";#N/A,#N/A,FALSE,"손익1";#N/A,#N/A,FALSE,"손익";#N/A,#N/A,FALSE,"부서별매출";#N/A,#N/A,FALSE,"매출"}</definedName>
    <definedName name="이천년비용" localSheetId="8" hidden="1">{#N/A,#N/A,FALSE,"인원";#N/A,#N/A,FALSE,"비용2";#N/A,#N/A,FALSE,"비용1";#N/A,#N/A,FALSE,"비용";#N/A,#N/A,FALSE,"보증2";#N/A,#N/A,FALSE,"보증1";#N/A,#N/A,FALSE,"보증";#N/A,#N/A,FALSE,"손익1";#N/A,#N/A,FALSE,"손익";#N/A,#N/A,FALSE,"부서별매출";#N/A,#N/A,FALSE,"매출"}</definedName>
    <definedName name="이천년비용" localSheetId="9" hidden="1">{#N/A,#N/A,FALSE,"인원";#N/A,#N/A,FALSE,"비용2";#N/A,#N/A,FALSE,"비용1";#N/A,#N/A,FALSE,"비용";#N/A,#N/A,FALSE,"보증2";#N/A,#N/A,FALSE,"보증1";#N/A,#N/A,FALSE,"보증";#N/A,#N/A,FALSE,"손익1";#N/A,#N/A,FALSE,"손익";#N/A,#N/A,FALSE,"부서별매출";#N/A,#N/A,FALSE,"매출"}</definedName>
    <definedName name="이천년비용" hidden="1">{#N/A,#N/A,FALSE,"인원";#N/A,#N/A,FALSE,"비용2";#N/A,#N/A,FALSE,"비용1";#N/A,#N/A,FALSE,"비용";#N/A,#N/A,FALSE,"보증2";#N/A,#N/A,FALSE,"보증1";#N/A,#N/A,FALSE,"보증";#N/A,#N/A,FALSE,"손익1";#N/A,#N/A,FALSE,"손익";#N/A,#N/A,FALSE,"부서별매출";#N/A,#N/A,FALSE,"매출"}</definedName>
    <definedName name="일정2" localSheetId="1" hidden="1">{#N/A,#N/A,FALSE,"인원";#N/A,#N/A,FALSE,"비용2";#N/A,#N/A,FALSE,"비용1";#N/A,#N/A,FALSE,"비용";#N/A,#N/A,FALSE,"보증2";#N/A,#N/A,FALSE,"보증1";#N/A,#N/A,FALSE,"보증";#N/A,#N/A,FALSE,"손익1";#N/A,#N/A,FALSE,"손익";#N/A,#N/A,FALSE,"부서별매출";#N/A,#N/A,FALSE,"매출"}</definedName>
    <definedName name="일정2" localSheetId="10" hidden="1">{#N/A,#N/A,FALSE,"인원";#N/A,#N/A,FALSE,"비용2";#N/A,#N/A,FALSE,"비용1";#N/A,#N/A,FALSE,"비용";#N/A,#N/A,FALSE,"보증2";#N/A,#N/A,FALSE,"보증1";#N/A,#N/A,FALSE,"보증";#N/A,#N/A,FALSE,"손익1";#N/A,#N/A,FALSE,"손익";#N/A,#N/A,FALSE,"부서별매출";#N/A,#N/A,FALSE,"매출"}</definedName>
    <definedName name="일정2" localSheetId="11" hidden="1">{#N/A,#N/A,FALSE,"인원";#N/A,#N/A,FALSE,"비용2";#N/A,#N/A,FALSE,"비용1";#N/A,#N/A,FALSE,"비용";#N/A,#N/A,FALSE,"보증2";#N/A,#N/A,FALSE,"보증1";#N/A,#N/A,FALSE,"보증";#N/A,#N/A,FALSE,"손익1";#N/A,#N/A,FALSE,"손익";#N/A,#N/A,FALSE,"부서별매출";#N/A,#N/A,FALSE,"매출"}</definedName>
    <definedName name="일정2" localSheetId="12" hidden="1">{#N/A,#N/A,FALSE,"인원";#N/A,#N/A,FALSE,"비용2";#N/A,#N/A,FALSE,"비용1";#N/A,#N/A,FALSE,"비용";#N/A,#N/A,FALSE,"보증2";#N/A,#N/A,FALSE,"보증1";#N/A,#N/A,FALSE,"보증";#N/A,#N/A,FALSE,"손익1";#N/A,#N/A,FALSE,"손익";#N/A,#N/A,FALSE,"부서별매출";#N/A,#N/A,FALSE,"매출"}</definedName>
    <definedName name="일정2" localSheetId="13" hidden="1">{#N/A,#N/A,FALSE,"인원";#N/A,#N/A,FALSE,"비용2";#N/A,#N/A,FALSE,"비용1";#N/A,#N/A,FALSE,"비용";#N/A,#N/A,FALSE,"보증2";#N/A,#N/A,FALSE,"보증1";#N/A,#N/A,FALSE,"보증";#N/A,#N/A,FALSE,"손익1";#N/A,#N/A,FALSE,"손익";#N/A,#N/A,FALSE,"부서별매출";#N/A,#N/A,FALSE,"매출"}</definedName>
    <definedName name="일정2" localSheetId="15" hidden="1">{#N/A,#N/A,FALSE,"인원";#N/A,#N/A,FALSE,"비용2";#N/A,#N/A,FALSE,"비용1";#N/A,#N/A,FALSE,"비용";#N/A,#N/A,FALSE,"보증2";#N/A,#N/A,FALSE,"보증1";#N/A,#N/A,FALSE,"보증";#N/A,#N/A,FALSE,"손익1";#N/A,#N/A,FALSE,"손익";#N/A,#N/A,FALSE,"부서별매출";#N/A,#N/A,FALSE,"매출"}</definedName>
    <definedName name="일정2" localSheetId="2" hidden="1">{#N/A,#N/A,FALSE,"인원";#N/A,#N/A,FALSE,"비용2";#N/A,#N/A,FALSE,"비용1";#N/A,#N/A,FALSE,"비용";#N/A,#N/A,FALSE,"보증2";#N/A,#N/A,FALSE,"보증1";#N/A,#N/A,FALSE,"보증";#N/A,#N/A,FALSE,"손익1";#N/A,#N/A,FALSE,"손익";#N/A,#N/A,FALSE,"부서별매출";#N/A,#N/A,FALSE,"매출"}</definedName>
    <definedName name="일정2" localSheetId="3" hidden="1">{#N/A,#N/A,FALSE,"인원";#N/A,#N/A,FALSE,"비용2";#N/A,#N/A,FALSE,"비용1";#N/A,#N/A,FALSE,"비용";#N/A,#N/A,FALSE,"보증2";#N/A,#N/A,FALSE,"보증1";#N/A,#N/A,FALSE,"보증";#N/A,#N/A,FALSE,"손익1";#N/A,#N/A,FALSE,"손익";#N/A,#N/A,FALSE,"부서별매출";#N/A,#N/A,FALSE,"매출"}</definedName>
    <definedName name="일정2" localSheetId="4" hidden="1">{#N/A,#N/A,FALSE,"인원";#N/A,#N/A,FALSE,"비용2";#N/A,#N/A,FALSE,"비용1";#N/A,#N/A,FALSE,"비용";#N/A,#N/A,FALSE,"보증2";#N/A,#N/A,FALSE,"보증1";#N/A,#N/A,FALSE,"보증";#N/A,#N/A,FALSE,"손익1";#N/A,#N/A,FALSE,"손익";#N/A,#N/A,FALSE,"부서별매출";#N/A,#N/A,FALSE,"매출"}</definedName>
    <definedName name="일정2" localSheetId="5" hidden="1">{#N/A,#N/A,FALSE,"인원";#N/A,#N/A,FALSE,"비용2";#N/A,#N/A,FALSE,"비용1";#N/A,#N/A,FALSE,"비용";#N/A,#N/A,FALSE,"보증2";#N/A,#N/A,FALSE,"보증1";#N/A,#N/A,FALSE,"보증";#N/A,#N/A,FALSE,"손익1";#N/A,#N/A,FALSE,"손익";#N/A,#N/A,FALSE,"부서별매출";#N/A,#N/A,FALSE,"매출"}</definedName>
    <definedName name="일정2" localSheetId="6" hidden="1">{#N/A,#N/A,FALSE,"인원";#N/A,#N/A,FALSE,"비용2";#N/A,#N/A,FALSE,"비용1";#N/A,#N/A,FALSE,"비용";#N/A,#N/A,FALSE,"보증2";#N/A,#N/A,FALSE,"보증1";#N/A,#N/A,FALSE,"보증";#N/A,#N/A,FALSE,"손익1";#N/A,#N/A,FALSE,"손익";#N/A,#N/A,FALSE,"부서별매출";#N/A,#N/A,FALSE,"매출"}</definedName>
    <definedName name="일정2" localSheetId="7" hidden="1">{#N/A,#N/A,FALSE,"인원";#N/A,#N/A,FALSE,"비용2";#N/A,#N/A,FALSE,"비용1";#N/A,#N/A,FALSE,"비용";#N/A,#N/A,FALSE,"보증2";#N/A,#N/A,FALSE,"보증1";#N/A,#N/A,FALSE,"보증";#N/A,#N/A,FALSE,"손익1";#N/A,#N/A,FALSE,"손익";#N/A,#N/A,FALSE,"부서별매출";#N/A,#N/A,FALSE,"매출"}</definedName>
    <definedName name="일정2" localSheetId="8" hidden="1">{#N/A,#N/A,FALSE,"인원";#N/A,#N/A,FALSE,"비용2";#N/A,#N/A,FALSE,"비용1";#N/A,#N/A,FALSE,"비용";#N/A,#N/A,FALSE,"보증2";#N/A,#N/A,FALSE,"보증1";#N/A,#N/A,FALSE,"보증";#N/A,#N/A,FALSE,"손익1";#N/A,#N/A,FALSE,"손익";#N/A,#N/A,FALSE,"부서별매출";#N/A,#N/A,FALSE,"매출"}</definedName>
    <definedName name="일정2" localSheetId="9" hidden="1">{#N/A,#N/A,FALSE,"인원";#N/A,#N/A,FALSE,"비용2";#N/A,#N/A,FALSE,"비용1";#N/A,#N/A,FALSE,"비용";#N/A,#N/A,FALSE,"보증2";#N/A,#N/A,FALSE,"보증1";#N/A,#N/A,FALSE,"보증";#N/A,#N/A,FALSE,"손익1";#N/A,#N/A,FALSE,"손익";#N/A,#N/A,FALSE,"부서별매출";#N/A,#N/A,FALSE,"매출"}</definedName>
    <definedName name="일정2" hidden="1">{#N/A,#N/A,FALSE,"인원";#N/A,#N/A,FALSE,"비용2";#N/A,#N/A,FALSE,"비용1";#N/A,#N/A,FALSE,"비용";#N/A,#N/A,FALSE,"보증2";#N/A,#N/A,FALSE,"보증1";#N/A,#N/A,FALSE,"보증";#N/A,#N/A,FALSE,"손익1";#N/A,#N/A,FALSE,"손익";#N/A,#N/A,FALSE,"부서별매출";#N/A,#N/A,FALSE,"매출"}</definedName>
    <definedName name="재료비" localSheetId="1" hidden="1">{#N/A,#N/A,FALSE,"BODY"}</definedName>
    <definedName name="재료비" localSheetId="10" hidden="1">{#N/A,#N/A,FALSE,"BODY"}</definedName>
    <definedName name="재료비" localSheetId="11" hidden="1">{#N/A,#N/A,FALSE,"BODY"}</definedName>
    <definedName name="재료비" localSheetId="12" hidden="1">{#N/A,#N/A,FALSE,"BODY"}</definedName>
    <definedName name="재료비" localSheetId="13" hidden="1">{#N/A,#N/A,FALSE,"BODY"}</definedName>
    <definedName name="재료비" localSheetId="15" hidden="1">{#N/A,#N/A,FALSE,"BODY"}</definedName>
    <definedName name="재료비" localSheetId="2" hidden="1">{#N/A,#N/A,FALSE,"BODY"}</definedName>
    <definedName name="재료비" localSheetId="3" hidden="1">{#N/A,#N/A,FALSE,"BODY"}</definedName>
    <definedName name="재료비" localSheetId="4" hidden="1">{#N/A,#N/A,FALSE,"BODY"}</definedName>
    <definedName name="재료비" localSheetId="5" hidden="1">{#N/A,#N/A,FALSE,"BODY"}</definedName>
    <definedName name="재료비" localSheetId="6" hidden="1">{#N/A,#N/A,FALSE,"BODY"}</definedName>
    <definedName name="재료비" localSheetId="7" hidden="1">{#N/A,#N/A,FALSE,"BODY"}</definedName>
    <definedName name="재료비" localSheetId="8" hidden="1">{#N/A,#N/A,FALSE,"BODY"}</definedName>
    <definedName name="재료비" localSheetId="9" hidden="1">{#N/A,#N/A,FALSE,"BODY"}</definedName>
    <definedName name="재료비" hidden="1">{#N/A,#N/A,FALSE,"BODY"}</definedName>
    <definedName name="정비대수" localSheetId="1" hidden="1">{#N/A,#N/A,FALSE,"인원";#N/A,#N/A,FALSE,"비용2";#N/A,#N/A,FALSE,"비용1";#N/A,#N/A,FALSE,"비용";#N/A,#N/A,FALSE,"보증2";#N/A,#N/A,FALSE,"보증1";#N/A,#N/A,FALSE,"보증";#N/A,#N/A,FALSE,"손익1";#N/A,#N/A,FALSE,"손익";#N/A,#N/A,FALSE,"부서별매출";#N/A,#N/A,FALSE,"매출"}</definedName>
    <definedName name="정비대수" localSheetId="10" hidden="1">{#N/A,#N/A,FALSE,"인원";#N/A,#N/A,FALSE,"비용2";#N/A,#N/A,FALSE,"비용1";#N/A,#N/A,FALSE,"비용";#N/A,#N/A,FALSE,"보증2";#N/A,#N/A,FALSE,"보증1";#N/A,#N/A,FALSE,"보증";#N/A,#N/A,FALSE,"손익1";#N/A,#N/A,FALSE,"손익";#N/A,#N/A,FALSE,"부서별매출";#N/A,#N/A,FALSE,"매출"}</definedName>
    <definedName name="정비대수" localSheetId="11" hidden="1">{#N/A,#N/A,FALSE,"인원";#N/A,#N/A,FALSE,"비용2";#N/A,#N/A,FALSE,"비용1";#N/A,#N/A,FALSE,"비용";#N/A,#N/A,FALSE,"보증2";#N/A,#N/A,FALSE,"보증1";#N/A,#N/A,FALSE,"보증";#N/A,#N/A,FALSE,"손익1";#N/A,#N/A,FALSE,"손익";#N/A,#N/A,FALSE,"부서별매출";#N/A,#N/A,FALSE,"매출"}</definedName>
    <definedName name="정비대수" localSheetId="12" hidden="1">{#N/A,#N/A,FALSE,"인원";#N/A,#N/A,FALSE,"비용2";#N/A,#N/A,FALSE,"비용1";#N/A,#N/A,FALSE,"비용";#N/A,#N/A,FALSE,"보증2";#N/A,#N/A,FALSE,"보증1";#N/A,#N/A,FALSE,"보증";#N/A,#N/A,FALSE,"손익1";#N/A,#N/A,FALSE,"손익";#N/A,#N/A,FALSE,"부서별매출";#N/A,#N/A,FALSE,"매출"}</definedName>
    <definedName name="정비대수" localSheetId="13" hidden="1">{#N/A,#N/A,FALSE,"인원";#N/A,#N/A,FALSE,"비용2";#N/A,#N/A,FALSE,"비용1";#N/A,#N/A,FALSE,"비용";#N/A,#N/A,FALSE,"보증2";#N/A,#N/A,FALSE,"보증1";#N/A,#N/A,FALSE,"보증";#N/A,#N/A,FALSE,"손익1";#N/A,#N/A,FALSE,"손익";#N/A,#N/A,FALSE,"부서별매출";#N/A,#N/A,FALSE,"매출"}</definedName>
    <definedName name="정비대수" localSheetId="15" hidden="1">{#N/A,#N/A,FALSE,"인원";#N/A,#N/A,FALSE,"비용2";#N/A,#N/A,FALSE,"비용1";#N/A,#N/A,FALSE,"비용";#N/A,#N/A,FALSE,"보증2";#N/A,#N/A,FALSE,"보증1";#N/A,#N/A,FALSE,"보증";#N/A,#N/A,FALSE,"손익1";#N/A,#N/A,FALSE,"손익";#N/A,#N/A,FALSE,"부서별매출";#N/A,#N/A,FALSE,"매출"}</definedName>
    <definedName name="정비대수" localSheetId="2" hidden="1">{#N/A,#N/A,FALSE,"인원";#N/A,#N/A,FALSE,"비용2";#N/A,#N/A,FALSE,"비용1";#N/A,#N/A,FALSE,"비용";#N/A,#N/A,FALSE,"보증2";#N/A,#N/A,FALSE,"보증1";#N/A,#N/A,FALSE,"보증";#N/A,#N/A,FALSE,"손익1";#N/A,#N/A,FALSE,"손익";#N/A,#N/A,FALSE,"부서별매출";#N/A,#N/A,FALSE,"매출"}</definedName>
    <definedName name="정비대수" localSheetId="3" hidden="1">{#N/A,#N/A,FALSE,"인원";#N/A,#N/A,FALSE,"비용2";#N/A,#N/A,FALSE,"비용1";#N/A,#N/A,FALSE,"비용";#N/A,#N/A,FALSE,"보증2";#N/A,#N/A,FALSE,"보증1";#N/A,#N/A,FALSE,"보증";#N/A,#N/A,FALSE,"손익1";#N/A,#N/A,FALSE,"손익";#N/A,#N/A,FALSE,"부서별매출";#N/A,#N/A,FALSE,"매출"}</definedName>
    <definedName name="정비대수" localSheetId="4" hidden="1">{#N/A,#N/A,FALSE,"인원";#N/A,#N/A,FALSE,"비용2";#N/A,#N/A,FALSE,"비용1";#N/A,#N/A,FALSE,"비용";#N/A,#N/A,FALSE,"보증2";#N/A,#N/A,FALSE,"보증1";#N/A,#N/A,FALSE,"보증";#N/A,#N/A,FALSE,"손익1";#N/A,#N/A,FALSE,"손익";#N/A,#N/A,FALSE,"부서별매출";#N/A,#N/A,FALSE,"매출"}</definedName>
    <definedName name="정비대수" localSheetId="5" hidden="1">{#N/A,#N/A,FALSE,"인원";#N/A,#N/A,FALSE,"비용2";#N/A,#N/A,FALSE,"비용1";#N/A,#N/A,FALSE,"비용";#N/A,#N/A,FALSE,"보증2";#N/A,#N/A,FALSE,"보증1";#N/A,#N/A,FALSE,"보증";#N/A,#N/A,FALSE,"손익1";#N/A,#N/A,FALSE,"손익";#N/A,#N/A,FALSE,"부서별매출";#N/A,#N/A,FALSE,"매출"}</definedName>
    <definedName name="정비대수" localSheetId="6" hidden="1">{#N/A,#N/A,FALSE,"인원";#N/A,#N/A,FALSE,"비용2";#N/A,#N/A,FALSE,"비용1";#N/A,#N/A,FALSE,"비용";#N/A,#N/A,FALSE,"보증2";#N/A,#N/A,FALSE,"보증1";#N/A,#N/A,FALSE,"보증";#N/A,#N/A,FALSE,"손익1";#N/A,#N/A,FALSE,"손익";#N/A,#N/A,FALSE,"부서별매출";#N/A,#N/A,FALSE,"매출"}</definedName>
    <definedName name="정비대수" localSheetId="7" hidden="1">{#N/A,#N/A,FALSE,"인원";#N/A,#N/A,FALSE,"비용2";#N/A,#N/A,FALSE,"비용1";#N/A,#N/A,FALSE,"비용";#N/A,#N/A,FALSE,"보증2";#N/A,#N/A,FALSE,"보증1";#N/A,#N/A,FALSE,"보증";#N/A,#N/A,FALSE,"손익1";#N/A,#N/A,FALSE,"손익";#N/A,#N/A,FALSE,"부서별매출";#N/A,#N/A,FALSE,"매출"}</definedName>
    <definedName name="정비대수" localSheetId="8" hidden="1">{#N/A,#N/A,FALSE,"인원";#N/A,#N/A,FALSE,"비용2";#N/A,#N/A,FALSE,"비용1";#N/A,#N/A,FALSE,"비용";#N/A,#N/A,FALSE,"보증2";#N/A,#N/A,FALSE,"보증1";#N/A,#N/A,FALSE,"보증";#N/A,#N/A,FALSE,"손익1";#N/A,#N/A,FALSE,"손익";#N/A,#N/A,FALSE,"부서별매출";#N/A,#N/A,FALSE,"매출"}</definedName>
    <definedName name="정비대수" localSheetId="9" hidden="1">{#N/A,#N/A,FALSE,"인원";#N/A,#N/A,FALSE,"비용2";#N/A,#N/A,FALSE,"비용1";#N/A,#N/A,FALSE,"비용";#N/A,#N/A,FALSE,"보증2";#N/A,#N/A,FALSE,"보증1";#N/A,#N/A,FALSE,"보증";#N/A,#N/A,FALSE,"손익1";#N/A,#N/A,FALSE,"손익";#N/A,#N/A,FALSE,"부서별매출";#N/A,#N/A,FALSE,"매출"}</definedName>
    <definedName name="정비대수" hidden="1">{#N/A,#N/A,FALSE,"인원";#N/A,#N/A,FALSE,"비용2";#N/A,#N/A,FALSE,"비용1";#N/A,#N/A,FALSE,"비용";#N/A,#N/A,FALSE,"보증2";#N/A,#N/A,FALSE,"보증1";#N/A,#N/A,FALSE,"보증";#N/A,#N/A,FALSE,"손익1";#N/A,#N/A,FALSE,"손익";#N/A,#N/A,FALSE,"부서별매출";#N/A,#N/A,FALSE,"매출"}</definedName>
    <definedName name="차종별"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차종별" localSheetId="1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차종별" localSheetId="1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차종별" localSheetId="1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차종별" localSheetId="1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차종별" localSheetId="15"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차종별" localSheetId="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차종별" localSheetId="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차종별" localSheetId="4"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차종별" localSheetId="5"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차종별" localSheetId="6"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차종별" localSheetId="7"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차종별" localSheetId="8"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차종별" localSheetId="9"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차종별"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차차" localSheetId="1" hidden="1">{#N/A,#N/A,TRUE,"일정"}</definedName>
    <definedName name="차차" localSheetId="10" hidden="1">{#N/A,#N/A,TRUE,"일정"}</definedName>
    <definedName name="차차" localSheetId="11" hidden="1">{#N/A,#N/A,TRUE,"일정"}</definedName>
    <definedName name="차차" localSheetId="12" hidden="1">{#N/A,#N/A,TRUE,"일정"}</definedName>
    <definedName name="차차" localSheetId="13" hidden="1">{#N/A,#N/A,TRUE,"일정"}</definedName>
    <definedName name="차차" localSheetId="15" hidden="1">{#N/A,#N/A,TRUE,"일정"}</definedName>
    <definedName name="차차" localSheetId="2" hidden="1">{#N/A,#N/A,TRUE,"일정"}</definedName>
    <definedName name="차차" localSheetId="3" hidden="1">{#N/A,#N/A,TRUE,"일정"}</definedName>
    <definedName name="차차" localSheetId="4" hidden="1">{#N/A,#N/A,TRUE,"일정"}</definedName>
    <definedName name="차차" localSheetId="5" hidden="1">{#N/A,#N/A,TRUE,"일정"}</definedName>
    <definedName name="차차" localSheetId="6" hidden="1">{#N/A,#N/A,TRUE,"일정"}</definedName>
    <definedName name="차차" localSheetId="7" hidden="1">{#N/A,#N/A,TRUE,"일정"}</definedName>
    <definedName name="차차" localSheetId="8" hidden="1">{#N/A,#N/A,TRUE,"일정"}</definedName>
    <definedName name="차차" localSheetId="9" hidden="1">{#N/A,#N/A,TRUE,"일정"}</definedName>
    <definedName name="차차" hidden="1">{#N/A,#N/A,TRUE,"일정"}</definedName>
    <definedName name="초ㅐ" localSheetId="1" hidden="1">{"'Monthly 1997'!$A$3:$S$89"}</definedName>
    <definedName name="초ㅐ" localSheetId="10" hidden="1">{"'Monthly 1997'!$A$3:$S$89"}</definedName>
    <definedName name="초ㅐ" localSheetId="11" hidden="1">{"'Monthly 1997'!$A$3:$S$89"}</definedName>
    <definedName name="초ㅐ" localSheetId="12" hidden="1">{"'Monthly 1997'!$A$3:$S$89"}</definedName>
    <definedName name="초ㅐ" localSheetId="13" hidden="1">{"'Monthly 1997'!$A$3:$S$89"}</definedName>
    <definedName name="초ㅐ" localSheetId="15" hidden="1">{"'Monthly 1997'!$A$3:$S$89"}</definedName>
    <definedName name="초ㅐ" localSheetId="2" hidden="1">{"'Monthly 1997'!$A$3:$S$89"}</definedName>
    <definedName name="초ㅐ" localSheetId="3" hidden="1">{"'Monthly 1997'!$A$3:$S$89"}</definedName>
    <definedName name="초ㅐ" localSheetId="4" hidden="1">{"'Monthly 1997'!$A$3:$S$89"}</definedName>
    <definedName name="초ㅐ" localSheetId="5" hidden="1">{"'Monthly 1997'!$A$3:$S$89"}</definedName>
    <definedName name="초ㅐ" localSheetId="6" hidden="1">{"'Monthly 1997'!$A$3:$S$89"}</definedName>
    <definedName name="초ㅐ" localSheetId="7" hidden="1">{"'Monthly 1997'!$A$3:$S$89"}</definedName>
    <definedName name="초ㅐ" localSheetId="8" hidden="1">{"'Monthly 1997'!$A$3:$S$89"}</definedName>
    <definedName name="초ㅐ" localSheetId="9" hidden="1">{"'Monthly 1997'!$A$3:$S$89"}</definedName>
    <definedName name="초ㅐ" hidden="1">{"'Monthly 1997'!$A$3:$S$89"}</definedName>
    <definedName name="판매보증" localSheetId="1" hidden="1">{#N/A,#N/A,FALSE,"인원";#N/A,#N/A,FALSE,"비용2";#N/A,#N/A,FALSE,"비용1";#N/A,#N/A,FALSE,"비용";#N/A,#N/A,FALSE,"보증2";#N/A,#N/A,FALSE,"보증1";#N/A,#N/A,FALSE,"보증";#N/A,#N/A,FALSE,"손익1";#N/A,#N/A,FALSE,"손익";#N/A,#N/A,FALSE,"부서별매출";#N/A,#N/A,FALSE,"매출"}</definedName>
    <definedName name="판매보증" localSheetId="10" hidden="1">{#N/A,#N/A,FALSE,"인원";#N/A,#N/A,FALSE,"비용2";#N/A,#N/A,FALSE,"비용1";#N/A,#N/A,FALSE,"비용";#N/A,#N/A,FALSE,"보증2";#N/A,#N/A,FALSE,"보증1";#N/A,#N/A,FALSE,"보증";#N/A,#N/A,FALSE,"손익1";#N/A,#N/A,FALSE,"손익";#N/A,#N/A,FALSE,"부서별매출";#N/A,#N/A,FALSE,"매출"}</definedName>
    <definedName name="판매보증" localSheetId="11" hidden="1">{#N/A,#N/A,FALSE,"인원";#N/A,#N/A,FALSE,"비용2";#N/A,#N/A,FALSE,"비용1";#N/A,#N/A,FALSE,"비용";#N/A,#N/A,FALSE,"보증2";#N/A,#N/A,FALSE,"보증1";#N/A,#N/A,FALSE,"보증";#N/A,#N/A,FALSE,"손익1";#N/A,#N/A,FALSE,"손익";#N/A,#N/A,FALSE,"부서별매출";#N/A,#N/A,FALSE,"매출"}</definedName>
    <definedName name="판매보증" localSheetId="12" hidden="1">{#N/A,#N/A,FALSE,"인원";#N/A,#N/A,FALSE,"비용2";#N/A,#N/A,FALSE,"비용1";#N/A,#N/A,FALSE,"비용";#N/A,#N/A,FALSE,"보증2";#N/A,#N/A,FALSE,"보증1";#N/A,#N/A,FALSE,"보증";#N/A,#N/A,FALSE,"손익1";#N/A,#N/A,FALSE,"손익";#N/A,#N/A,FALSE,"부서별매출";#N/A,#N/A,FALSE,"매출"}</definedName>
    <definedName name="판매보증" localSheetId="13" hidden="1">{#N/A,#N/A,FALSE,"인원";#N/A,#N/A,FALSE,"비용2";#N/A,#N/A,FALSE,"비용1";#N/A,#N/A,FALSE,"비용";#N/A,#N/A,FALSE,"보증2";#N/A,#N/A,FALSE,"보증1";#N/A,#N/A,FALSE,"보증";#N/A,#N/A,FALSE,"손익1";#N/A,#N/A,FALSE,"손익";#N/A,#N/A,FALSE,"부서별매출";#N/A,#N/A,FALSE,"매출"}</definedName>
    <definedName name="판매보증" localSheetId="15" hidden="1">{#N/A,#N/A,FALSE,"인원";#N/A,#N/A,FALSE,"비용2";#N/A,#N/A,FALSE,"비용1";#N/A,#N/A,FALSE,"비용";#N/A,#N/A,FALSE,"보증2";#N/A,#N/A,FALSE,"보증1";#N/A,#N/A,FALSE,"보증";#N/A,#N/A,FALSE,"손익1";#N/A,#N/A,FALSE,"손익";#N/A,#N/A,FALSE,"부서별매출";#N/A,#N/A,FALSE,"매출"}</definedName>
    <definedName name="판매보증" localSheetId="2" hidden="1">{#N/A,#N/A,FALSE,"인원";#N/A,#N/A,FALSE,"비용2";#N/A,#N/A,FALSE,"비용1";#N/A,#N/A,FALSE,"비용";#N/A,#N/A,FALSE,"보증2";#N/A,#N/A,FALSE,"보증1";#N/A,#N/A,FALSE,"보증";#N/A,#N/A,FALSE,"손익1";#N/A,#N/A,FALSE,"손익";#N/A,#N/A,FALSE,"부서별매출";#N/A,#N/A,FALSE,"매출"}</definedName>
    <definedName name="판매보증" localSheetId="3" hidden="1">{#N/A,#N/A,FALSE,"인원";#N/A,#N/A,FALSE,"비용2";#N/A,#N/A,FALSE,"비용1";#N/A,#N/A,FALSE,"비용";#N/A,#N/A,FALSE,"보증2";#N/A,#N/A,FALSE,"보증1";#N/A,#N/A,FALSE,"보증";#N/A,#N/A,FALSE,"손익1";#N/A,#N/A,FALSE,"손익";#N/A,#N/A,FALSE,"부서별매출";#N/A,#N/A,FALSE,"매출"}</definedName>
    <definedName name="판매보증" localSheetId="4" hidden="1">{#N/A,#N/A,FALSE,"인원";#N/A,#N/A,FALSE,"비용2";#N/A,#N/A,FALSE,"비용1";#N/A,#N/A,FALSE,"비용";#N/A,#N/A,FALSE,"보증2";#N/A,#N/A,FALSE,"보증1";#N/A,#N/A,FALSE,"보증";#N/A,#N/A,FALSE,"손익1";#N/A,#N/A,FALSE,"손익";#N/A,#N/A,FALSE,"부서별매출";#N/A,#N/A,FALSE,"매출"}</definedName>
    <definedName name="판매보증" localSheetId="5" hidden="1">{#N/A,#N/A,FALSE,"인원";#N/A,#N/A,FALSE,"비용2";#N/A,#N/A,FALSE,"비용1";#N/A,#N/A,FALSE,"비용";#N/A,#N/A,FALSE,"보증2";#N/A,#N/A,FALSE,"보증1";#N/A,#N/A,FALSE,"보증";#N/A,#N/A,FALSE,"손익1";#N/A,#N/A,FALSE,"손익";#N/A,#N/A,FALSE,"부서별매출";#N/A,#N/A,FALSE,"매출"}</definedName>
    <definedName name="판매보증" localSheetId="6" hidden="1">{#N/A,#N/A,FALSE,"인원";#N/A,#N/A,FALSE,"비용2";#N/A,#N/A,FALSE,"비용1";#N/A,#N/A,FALSE,"비용";#N/A,#N/A,FALSE,"보증2";#N/A,#N/A,FALSE,"보증1";#N/A,#N/A,FALSE,"보증";#N/A,#N/A,FALSE,"손익1";#N/A,#N/A,FALSE,"손익";#N/A,#N/A,FALSE,"부서별매출";#N/A,#N/A,FALSE,"매출"}</definedName>
    <definedName name="판매보증" localSheetId="7" hidden="1">{#N/A,#N/A,FALSE,"인원";#N/A,#N/A,FALSE,"비용2";#N/A,#N/A,FALSE,"비용1";#N/A,#N/A,FALSE,"비용";#N/A,#N/A,FALSE,"보증2";#N/A,#N/A,FALSE,"보증1";#N/A,#N/A,FALSE,"보증";#N/A,#N/A,FALSE,"손익1";#N/A,#N/A,FALSE,"손익";#N/A,#N/A,FALSE,"부서별매출";#N/A,#N/A,FALSE,"매출"}</definedName>
    <definedName name="판매보증" localSheetId="8" hidden="1">{#N/A,#N/A,FALSE,"인원";#N/A,#N/A,FALSE,"비용2";#N/A,#N/A,FALSE,"비용1";#N/A,#N/A,FALSE,"비용";#N/A,#N/A,FALSE,"보증2";#N/A,#N/A,FALSE,"보증1";#N/A,#N/A,FALSE,"보증";#N/A,#N/A,FALSE,"손익1";#N/A,#N/A,FALSE,"손익";#N/A,#N/A,FALSE,"부서별매출";#N/A,#N/A,FALSE,"매출"}</definedName>
    <definedName name="판매보증" localSheetId="9" hidden="1">{#N/A,#N/A,FALSE,"인원";#N/A,#N/A,FALSE,"비용2";#N/A,#N/A,FALSE,"비용1";#N/A,#N/A,FALSE,"비용";#N/A,#N/A,FALSE,"보증2";#N/A,#N/A,FALSE,"보증1";#N/A,#N/A,FALSE,"보증";#N/A,#N/A,FALSE,"손익1";#N/A,#N/A,FALSE,"손익";#N/A,#N/A,FALSE,"부서별매출";#N/A,#N/A,FALSE,"매출"}</definedName>
    <definedName name="판매보증" hidden="1">{#N/A,#N/A,FALSE,"인원";#N/A,#N/A,FALSE,"비용2";#N/A,#N/A,FALSE,"비용1";#N/A,#N/A,FALSE,"비용";#N/A,#N/A,FALSE,"보증2";#N/A,#N/A,FALSE,"보증1";#N/A,#N/A,FALSE,"보증";#N/A,#N/A,FALSE,"손익1";#N/A,#N/A,FALSE,"손익";#N/A,#N/A,FALSE,"부서별매출";#N/A,#N/A,FALSE,"매출"}</definedName>
  </definedNames>
  <calcPr calcId="162913"/>
</workbook>
</file>

<file path=xl/calcChain.xml><?xml version="1.0" encoding="utf-8"?>
<calcChain xmlns="http://schemas.openxmlformats.org/spreadsheetml/2006/main">
  <c r="P61" i="39" l="1"/>
  <c r="O61" i="39"/>
  <c r="N61" i="39"/>
  <c r="M61" i="39"/>
  <c r="L61" i="39"/>
  <c r="K61" i="39"/>
  <c r="J61" i="39"/>
  <c r="I61" i="39"/>
  <c r="H61" i="39"/>
  <c r="G61" i="39"/>
  <c r="F61" i="39"/>
  <c r="G60" i="39"/>
  <c r="G59" i="39"/>
  <c r="G58" i="39"/>
  <c r="G57" i="39"/>
  <c r="G56" i="39"/>
  <c r="G55" i="39"/>
  <c r="G54" i="39"/>
  <c r="G53" i="39"/>
  <c r="G52" i="39"/>
  <c r="G51" i="39"/>
  <c r="G50" i="39"/>
  <c r="G49" i="39"/>
  <c r="G48" i="39"/>
  <c r="G47" i="39"/>
  <c r="G46" i="39"/>
  <c r="G45" i="39"/>
  <c r="G44" i="39"/>
  <c r="G43" i="39"/>
  <c r="G42" i="39"/>
  <c r="G41" i="39"/>
  <c r="G40" i="39"/>
  <c r="G39" i="39"/>
  <c r="G38" i="39"/>
  <c r="G37" i="39"/>
  <c r="G36" i="39"/>
  <c r="G35" i="39"/>
  <c r="G34" i="39"/>
  <c r="G33" i="39"/>
  <c r="G32" i="39"/>
  <c r="G31" i="39"/>
  <c r="G30" i="39"/>
  <c r="G29" i="39"/>
  <c r="G28" i="39"/>
  <c r="G27" i="39"/>
  <c r="G26" i="39"/>
  <c r="G25" i="39"/>
  <c r="G24" i="39"/>
  <c r="G23" i="39"/>
  <c r="G22" i="39"/>
  <c r="G21" i="39"/>
  <c r="G20" i="39"/>
  <c r="G19" i="39"/>
  <c r="G18" i="39"/>
  <c r="G17" i="39"/>
  <c r="G16" i="39"/>
  <c r="G15" i="39"/>
  <c r="G14" i="39"/>
  <c r="G13" i="39"/>
  <c r="G12" i="39"/>
  <c r="G11" i="39"/>
  <c r="O10" i="39"/>
  <c r="N10" i="39"/>
  <c r="L10" i="39"/>
  <c r="L9" i="39" s="1"/>
  <c r="K10" i="39"/>
  <c r="I10" i="39"/>
  <c r="H10" i="39"/>
  <c r="G10" i="39"/>
  <c r="G9" i="39" s="1"/>
  <c r="F10" i="39"/>
  <c r="O9" i="39"/>
  <c r="I9" i="39"/>
  <c r="F9" i="39"/>
  <c r="G84" i="38"/>
  <c r="F84" i="38"/>
  <c r="D84" i="38"/>
  <c r="G83" i="38"/>
  <c r="F83" i="38"/>
  <c r="D83" i="38"/>
  <c r="G82" i="38"/>
  <c r="F82" i="38"/>
  <c r="D82" i="38"/>
  <c r="P81" i="38"/>
  <c r="N81" i="38"/>
  <c r="M81" i="38"/>
  <c r="K81" i="38"/>
  <c r="D81" i="38" s="1"/>
  <c r="G81" i="38"/>
  <c r="F81" i="38"/>
  <c r="P79" i="38"/>
  <c r="O79" i="38"/>
  <c r="N79" i="38"/>
  <c r="M79" i="38"/>
  <c r="L79" i="38"/>
  <c r="K79" i="38"/>
  <c r="J79" i="38"/>
  <c r="I79" i="38"/>
  <c r="H79" i="38"/>
  <c r="D79" i="38" s="1"/>
  <c r="G79" i="38"/>
  <c r="F79" i="38"/>
  <c r="J78" i="38"/>
  <c r="G78" i="38" s="1"/>
  <c r="F78" i="38"/>
  <c r="D78" i="38"/>
  <c r="J77" i="38"/>
  <c r="G77" i="38" s="1"/>
  <c r="F77" i="38"/>
  <c r="D77" i="38"/>
  <c r="P76" i="38"/>
  <c r="M76" i="38"/>
  <c r="J76" i="38"/>
  <c r="G76" i="38" s="1"/>
  <c r="F76" i="38"/>
  <c r="D76" i="38"/>
  <c r="M75" i="38"/>
  <c r="J75" i="38"/>
  <c r="G75" i="38"/>
  <c r="F75" i="38"/>
  <c r="D75" i="38"/>
  <c r="J74" i="38"/>
  <c r="G74" i="38"/>
  <c r="F74" i="38"/>
  <c r="D74" i="38"/>
  <c r="P73" i="38"/>
  <c r="M73" i="38"/>
  <c r="G73" i="38" s="1"/>
  <c r="F73" i="38"/>
  <c r="D73" i="38"/>
  <c r="P72" i="38"/>
  <c r="M72" i="38"/>
  <c r="G72" i="38"/>
  <c r="F72" i="38"/>
  <c r="D72" i="38"/>
  <c r="P71" i="38"/>
  <c r="M71" i="38"/>
  <c r="J71" i="38"/>
  <c r="G71" i="38"/>
  <c r="F71" i="38"/>
  <c r="D71" i="38"/>
  <c r="P70" i="38"/>
  <c r="M70" i="38"/>
  <c r="G70" i="38" s="1"/>
  <c r="F70" i="38"/>
  <c r="D70" i="38"/>
  <c r="M69" i="38"/>
  <c r="G69" i="38" s="1"/>
  <c r="F69" i="38"/>
  <c r="D69" i="38"/>
  <c r="P68" i="38"/>
  <c r="M68" i="38"/>
  <c r="G68" i="38"/>
  <c r="F68" i="38"/>
  <c r="D68" i="38"/>
  <c r="P67" i="38"/>
  <c r="M67" i="38"/>
  <c r="G67" i="38" s="1"/>
  <c r="F67" i="38"/>
  <c r="D67" i="38"/>
  <c r="P66" i="38"/>
  <c r="M66" i="38"/>
  <c r="G66" i="38"/>
  <c r="F66" i="38"/>
  <c r="D66" i="38"/>
  <c r="M65" i="38"/>
  <c r="J65" i="38"/>
  <c r="G65" i="38" s="1"/>
  <c r="F65" i="38"/>
  <c r="D65" i="38"/>
  <c r="P64" i="38"/>
  <c r="M64" i="38"/>
  <c r="G64" i="38"/>
  <c r="F64" i="38"/>
  <c r="D64" i="38"/>
  <c r="P63" i="38"/>
  <c r="M63" i="38"/>
  <c r="G63" i="38" s="1"/>
  <c r="F63" i="38"/>
  <c r="D63" i="38"/>
  <c r="P62" i="38"/>
  <c r="M62" i="38"/>
  <c r="G62" i="38"/>
  <c r="F62" i="38"/>
  <c r="D62" i="38"/>
  <c r="D59" i="38" s="1"/>
  <c r="D7" i="38" s="1"/>
  <c r="P61" i="38"/>
  <c r="M61" i="38"/>
  <c r="G61" i="38" s="1"/>
  <c r="F61" i="38"/>
  <c r="D61" i="38"/>
  <c r="P60" i="38"/>
  <c r="G60" i="38" s="1"/>
  <c r="F60" i="38"/>
  <c r="D60" i="38"/>
  <c r="P59" i="38"/>
  <c r="O59" i="38"/>
  <c r="N59" i="38"/>
  <c r="L59" i="38"/>
  <c r="K59" i="38"/>
  <c r="J59" i="38"/>
  <c r="I59" i="38"/>
  <c r="H59" i="38"/>
  <c r="F59" i="38"/>
  <c r="P58" i="38"/>
  <c r="M58" i="38"/>
  <c r="J58" i="38"/>
  <c r="G58" i="38" s="1"/>
  <c r="P57" i="38"/>
  <c r="M57" i="38"/>
  <c r="J57" i="38"/>
  <c r="G57" i="38" s="1"/>
  <c r="P56" i="38"/>
  <c r="M56" i="38"/>
  <c r="J56" i="38"/>
  <c r="G56" i="38" s="1"/>
  <c r="P55" i="38"/>
  <c r="M55" i="38"/>
  <c r="J55" i="38"/>
  <c r="G55" i="38" s="1"/>
  <c r="P54" i="38"/>
  <c r="M54" i="38"/>
  <c r="J54" i="38"/>
  <c r="G54" i="38" s="1"/>
  <c r="P53" i="38"/>
  <c r="M53" i="38"/>
  <c r="J53" i="38"/>
  <c r="G53" i="38" s="1"/>
  <c r="P52" i="38"/>
  <c r="M52" i="38"/>
  <c r="J52" i="38"/>
  <c r="G52" i="38" s="1"/>
  <c r="P51" i="38"/>
  <c r="M51" i="38"/>
  <c r="J51" i="38"/>
  <c r="G51" i="38" s="1"/>
  <c r="P50" i="38"/>
  <c r="M50" i="38"/>
  <c r="J50" i="38"/>
  <c r="G50" i="38" s="1"/>
  <c r="P49" i="38"/>
  <c r="M49" i="38"/>
  <c r="J49" i="38"/>
  <c r="G49" i="38" s="1"/>
  <c r="P48" i="38"/>
  <c r="M48" i="38"/>
  <c r="J48" i="38"/>
  <c r="G48" i="38" s="1"/>
  <c r="P47" i="38"/>
  <c r="M47" i="38"/>
  <c r="J47" i="38"/>
  <c r="G47" i="38" s="1"/>
  <c r="P46" i="38"/>
  <c r="M46" i="38"/>
  <c r="J46" i="38"/>
  <c r="G46" i="38" s="1"/>
  <c r="P45" i="38"/>
  <c r="M45" i="38"/>
  <c r="J45" i="38"/>
  <c r="G45" i="38" s="1"/>
  <c r="P44" i="38"/>
  <c r="M44" i="38"/>
  <c r="J44" i="38"/>
  <c r="G44" i="38" s="1"/>
  <c r="P43" i="38"/>
  <c r="M43" i="38"/>
  <c r="J43" i="38"/>
  <c r="G43" i="38" s="1"/>
  <c r="P42" i="38"/>
  <c r="M42" i="38"/>
  <c r="J42" i="38"/>
  <c r="G42" i="38" s="1"/>
  <c r="P41" i="38"/>
  <c r="M41" i="38"/>
  <c r="J41" i="38"/>
  <c r="G41" i="38" s="1"/>
  <c r="P40" i="38"/>
  <c r="M40" i="38"/>
  <c r="J40" i="38"/>
  <c r="G40" i="38" s="1"/>
  <c r="P39" i="38"/>
  <c r="M39" i="38"/>
  <c r="J39" i="38"/>
  <c r="G39" i="38" s="1"/>
  <c r="P38" i="38"/>
  <c r="M38" i="38"/>
  <c r="J38" i="38"/>
  <c r="G38" i="38" s="1"/>
  <c r="P37" i="38"/>
  <c r="M37" i="38"/>
  <c r="J37" i="38"/>
  <c r="G37" i="38" s="1"/>
  <c r="P36" i="38"/>
  <c r="M36" i="38"/>
  <c r="J36" i="38"/>
  <c r="G36" i="38" s="1"/>
  <c r="P35" i="38"/>
  <c r="M35" i="38"/>
  <c r="J35" i="38"/>
  <c r="G35" i="38" s="1"/>
  <c r="P34" i="38"/>
  <c r="M34" i="38"/>
  <c r="J34" i="38"/>
  <c r="G34" i="38" s="1"/>
  <c r="P33" i="38"/>
  <c r="M33" i="38"/>
  <c r="J33" i="38"/>
  <c r="G33" i="38" s="1"/>
  <c r="P32" i="38"/>
  <c r="M32" i="38"/>
  <c r="J32" i="38"/>
  <c r="G32" i="38" s="1"/>
  <c r="P31" i="38"/>
  <c r="M31" i="38"/>
  <c r="J31" i="38"/>
  <c r="G31" i="38" s="1"/>
  <c r="P30" i="38"/>
  <c r="M30" i="38"/>
  <c r="J30" i="38"/>
  <c r="G30" i="38" s="1"/>
  <c r="P29" i="38"/>
  <c r="M29" i="38"/>
  <c r="J29" i="38"/>
  <c r="G29" i="38" s="1"/>
  <c r="P28" i="38"/>
  <c r="M28" i="38"/>
  <c r="J28" i="38"/>
  <c r="G28" i="38" s="1"/>
  <c r="P27" i="38"/>
  <c r="M27" i="38"/>
  <c r="J27" i="38"/>
  <c r="G27" i="38" s="1"/>
  <c r="P26" i="38"/>
  <c r="M26" i="38"/>
  <c r="J26" i="38"/>
  <c r="G26" i="38" s="1"/>
  <c r="P25" i="38"/>
  <c r="M25" i="38"/>
  <c r="J25" i="38"/>
  <c r="G25" i="38" s="1"/>
  <c r="P24" i="38"/>
  <c r="M24" i="38"/>
  <c r="J24" i="38"/>
  <c r="G24" i="38" s="1"/>
  <c r="P23" i="38"/>
  <c r="M23" i="38"/>
  <c r="J23" i="38"/>
  <c r="G23" i="38" s="1"/>
  <c r="P22" i="38"/>
  <c r="M22" i="38"/>
  <c r="J22" i="38"/>
  <c r="G22" i="38" s="1"/>
  <c r="P21" i="38"/>
  <c r="M21" i="38"/>
  <c r="J21" i="38"/>
  <c r="G21" i="38" s="1"/>
  <c r="P20" i="38"/>
  <c r="M20" i="38"/>
  <c r="J20" i="38"/>
  <c r="G20" i="38" s="1"/>
  <c r="P19" i="38"/>
  <c r="M19" i="38"/>
  <c r="J19" i="38"/>
  <c r="G19" i="38" s="1"/>
  <c r="P18" i="38"/>
  <c r="M18" i="38"/>
  <c r="J18" i="38"/>
  <c r="G18" i="38" s="1"/>
  <c r="P17" i="38"/>
  <c r="M17" i="38"/>
  <c r="J17" i="38"/>
  <c r="G17" i="38" s="1"/>
  <c r="P16" i="38"/>
  <c r="M16" i="38"/>
  <c r="J16" i="38"/>
  <c r="G16" i="38" s="1"/>
  <c r="P15" i="38"/>
  <c r="M15" i="38"/>
  <c r="J15" i="38"/>
  <c r="G15" i="38" s="1"/>
  <c r="P14" i="38"/>
  <c r="M14" i="38"/>
  <c r="J14" i="38"/>
  <c r="G14" i="38" s="1"/>
  <c r="P13" i="38"/>
  <c r="M13" i="38"/>
  <c r="J13" i="38"/>
  <c r="G13" i="38" s="1"/>
  <c r="P12" i="38"/>
  <c r="M12" i="38"/>
  <c r="J12" i="38"/>
  <c r="G12" i="38" s="1"/>
  <c r="P11" i="38"/>
  <c r="M11" i="38"/>
  <c r="J11" i="38"/>
  <c r="G11" i="38" s="1"/>
  <c r="P10" i="38"/>
  <c r="M10" i="38"/>
  <c r="J10" i="38"/>
  <c r="G10" i="38" s="1"/>
  <c r="P9" i="38"/>
  <c r="M9" i="38"/>
  <c r="J9" i="38"/>
  <c r="G9" i="38" s="1"/>
  <c r="G8" i="38" s="1"/>
  <c r="P8" i="38"/>
  <c r="O8" i="38"/>
  <c r="N8" i="38"/>
  <c r="M8" i="38"/>
  <c r="L8" i="38"/>
  <c r="K8" i="38"/>
  <c r="J8" i="38"/>
  <c r="I8" i="38"/>
  <c r="H8" i="38"/>
  <c r="F8" i="38"/>
  <c r="D8" i="38"/>
  <c r="P7" i="38"/>
  <c r="O7" i="38"/>
  <c r="N7" i="38"/>
  <c r="L7" i="38"/>
  <c r="J7" i="38"/>
  <c r="I7" i="38"/>
  <c r="H7" i="38"/>
  <c r="F7" i="38"/>
  <c r="K7" i="38" l="1"/>
  <c r="M59" i="38"/>
  <c r="M7" i="38" s="1"/>
  <c r="E7" i="43"/>
  <c r="J7" i="43"/>
  <c r="L7" i="43"/>
  <c r="D7" i="43"/>
  <c r="G59" i="38" l="1"/>
  <c r="G7" i="38" s="1"/>
  <c r="K8" i="26"/>
  <c r="L8" i="26" s="1"/>
  <c r="I73" i="32"/>
  <c r="H73" i="32"/>
  <c r="G73" i="32"/>
  <c r="F73" i="32"/>
  <c r="E73" i="32"/>
  <c r="I60" i="32" l="1"/>
  <c r="H60" i="32"/>
  <c r="G60" i="32"/>
  <c r="F60" i="32"/>
  <c r="E60" i="32"/>
  <c r="I67" i="32"/>
  <c r="H67" i="32"/>
  <c r="G67" i="32"/>
  <c r="F67" i="32"/>
  <c r="E67" i="32"/>
  <c r="E9" i="37" l="1"/>
  <c r="D7" i="26"/>
  <c r="K7" i="26" s="1"/>
  <c r="L7" i="26" s="1"/>
  <c r="E7" i="26"/>
  <c r="F7" i="26"/>
  <c r="H7" i="26"/>
  <c r="I7" i="26"/>
  <c r="J7" i="26"/>
  <c r="N7" i="26"/>
  <c r="C7" i="26"/>
  <c r="G7" i="33"/>
  <c r="F7" i="33"/>
  <c r="E7" i="33"/>
  <c r="D7" i="33"/>
  <c r="C7" i="33"/>
  <c r="F6" i="32" l="1"/>
  <c r="E6" i="32"/>
  <c r="I49" i="32" l="1"/>
  <c r="H49" i="32"/>
  <c r="G49" i="32"/>
  <c r="F49" i="32"/>
  <c r="E49" i="32"/>
  <c r="I6" i="32" l="1"/>
  <c r="H6" i="32"/>
  <c r="G6" i="32"/>
  <c r="D9" i="27" l="1"/>
  <c r="C9" i="27"/>
  <c r="E7" i="40" l="1"/>
  <c r="A18" i="42" l="1"/>
  <c r="A70" i="42" l="1"/>
  <c r="A76" i="42" s="1"/>
  <c r="A44" i="42"/>
  <c r="A28" i="42"/>
  <c r="V9" i="27" l="1"/>
  <c r="U9" i="27"/>
  <c r="A7" i="41"/>
  <c r="A8" i="41" s="1"/>
  <c r="A9" i="41" s="1"/>
  <c r="A10" i="41" s="1"/>
  <c r="A11" i="41" s="1"/>
  <c r="A12" i="41" s="1"/>
  <c r="A13" i="41" s="1"/>
  <c r="A14" i="41" s="1"/>
  <c r="A15" i="41" s="1"/>
  <c r="A16" i="41" s="1"/>
  <c r="A17" i="41" s="1"/>
  <c r="A18" i="41" s="1"/>
  <c r="A19" i="41" s="1"/>
  <c r="A20" i="41" s="1"/>
  <c r="A21" i="41" s="1"/>
  <c r="A22" i="41" s="1"/>
  <c r="A23" i="41" s="1"/>
  <c r="A24" i="41" s="1"/>
  <c r="A25" i="41" s="1"/>
  <c r="A26" i="41" s="1"/>
  <c r="A27" i="41" s="1"/>
  <c r="A28" i="41" s="1"/>
  <c r="A29" i="41" s="1"/>
  <c r="A30" i="41" s="1"/>
  <c r="A31" i="41" s="1"/>
  <c r="A32" i="41" s="1"/>
  <c r="A33" i="41" s="1"/>
  <c r="A34" i="41" s="1"/>
  <c r="A35" i="41" s="1"/>
  <c r="A36" i="41" s="1"/>
  <c r="A37" i="41" s="1"/>
  <c r="A38" i="41" s="1"/>
  <c r="A39" i="41" s="1"/>
  <c r="A40" i="41" s="1"/>
  <c r="A41" i="41" s="1"/>
  <c r="A42" i="41" s="1"/>
  <c r="A43" i="41" s="1"/>
  <c r="A44" i="41" s="1"/>
  <c r="A45" i="41" s="1"/>
  <c r="A46" i="41" s="1"/>
  <c r="A47" i="41" s="1"/>
  <c r="A48" i="41" s="1"/>
  <c r="A49" i="41" s="1"/>
  <c r="A50" i="41" s="1"/>
  <c r="A51" i="41" s="1"/>
  <c r="A52" i="41" s="1"/>
  <c r="A53" i="41" s="1"/>
  <c r="A54" i="41" s="1"/>
  <c r="A55" i="41" s="1"/>
  <c r="A56" i="41" s="1"/>
  <c r="A57" i="41" s="1"/>
  <c r="A58" i="41" s="1"/>
  <c r="A59" i="41" s="1"/>
  <c r="A60" i="41" s="1"/>
  <c r="A61" i="41" s="1"/>
  <c r="A62" i="41" s="1"/>
  <c r="A63" i="41" s="1"/>
  <c r="A64" i="41" s="1"/>
  <c r="A65" i="41" s="1"/>
  <c r="A66" i="41" s="1"/>
  <c r="A67" i="41" s="1"/>
  <c r="A68" i="41" s="1"/>
  <c r="A69" i="41" s="1"/>
  <c r="A70" i="41" s="1"/>
  <c r="A71" i="41" s="1"/>
  <c r="A72" i="41" s="1"/>
  <c r="A73" i="41" s="1"/>
  <c r="A74" i="41" s="1"/>
  <c r="A75" i="41" s="1"/>
  <c r="A76" i="41" s="1"/>
  <c r="A77" i="41" s="1"/>
  <c r="A78" i="41" s="1"/>
  <c r="A79" i="41" s="1"/>
  <c r="A80" i="41" s="1"/>
  <c r="A81" i="41" s="1"/>
  <c r="A82" i="41" s="1"/>
  <c r="A83" i="41" s="1"/>
  <c r="A84" i="41" s="1"/>
  <c r="A85" i="41" s="1"/>
  <c r="A86" i="41" s="1"/>
  <c r="A87" i="41" s="1"/>
  <c r="A88" i="41" s="1"/>
  <c r="A89" i="41" s="1"/>
  <c r="A90" i="41" s="1"/>
  <c r="A91" i="41" s="1"/>
  <c r="A92" i="41" s="1"/>
  <c r="A93" i="41" s="1"/>
  <c r="A94" i="41" s="1"/>
  <c r="A95" i="41" s="1"/>
  <c r="A96" i="41" s="1"/>
  <c r="A97" i="41" s="1"/>
  <c r="A98" i="41" s="1"/>
  <c r="A99" i="41" s="1"/>
  <c r="A100" i="41" s="1"/>
  <c r="A101" i="41" s="1"/>
  <c r="A102" i="41" s="1"/>
  <c r="A103" i="41" s="1"/>
  <c r="A104" i="41" s="1"/>
  <c r="A105" i="41" s="1"/>
  <c r="A106" i="41" s="1"/>
  <c r="A107" i="41" s="1"/>
  <c r="A108" i="41" s="1"/>
  <c r="A109" i="41" s="1"/>
  <c r="A110" i="41" s="1"/>
  <c r="A111" i="41" s="1"/>
  <c r="A112" i="41" s="1"/>
  <c r="A113" i="41" s="1"/>
  <c r="A114" i="41" s="1"/>
  <c r="A115" i="41" s="1"/>
  <c r="A116" i="41" s="1"/>
  <c r="A117" i="41" s="1"/>
  <c r="A118" i="41" s="1"/>
  <c r="A119" i="41" s="1"/>
  <c r="A120" i="41" s="1"/>
  <c r="A121" i="41" s="1"/>
  <c r="A122" i="41" s="1"/>
  <c r="A123" i="41" s="1"/>
  <c r="A124" i="41" s="1"/>
  <c r="A125" i="41" s="1"/>
  <c r="A126" i="41" s="1"/>
  <c r="A127" i="41" s="1"/>
  <c r="A128" i="41" s="1"/>
  <c r="A129" i="41" s="1"/>
  <c r="A130" i="41" s="1"/>
  <c r="A131" i="41" s="1"/>
  <c r="A132" i="41" s="1"/>
  <c r="A133" i="41" s="1"/>
  <c r="A134" i="41" s="1"/>
  <c r="A135" i="41" s="1"/>
  <c r="A136" i="41" s="1"/>
  <c r="A137" i="41" s="1"/>
  <c r="A138" i="41" s="1"/>
  <c r="A139" i="41" s="1"/>
  <c r="A140" i="41" s="1"/>
  <c r="A141" i="41" s="1"/>
  <c r="A142" i="41" s="1"/>
  <c r="A143" i="41" s="1"/>
  <c r="A144" i="41" s="1"/>
  <c r="A145" i="41" s="1"/>
  <c r="A146" i="41" s="1"/>
  <c r="A147" i="41" s="1"/>
  <c r="A148" i="41" s="1"/>
  <c r="A149" i="41" s="1"/>
  <c r="A150" i="41" s="1"/>
  <c r="A151" i="41" s="1"/>
  <c r="A152" i="41" s="1"/>
  <c r="A153" i="41" s="1"/>
  <c r="A154" i="41" s="1"/>
  <c r="A155" i="41" s="1"/>
  <c r="A156" i="41" s="1"/>
  <c r="A157" i="41" s="1"/>
  <c r="A158" i="41" s="1"/>
  <c r="A159" i="41" s="1"/>
  <c r="A160" i="41" s="1"/>
  <c r="A161" i="41" s="1"/>
  <c r="A162" i="41" s="1"/>
  <c r="A163" i="41" s="1"/>
  <c r="A164" i="41" s="1"/>
  <c r="A165" i="41" s="1"/>
  <c r="A166" i="41" s="1"/>
  <c r="A167" i="41" s="1"/>
  <c r="A168" i="41" s="1"/>
  <c r="A169" i="41" s="1"/>
  <c r="A170" i="41" s="1"/>
  <c r="A171" i="41" s="1"/>
  <c r="A172" i="41" s="1"/>
  <c r="A173" i="41" s="1"/>
  <c r="A174" i="41" s="1"/>
  <c r="A175" i="41" s="1"/>
  <c r="A176" i="41" s="1"/>
  <c r="A177" i="41" s="1"/>
  <c r="A178" i="41" s="1"/>
  <c r="A179" i="41" s="1"/>
  <c r="A180" i="41" s="1"/>
  <c r="A181" i="41" s="1"/>
  <c r="A182" i="41" s="1"/>
  <c r="A183" i="41" s="1"/>
  <c r="A184" i="41" s="1"/>
  <c r="A185" i="41" s="1"/>
  <c r="A186" i="41" s="1"/>
  <c r="A187" i="41" s="1"/>
  <c r="A188" i="41" s="1"/>
  <c r="A189" i="41" s="1"/>
  <c r="A190" i="41" s="1"/>
  <c r="A191" i="41" s="1"/>
  <c r="A192" i="41" s="1"/>
  <c r="A193" i="41" s="1"/>
  <c r="A194" i="41" s="1"/>
  <c r="A195" i="41" s="1"/>
  <c r="A196" i="41" s="1"/>
  <c r="A197" i="41" s="1"/>
  <c r="A198" i="41" s="1"/>
  <c r="A199" i="41" s="1"/>
  <c r="A200" i="41" s="1"/>
  <c r="A201" i="41" s="1"/>
  <c r="A202" i="41" s="1"/>
  <c r="A203" i="41" s="1"/>
  <c r="A204" i="41" s="1"/>
  <c r="A205" i="41" s="1"/>
  <c r="A206" i="41" s="1"/>
  <c r="A207" i="41" s="1"/>
  <c r="A208" i="41" s="1"/>
  <c r="A209" i="41" s="1"/>
  <c r="A210" i="41" s="1"/>
  <c r="A211" i="41" s="1"/>
  <c r="A212" i="41" s="1"/>
  <c r="A213" i="41" s="1"/>
  <c r="A214" i="41" s="1"/>
  <c r="A215" i="41" s="1"/>
  <c r="A216" i="41" s="1"/>
  <c r="A217" i="41" s="1"/>
  <c r="A218" i="41" s="1"/>
  <c r="A219" i="41" s="1"/>
  <c r="A220" i="41" s="1"/>
  <c r="A221" i="41" s="1"/>
  <c r="A222" i="41" s="1"/>
  <c r="A223" i="41" s="1"/>
  <c r="A224" i="41" s="1"/>
  <c r="A225" i="41" s="1"/>
  <c r="A226" i="41" s="1"/>
  <c r="A227" i="41" s="1"/>
  <c r="A228" i="41" s="1"/>
  <c r="A229" i="41" s="1"/>
  <c r="A230" i="41" s="1"/>
  <c r="A231" i="41" s="1"/>
  <c r="A232" i="41" s="1"/>
  <c r="A233" i="41" s="1"/>
  <c r="A234" i="41" s="1"/>
  <c r="A235" i="41" s="1"/>
  <c r="A236" i="41" s="1"/>
  <c r="A237" i="41" s="1"/>
  <c r="A238" i="41" s="1"/>
  <c r="A239" i="41" s="1"/>
  <c r="A240" i="41" s="1"/>
  <c r="A241" i="41" s="1"/>
  <c r="A242" i="41" s="1"/>
  <c r="A243" i="41" s="1"/>
  <c r="A244" i="41" s="1"/>
  <c r="A245" i="41" s="1"/>
  <c r="A246" i="41" s="1"/>
  <c r="A247" i="41" s="1"/>
  <c r="A248" i="41" s="1"/>
  <c r="A249" i="41" s="1"/>
  <c r="A250" i="41" s="1"/>
  <c r="A251" i="41" s="1"/>
  <c r="A252" i="41" s="1"/>
  <c r="A253" i="41" s="1"/>
  <c r="A254" i="41" s="1"/>
  <c r="A255" i="41" s="1"/>
  <c r="A256" i="41" s="1"/>
  <c r="A257" i="41" s="1"/>
  <c r="A258" i="41" s="1"/>
  <c r="A259" i="41" s="1"/>
  <c r="A260" i="41" s="1"/>
  <c r="A261" i="41" s="1"/>
  <c r="A262" i="41" s="1"/>
  <c r="A263" i="41" s="1"/>
  <c r="A264" i="41" s="1"/>
  <c r="A265" i="41" s="1"/>
  <c r="A266" i="41" s="1"/>
  <c r="A267" i="41" s="1"/>
  <c r="A268" i="41" s="1"/>
  <c r="A269" i="41" s="1"/>
  <c r="A270" i="41" s="1"/>
  <c r="A271" i="41" s="1"/>
  <c r="A272" i="41" s="1"/>
  <c r="A273" i="41" s="1"/>
  <c r="A274" i="41" s="1"/>
  <c r="A275" i="41" s="1"/>
  <c r="A276" i="41" s="1"/>
  <c r="A277" i="41" s="1"/>
  <c r="A278" i="41" s="1"/>
  <c r="A279" i="41" s="1"/>
  <c r="A280" i="41" s="1"/>
  <c r="A281" i="41" s="1"/>
  <c r="A282" i="41" s="1"/>
  <c r="A283" i="41" s="1"/>
  <c r="A284" i="41" s="1"/>
  <c r="A285" i="41" s="1"/>
  <c r="A286" i="41" s="1"/>
  <c r="A287" i="41" s="1"/>
  <c r="A288" i="41" s="1"/>
  <c r="A289" i="41" s="1"/>
  <c r="A290" i="41" s="1"/>
  <c r="A291" i="41" s="1"/>
  <c r="A292" i="41" s="1"/>
  <c r="A293" i="41" s="1"/>
  <c r="A294" i="41" s="1"/>
  <c r="A295" i="41" s="1"/>
  <c r="A296" i="41" s="1"/>
  <c r="A297" i="41" s="1"/>
  <c r="A298" i="41" s="1"/>
  <c r="A299" i="41" s="1"/>
  <c r="A300" i="41" s="1"/>
  <c r="A301" i="41" s="1"/>
  <c r="A302" i="41" s="1"/>
  <c r="A303" i="41" s="1"/>
  <c r="A304" i="41" s="1"/>
  <c r="A305" i="41" s="1"/>
  <c r="A306" i="41" s="1"/>
  <c r="A307" i="41" s="1"/>
  <c r="A308" i="41" s="1"/>
  <c r="A309" i="41" s="1"/>
  <c r="A310" i="41" s="1"/>
  <c r="A311" i="41" s="1"/>
  <c r="A312" i="41" s="1"/>
  <c r="A313" i="41" s="1"/>
  <c r="A314" i="41" s="1"/>
  <c r="A315" i="41" s="1"/>
  <c r="A316" i="41" s="1"/>
  <c r="A317" i="41" s="1"/>
  <c r="A318" i="41" s="1"/>
  <c r="A319" i="41" s="1"/>
  <c r="A320" i="41" s="1"/>
  <c r="A321" i="41" s="1"/>
  <c r="A322" i="41" s="1"/>
  <c r="A323" i="41" s="1"/>
  <c r="A324" i="41" s="1"/>
  <c r="A325" i="41" s="1"/>
  <c r="A326" i="41" s="1"/>
  <c r="A327" i="41" s="1"/>
  <c r="A328" i="41" s="1"/>
  <c r="A329" i="41" s="1"/>
  <c r="A330" i="41" s="1"/>
  <c r="A331" i="41" s="1"/>
  <c r="A332" i="41" s="1"/>
  <c r="A333" i="41" s="1"/>
  <c r="A334" i="41" s="1"/>
  <c r="A335" i="41" s="1"/>
  <c r="A336" i="41" s="1"/>
  <c r="A337" i="41" s="1"/>
  <c r="A338" i="41" s="1"/>
  <c r="A339" i="41" s="1"/>
  <c r="A340" i="41" s="1"/>
  <c r="A341" i="41" s="1"/>
  <c r="A342" i="41" s="1"/>
  <c r="A343" i="41" s="1"/>
  <c r="A344" i="41" s="1"/>
  <c r="A345" i="41" s="1"/>
  <c r="A346" i="41" s="1"/>
  <c r="A347" i="41" s="1"/>
  <c r="A348" i="41" s="1"/>
  <c r="A349" i="41" s="1"/>
  <c r="A350" i="41" s="1"/>
  <c r="A351" i="41" s="1"/>
  <c r="A352" i="41" s="1"/>
  <c r="A353" i="41" s="1"/>
  <c r="A354" i="41" s="1"/>
  <c r="A355" i="41" s="1"/>
  <c r="A356" i="41" s="1"/>
  <c r="A357" i="41" s="1"/>
  <c r="A358" i="41" s="1"/>
  <c r="A359" i="41" s="1"/>
  <c r="A360" i="41" s="1"/>
  <c r="A361" i="41" s="1"/>
  <c r="A362" i="41" s="1"/>
  <c r="A363" i="41" s="1"/>
  <c r="A364" i="41" s="1"/>
  <c r="A365" i="41" s="1"/>
  <c r="A366" i="41" s="1"/>
  <c r="A367" i="41" s="1"/>
  <c r="A368" i="41" s="1"/>
  <c r="A369" i="41" s="1"/>
  <c r="A370" i="41" s="1"/>
  <c r="A371" i="41" s="1"/>
  <c r="A372" i="41" s="1"/>
  <c r="A373" i="41" s="1"/>
  <c r="A374" i="41" s="1"/>
  <c r="A375" i="41" s="1"/>
  <c r="A376" i="41" s="1"/>
  <c r="A377" i="41" s="1"/>
  <c r="A378" i="41" s="1"/>
  <c r="A379" i="41" s="1"/>
  <c r="A380" i="41" s="1"/>
  <c r="A381" i="41" s="1"/>
  <c r="A382" i="41" s="1"/>
  <c r="A383" i="41" s="1"/>
  <c r="A384" i="41" s="1"/>
  <c r="A385" i="41" s="1"/>
  <c r="A386" i="41" s="1"/>
  <c r="A387" i="41" s="1"/>
  <c r="A388" i="41" s="1"/>
  <c r="A389" i="41" s="1"/>
  <c r="A390" i="41" s="1"/>
  <c r="A391" i="41" s="1"/>
  <c r="A392" i="41" s="1"/>
  <c r="A393" i="41" s="1"/>
  <c r="A394" i="41" s="1"/>
  <c r="A395" i="41" s="1"/>
  <c r="A396" i="41" s="1"/>
  <c r="A397" i="41" s="1"/>
  <c r="A398" i="41" s="1"/>
  <c r="A399" i="41" s="1"/>
  <c r="A400" i="41" s="1"/>
  <c r="A401" i="41" s="1"/>
  <c r="A402" i="41" s="1"/>
  <c r="A403" i="41" s="1"/>
  <c r="A404" i="41" s="1"/>
  <c r="A405" i="41" s="1"/>
  <c r="A406" i="41" s="1"/>
  <c r="A407" i="41" s="1"/>
  <c r="A408" i="41" s="1"/>
  <c r="A409" i="41" s="1"/>
  <c r="A410" i="41" s="1"/>
  <c r="A411" i="41" s="1"/>
  <c r="A412" i="41" s="1"/>
  <c r="A413" i="41" s="1"/>
  <c r="A414" i="41" s="1"/>
  <c r="A415" i="41" s="1"/>
  <c r="A416" i="41" s="1"/>
  <c r="A417" i="41" s="1"/>
  <c r="A418" i="41" s="1"/>
  <c r="A419" i="41" s="1"/>
  <c r="A420" i="41" s="1"/>
  <c r="A421" i="41" s="1"/>
  <c r="A422" i="41" s="1"/>
  <c r="A423" i="41" s="1"/>
  <c r="A424" i="41" s="1"/>
  <c r="A425" i="41" s="1"/>
  <c r="A426" i="41" s="1"/>
  <c r="A427" i="41" s="1"/>
  <c r="A428" i="41" s="1"/>
  <c r="A429" i="41" s="1"/>
  <c r="A430" i="41" s="1"/>
  <c r="A431" i="41" s="1"/>
  <c r="A432" i="41" s="1"/>
  <c r="A433" i="41" s="1"/>
  <c r="A434" i="41" s="1"/>
  <c r="A435" i="41" s="1"/>
  <c r="A436" i="41" s="1"/>
  <c r="A437" i="41" s="1"/>
  <c r="A438" i="41" s="1"/>
  <c r="A439" i="41" s="1"/>
  <c r="A440" i="41" s="1"/>
  <c r="A441" i="41" s="1"/>
  <c r="A442" i="41" s="1"/>
  <c r="A443" i="41" s="1"/>
  <c r="A444" i="41" s="1"/>
  <c r="A445" i="41" s="1"/>
  <c r="A446" i="41" s="1"/>
  <c r="A447" i="41" s="1"/>
  <c r="A448" i="41" s="1"/>
  <c r="A449" i="41" s="1"/>
  <c r="A450" i="41" s="1"/>
  <c r="A451" i="41" s="1"/>
  <c r="A452" i="41" s="1"/>
  <c r="A453" i="41" s="1"/>
  <c r="A454" i="41" s="1"/>
  <c r="A455" i="41" s="1"/>
  <c r="A456" i="41" s="1"/>
  <c r="A457" i="41" s="1"/>
  <c r="A458" i="41" s="1"/>
  <c r="A459" i="41" s="1"/>
  <c r="A460" i="41" s="1"/>
  <c r="A461" i="41" s="1"/>
  <c r="A462" i="41" s="1"/>
  <c r="A463" i="41" s="1"/>
  <c r="A464" i="41" s="1"/>
  <c r="A465" i="41" s="1"/>
  <c r="A466" i="41" s="1"/>
  <c r="A467" i="41" s="1"/>
  <c r="A468" i="41" s="1"/>
  <c r="A469" i="41" s="1"/>
  <c r="A470" i="41" s="1"/>
  <c r="A471" i="41" s="1"/>
  <c r="A472" i="41" s="1"/>
  <c r="A473" i="41" s="1"/>
  <c r="A474" i="41" s="1"/>
  <c r="A475" i="41" s="1"/>
  <c r="A476" i="41" s="1"/>
  <c r="A477" i="41" s="1"/>
  <c r="A478" i="41" s="1"/>
  <c r="A479" i="41" s="1"/>
  <c r="A480" i="41" s="1"/>
  <c r="A481" i="41" s="1"/>
  <c r="A482" i="41" s="1"/>
  <c r="A483" i="41" s="1"/>
  <c r="A484" i="41" s="1"/>
  <c r="A485" i="41" s="1"/>
  <c r="A486" i="41" s="1"/>
  <c r="A487" i="41" s="1"/>
  <c r="A488" i="41" s="1"/>
  <c r="A489" i="41" s="1"/>
  <c r="A490" i="41" s="1"/>
  <c r="A491" i="41" s="1"/>
  <c r="A492" i="41" s="1"/>
  <c r="A493" i="41" s="1"/>
  <c r="A494" i="41" s="1"/>
  <c r="A495" i="41" s="1"/>
  <c r="A496" i="41" s="1"/>
  <c r="A497" i="41" s="1"/>
  <c r="A498" i="41" s="1"/>
  <c r="A499" i="41" s="1"/>
  <c r="A500" i="41" s="1"/>
  <c r="A501" i="41" s="1"/>
  <c r="A502" i="41" s="1"/>
  <c r="A503" i="41" s="1"/>
  <c r="A504" i="41" s="1"/>
  <c r="A505" i="41" s="1"/>
  <c r="A506" i="41" s="1"/>
  <c r="A507" i="41" s="1"/>
  <c r="A508" i="41" s="1"/>
  <c r="A509" i="41" s="1"/>
  <c r="A510" i="41" s="1"/>
  <c r="A511" i="41" s="1"/>
  <c r="A512" i="41" s="1"/>
  <c r="A513" i="41" s="1"/>
  <c r="A514" i="41" s="1"/>
  <c r="A515" i="41" s="1"/>
  <c r="A516" i="41" s="1"/>
  <c r="A517" i="41" s="1"/>
  <c r="A518" i="41" s="1"/>
  <c r="A519" i="41" s="1"/>
  <c r="A520" i="41" s="1"/>
  <c r="A521" i="41" s="1"/>
  <c r="A522" i="41" s="1"/>
  <c r="A523" i="41" s="1"/>
  <c r="A524" i="41" s="1"/>
  <c r="A525" i="41" s="1"/>
  <c r="A526" i="41" s="1"/>
  <c r="A527" i="41" s="1"/>
  <c r="A528" i="41" s="1"/>
  <c r="A529" i="41" s="1"/>
  <c r="A530" i="41" s="1"/>
  <c r="A531" i="41" s="1"/>
  <c r="A532" i="41" s="1"/>
  <c r="A533" i="41" s="1"/>
  <c r="A534" i="41" s="1"/>
  <c r="A535" i="41" s="1"/>
  <c r="A536" i="41" s="1"/>
  <c r="A537" i="41" s="1"/>
  <c r="A538" i="41" s="1"/>
  <c r="A539" i="41" s="1"/>
  <c r="A540" i="41" s="1"/>
  <c r="A541" i="41" s="1"/>
  <c r="A542" i="41" s="1"/>
  <c r="A543" i="41" s="1"/>
  <c r="A544" i="41" s="1"/>
  <c r="A545" i="41" s="1"/>
  <c r="A546" i="41" s="1"/>
  <c r="A547" i="41" s="1"/>
  <c r="A548" i="41" s="1"/>
  <c r="A549" i="41" s="1"/>
  <c r="A550" i="41" s="1"/>
  <c r="A551" i="41" s="1"/>
  <c r="A552" i="41" s="1"/>
  <c r="A553" i="41" s="1"/>
  <c r="A554" i="41" s="1"/>
  <c r="A555" i="41" s="1"/>
  <c r="A556" i="41" s="1"/>
  <c r="A557" i="41" s="1"/>
  <c r="A558" i="41" s="1"/>
  <c r="A559" i="41" s="1"/>
  <c r="A560" i="41" s="1"/>
  <c r="A561" i="41" s="1"/>
  <c r="A562" i="41" s="1"/>
  <c r="A563" i="41" s="1"/>
  <c r="A564" i="41" s="1"/>
  <c r="A565" i="41" s="1"/>
  <c r="A566" i="41" s="1"/>
  <c r="A567" i="41" s="1"/>
  <c r="A568" i="41" s="1"/>
  <c r="A569" i="41" s="1"/>
  <c r="A570" i="41" s="1"/>
  <c r="A571" i="41" s="1"/>
  <c r="A572" i="41" s="1"/>
  <c r="A573" i="41" s="1"/>
  <c r="A574" i="41" s="1"/>
  <c r="A575" i="41" s="1"/>
  <c r="A576" i="41" s="1"/>
  <c r="A577" i="41" s="1"/>
  <c r="A578" i="41" s="1"/>
  <c r="A579" i="41" s="1"/>
  <c r="A580" i="41" s="1"/>
  <c r="A581" i="41" s="1"/>
  <c r="A582" i="41" s="1"/>
  <c r="A583" i="41" s="1"/>
  <c r="A584" i="41" s="1"/>
  <c r="A585" i="41" s="1"/>
  <c r="A586" i="41" s="1"/>
  <c r="A587" i="41" s="1"/>
  <c r="A588" i="41" s="1"/>
  <c r="A589" i="41" s="1"/>
  <c r="A590" i="41" s="1"/>
  <c r="A591" i="41" s="1"/>
  <c r="A592" i="41" s="1"/>
  <c r="A593" i="41" s="1"/>
  <c r="A594" i="41" s="1"/>
  <c r="A595" i="41" s="1"/>
  <c r="A596" i="41" s="1"/>
  <c r="A597" i="41" s="1"/>
  <c r="A598" i="41" s="1"/>
  <c r="A599" i="41" s="1"/>
  <c r="A600" i="41" s="1"/>
  <c r="A601" i="41" s="1"/>
  <c r="A602" i="41" s="1"/>
  <c r="A603" i="41" s="1"/>
  <c r="A604" i="41" s="1"/>
  <c r="A605" i="41" s="1"/>
  <c r="A606" i="41" s="1"/>
  <c r="A607" i="41" s="1"/>
  <c r="A608" i="41" s="1"/>
  <c r="A609" i="41" s="1"/>
  <c r="A610" i="41" s="1"/>
  <c r="A611" i="41" s="1"/>
  <c r="A612" i="41" s="1"/>
  <c r="A613" i="41" s="1"/>
  <c r="A614" i="41" s="1"/>
  <c r="A615" i="41" s="1"/>
  <c r="A616" i="41" s="1"/>
  <c r="A617" i="41" s="1"/>
  <c r="A618" i="41" s="1"/>
  <c r="A619" i="41" s="1"/>
  <c r="A620" i="41" s="1"/>
  <c r="A621" i="41" s="1"/>
  <c r="A622" i="41" s="1"/>
  <c r="A623" i="41" s="1"/>
  <c r="A624" i="41" s="1"/>
  <c r="A625" i="41" s="1"/>
  <c r="A626" i="41" s="1"/>
  <c r="A627" i="41" s="1"/>
  <c r="A628" i="41" s="1"/>
  <c r="A629" i="41" s="1"/>
  <c r="A630" i="41" s="1"/>
  <c r="A631" i="41" s="1"/>
  <c r="A632" i="41" s="1"/>
  <c r="A633" i="41" s="1"/>
  <c r="A634" i="41" s="1"/>
  <c r="A635" i="41" s="1"/>
  <c r="A636" i="41" s="1"/>
  <c r="A637" i="41" s="1"/>
  <c r="A638" i="41" s="1"/>
  <c r="A639" i="41" s="1"/>
  <c r="A640" i="41" s="1"/>
  <c r="A641" i="41" s="1"/>
  <c r="A642" i="41" s="1"/>
  <c r="A643" i="41" s="1"/>
  <c r="A644" i="41" s="1"/>
  <c r="A645" i="41" s="1"/>
  <c r="A646" i="41" s="1"/>
  <c r="A647" i="41" s="1"/>
  <c r="A648" i="41" s="1"/>
  <c r="A649" i="41" s="1"/>
  <c r="A650" i="41" s="1"/>
  <c r="A651" i="41" s="1"/>
  <c r="A652" i="41" s="1"/>
  <c r="A653" i="41" s="1"/>
  <c r="A654" i="41" s="1"/>
  <c r="A655" i="41" s="1"/>
  <c r="A656" i="41" s="1"/>
  <c r="A657" i="41" s="1"/>
  <c r="A658" i="41" s="1"/>
  <c r="A659" i="41" s="1"/>
  <c r="A660" i="41" s="1"/>
  <c r="A661" i="41" s="1"/>
  <c r="A662" i="41" s="1"/>
  <c r="A663" i="41" s="1"/>
  <c r="A664" i="41" s="1"/>
  <c r="A665" i="41" s="1"/>
  <c r="A666" i="41" s="1"/>
  <c r="A667" i="41" s="1"/>
  <c r="A668" i="41" s="1"/>
  <c r="A669" i="41" s="1"/>
  <c r="A670" i="41" s="1"/>
  <c r="A671" i="41" s="1"/>
  <c r="A672" i="41" s="1"/>
  <c r="A673" i="41" s="1"/>
  <c r="A674" i="41" s="1"/>
  <c r="A675" i="41" s="1"/>
  <c r="A676" i="41" s="1"/>
  <c r="A677" i="41" s="1"/>
  <c r="A678" i="41" s="1"/>
  <c r="A679" i="41" s="1"/>
  <c r="A680" i="41" s="1"/>
  <c r="A681" i="41" s="1"/>
  <c r="A682" i="41" s="1"/>
  <c r="A683" i="41" s="1"/>
  <c r="A684" i="41" s="1"/>
  <c r="A685" i="41" s="1"/>
  <c r="A686" i="41" s="1"/>
  <c r="A687" i="41" s="1"/>
  <c r="A688" i="41" s="1"/>
  <c r="A689" i="41" s="1"/>
  <c r="A690" i="41" s="1"/>
  <c r="A691" i="41" s="1"/>
  <c r="A692" i="41" s="1"/>
  <c r="A693" i="41" s="1"/>
  <c r="A694" i="41" s="1"/>
  <c r="A695" i="41" s="1"/>
  <c r="A696" i="41" s="1"/>
  <c r="A697" i="41" s="1"/>
  <c r="A698" i="41" s="1"/>
  <c r="A699" i="41" s="1"/>
  <c r="A700" i="41" s="1"/>
  <c r="A701" i="41" s="1"/>
  <c r="A702" i="41" s="1"/>
  <c r="A703" i="41" s="1"/>
  <c r="A704" i="41" s="1"/>
  <c r="A705" i="41" s="1"/>
  <c r="A706" i="41" s="1"/>
  <c r="A707" i="41" s="1"/>
  <c r="A708" i="41" s="1"/>
  <c r="A709" i="41" s="1"/>
  <c r="A710" i="41" s="1"/>
  <c r="A711" i="41" s="1"/>
  <c r="A712" i="41" s="1"/>
  <c r="A713" i="41" s="1"/>
  <c r="A714" i="41" s="1"/>
  <c r="A715" i="41" s="1"/>
  <c r="A716" i="41" s="1"/>
  <c r="A717" i="41" s="1"/>
  <c r="A718" i="41" s="1"/>
  <c r="A719" i="41" s="1"/>
  <c r="A720" i="41" s="1"/>
  <c r="A721" i="41" s="1"/>
  <c r="A722" i="41" s="1"/>
  <c r="A723" i="41" s="1"/>
  <c r="A724" i="41" s="1"/>
  <c r="A725" i="41" s="1"/>
  <c r="A726" i="41" s="1"/>
  <c r="A727" i="41" s="1"/>
  <c r="A728" i="41" s="1"/>
  <c r="A729" i="41" s="1"/>
  <c r="A730" i="41" s="1"/>
  <c r="A731" i="41" s="1"/>
  <c r="A732" i="41" s="1"/>
  <c r="A733" i="41" s="1"/>
  <c r="A734" i="41" s="1"/>
  <c r="A735" i="41" s="1"/>
  <c r="A736" i="41" s="1"/>
  <c r="A737" i="41" s="1"/>
  <c r="A738" i="41" s="1"/>
  <c r="A739" i="41" s="1"/>
  <c r="A740" i="41" s="1"/>
  <c r="A741" i="41" s="1"/>
  <c r="A742" i="41" s="1"/>
  <c r="A743" i="41" s="1"/>
  <c r="A744" i="41" s="1"/>
  <c r="A745" i="41" s="1"/>
  <c r="A746" i="41" s="1"/>
  <c r="A747" i="41" s="1"/>
  <c r="A748" i="41" s="1"/>
  <c r="A749" i="41" s="1"/>
  <c r="A750" i="41" s="1"/>
  <c r="A751" i="41" s="1"/>
  <c r="A752" i="41" s="1"/>
  <c r="A753" i="41" s="1"/>
  <c r="A754" i="41" s="1"/>
  <c r="A755" i="41" s="1"/>
  <c r="A756" i="41" s="1"/>
  <c r="A757" i="41" s="1"/>
  <c r="A758" i="41" s="1"/>
  <c r="A759" i="41" s="1"/>
  <c r="A760" i="41" s="1"/>
  <c r="A761" i="41" s="1"/>
  <c r="A762" i="41" s="1"/>
  <c r="A763" i="41" s="1"/>
  <c r="A764" i="41" s="1"/>
  <c r="A765" i="41" s="1"/>
  <c r="A766" i="41" s="1"/>
  <c r="A767" i="41" s="1"/>
  <c r="A768" i="41" s="1"/>
  <c r="A769" i="41" s="1"/>
  <c r="A770" i="41" s="1"/>
  <c r="A771" i="41" s="1"/>
  <c r="A772" i="41" s="1"/>
  <c r="A773" i="41" s="1"/>
  <c r="A774" i="41" s="1"/>
  <c r="A775" i="41" s="1"/>
  <c r="A776" i="41" s="1"/>
  <c r="A777" i="41" s="1"/>
  <c r="A778" i="41" s="1"/>
  <c r="A779" i="41" s="1"/>
  <c r="A780" i="41" s="1"/>
  <c r="A781" i="41" s="1"/>
  <c r="A782" i="41" s="1"/>
  <c r="A783" i="41" s="1"/>
  <c r="A784" i="41" s="1"/>
  <c r="A785" i="41" s="1"/>
  <c r="A786" i="41" s="1"/>
  <c r="A787" i="41" s="1"/>
  <c r="A788" i="41" s="1"/>
  <c r="A789" i="41" s="1"/>
  <c r="A790" i="41" s="1"/>
  <c r="A791" i="41" s="1"/>
  <c r="A792" i="41" s="1"/>
  <c r="A793" i="41" s="1"/>
  <c r="A794" i="41" s="1"/>
  <c r="A795" i="41" s="1"/>
  <c r="A796" i="41" s="1"/>
  <c r="A797" i="41" s="1"/>
  <c r="A798" i="41" s="1"/>
  <c r="A799" i="41" s="1"/>
  <c r="A800" i="41" s="1"/>
  <c r="A801" i="41" s="1"/>
  <c r="A802" i="41" s="1"/>
  <c r="A803" i="41" s="1"/>
  <c r="A804" i="41" s="1"/>
  <c r="A805" i="41" s="1"/>
  <c r="A806" i="41" s="1"/>
  <c r="A807" i="41" s="1"/>
  <c r="A808" i="41" s="1"/>
  <c r="A809" i="41" s="1"/>
  <c r="A810" i="41" s="1"/>
  <c r="A811" i="41" s="1"/>
  <c r="A812" i="41" s="1"/>
  <c r="A813" i="41" s="1"/>
  <c r="A814" i="41" s="1"/>
  <c r="A815" i="41" s="1"/>
  <c r="A816" i="41" s="1"/>
  <c r="A817" i="41" s="1"/>
  <c r="A818" i="41" s="1"/>
  <c r="A819" i="41" s="1"/>
  <c r="A820" i="41" s="1"/>
  <c r="A821" i="41" s="1"/>
  <c r="A822" i="41" s="1"/>
  <c r="A823" i="41" s="1"/>
  <c r="A824" i="41" s="1"/>
  <c r="A825" i="41" s="1"/>
  <c r="A826" i="41" s="1"/>
  <c r="A827" i="41" s="1"/>
  <c r="A828" i="41" s="1"/>
  <c r="A829" i="41" s="1"/>
  <c r="A830" i="41" s="1"/>
  <c r="A831" i="41" s="1"/>
  <c r="A832" i="41" s="1"/>
  <c r="A833" i="41" s="1"/>
  <c r="A834" i="41" s="1"/>
  <c r="A835" i="41" s="1"/>
  <c r="A836" i="41" s="1"/>
  <c r="A837" i="41" s="1"/>
  <c r="A838" i="41" s="1"/>
  <c r="A839" i="41" s="1"/>
  <c r="A840" i="41" s="1"/>
  <c r="A841" i="41" s="1"/>
  <c r="A842" i="41" s="1"/>
  <c r="A843" i="41" s="1"/>
  <c r="A844" i="41" s="1"/>
  <c r="A845" i="41" s="1"/>
  <c r="A846" i="41" s="1"/>
  <c r="A847" i="41" s="1"/>
  <c r="A848" i="41" s="1"/>
  <c r="A849" i="41" s="1"/>
  <c r="A850" i="41" s="1"/>
  <c r="A851" i="41" s="1"/>
  <c r="A852" i="41" s="1"/>
  <c r="A853" i="41" s="1"/>
  <c r="A854" i="41" s="1"/>
  <c r="A855" i="41" s="1"/>
  <c r="A856" i="41" s="1"/>
  <c r="A857" i="41" s="1"/>
  <c r="A858" i="41" s="1"/>
  <c r="A859" i="41" s="1"/>
  <c r="A860" i="41" s="1"/>
  <c r="A861" i="41" s="1"/>
  <c r="A862" i="41" s="1"/>
  <c r="A863" i="41" s="1"/>
  <c r="A864" i="41" s="1"/>
  <c r="A865" i="41" s="1"/>
  <c r="A866" i="41" s="1"/>
  <c r="A867" i="41" s="1"/>
  <c r="A868" i="41" s="1"/>
  <c r="A869" i="41" s="1"/>
  <c r="A870" i="41" s="1"/>
  <c r="A871" i="41" s="1"/>
  <c r="A872" i="41" s="1"/>
  <c r="A873" i="41" s="1"/>
  <c r="A874" i="41" s="1"/>
  <c r="A875" i="41" s="1"/>
  <c r="A876" i="41" s="1"/>
  <c r="A877" i="41" s="1"/>
  <c r="A878" i="41" s="1"/>
  <c r="A879" i="41" s="1"/>
  <c r="A880" i="41" s="1"/>
  <c r="A881" i="41" s="1"/>
  <c r="A882" i="41" s="1"/>
  <c r="A883" i="41" s="1"/>
  <c r="A884" i="41" s="1"/>
  <c r="A885" i="41" s="1"/>
  <c r="A886" i="41" s="1"/>
  <c r="A887" i="41" s="1"/>
  <c r="A888" i="41" s="1"/>
  <c r="A889" i="41" s="1"/>
  <c r="A890" i="41" s="1"/>
  <c r="A891" i="41" s="1"/>
  <c r="A892" i="41" s="1"/>
  <c r="A893" i="41" s="1"/>
  <c r="A894" i="41" s="1"/>
  <c r="A895" i="41" s="1"/>
  <c r="A896" i="41" s="1"/>
  <c r="A897" i="41" s="1"/>
  <c r="A898" i="41" s="1"/>
  <c r="A899" i="41" s="1"/>
  <c r="A900" i="41" s="1"/>
  <c r="A901" i="41" s="1"/>
  <c r="A902" i="41" s="1"/>
  <c r="A903" i="41" s="1"/>
  <c r="A904" i="41" s="1"/>
  <c r="A905" i="41" s="1"/>
  <c r="A906" i="41" s="1"/>
  <c r="A907" i="41" s="1"/>
  <c r="A908" i="41" s="1"/>
  <c r="A909" i="41" s="1"/>
  <c r="A910" i="41" s="1"/>
  <c r="A911" i="41" s="1"/>
  <c r="A912" i="41" s="1"/>
  <c r="A913" i="41" s="1"/>
  <c r="A914" i="41" s="1"/>
  <c r="A915" i="41" s="1"/>
  <c r="A916" i="41" s="1"/>
  <c r="A917" i="41" s="1"/>
  <c r="A918" i="41" s="1"/>
  <c r="A919" i="41" s="1"/>
  <c r="A920" i="41" s="1"/>
  <c r="A921" i="41" s="1"/>
  <c r="A922" i="41" s="1"/>
  <c r="A923" i="41" s="1"/>
  <c r="A924" i="41" s="1"/>
  <c r="A925" i="41" s="1"/>
  <c r="A926" i="41" s="1"/>
  <c r="A927" i="41" s="1"/>
  <c r="A928" i="41" s="1"/>
  <c r="A929" i="41" s="1"/>
  <c r="A930" i="41" s="1"/>
  <c r="A931" i="41" s="1"/>
  <c r="A932" i="41" s="1"/>
  <c r="A933" i="41" s="1"/>
  <c r="A934" i="41" s="1"/>
  <c r="A935" i="41" s="1"/>
  <c r="A936" i="41" s="1"/>
  <c r="A937" i="41" s="1"/>
  <c r="A938" i="41" s="1"/>
  <c r="A939" i="41" s="1"/>
  <c r="A940" i="41" s="1"/>
  <c r="A941" i="41" s="1"/>
  <c r="A942" i="41" s="1"/>
  <c r="A943" i="41" s="1"/>
  <c r="A944" i="41" s="1"/>
  <c r="A945" i="41" s="1"/>
  <c r="A946" i="41" s="1"/>
  <c r="A947" i="41" s="1"/>
  <c r="A948" i="41" s="1"/>
  <c r="A949" i="41" s="1"/>
  <c r="A950" i="41" s="1"/>
  <c r="A951" i="41" s="1"/>
  <c r="A952" i="41" s="1"/>
  <c r="A953" i="41" s="1"/>
  <c r="A954" i="41" s="1"/>
  <c r="A955" i="41" s="1"/>
  <c r="A956" i="41" s="1"/>
  <c r="A957" i="41" s="1"/>
  <c r="A958" i="41" s="1"/>
  <c r="A959" i="41" s="1"/>
  <c r="A960" i="41" s="1"/>
  <c r="A961" i="41" s="1"/>
  <c r="A962" i="41" s="1"/>
  <c r="A963" i="41" s="1"/>
  <c r="A964" i="41" s="1"/>
  <c r="A965" i="41" s="1"/>
  <c r="A966" i="41" s="1"/>
  <c r="A967" i="41" s="1"/>
  <c r="A968" i="41" s="1"/>
  <c r="A969" i="41" s="1"/>
  <c r="A970" i="41" s="1"/>
  <c r="A971" i="41" s="1"/>
  <c r="A972" i="41" s="1"/>
  <c r="A973" i="41" s="1"/>
  <c r="A974" i="41" s="1"/>
  <c r="A975" i="41" s="1"/>
  <c r="A976" i="41" s="1"/>
  <c r="A977" i="41" s="1"/>
  <c r="A978" i="41" s="1"/>
  <c r="A979" i="41" s="1"/>
  <c r="A980" i="41" s="1"/>
  <c r="A981" i="41" s="1"/>
  <c r="A982" i="41" s="1"/>
  <c r="A983" i="41" s="1"/>
  <c r="A984" i="41" s="1"/>
  <c r="A985" i="41" s="1"/>
  <c r="A986" i="41" s="1"/>
  <c r="A987" i="41" s="1"/>
  <c r="A988" i="41" s="1"/>
  <c r="A989" i="41" s="1"/>
  <c r="A990" i="41" s="1"/>
  <c r="A991" i="41" s="1"/>
  <c r="A992" i="41" s="1"/>
  <c r="A993" i="41" s="1"/>
  <c r="A994" i="41" s="1"/>
  <c r="A995" i="41" s="1"/>
  <c r="A996" i="41" s="1"/>
  <c r="A997" i="41" s="1"/>
  <c r="A998" i="41" s="1"/>
  <c r="A999" i="41" s="1"/>
  <c r="A1000" i="41" s="1"/>
  <c r="A1001" i="41" s="1"/>
  <c r="A1002" i="41" s="1"/>
  <c r="A1003" i="41" s="1"/>
  <c r="A1004" i="41" s="1"/>
  <c r="A1005" i="41" s="1"/>
  <c r="A1006" i="41" s="1"/>
  <c r="A1007" i="41" s="1"/>
  <c r="A1008" i="41" s="1"/>
  <c r="A1009" i="41" s="1"/>
  <c r="A1010" i="41" s="1"/>
  <c r="A1011" i="41" s="1"/>
  <c r="A1012" i="41" s="1"/>
  <c r="A1013" i="41" s="1"/>
  <c r="A1014" i="41" s="1"/>
  <c r="A1015" i="41" s="1"/>
  <c r="A1016" i="41" s="1"/>
  <c r="A1017" i="41" s="1"/>
  <c r="A1018" i="41" s="1"/>
  <c r="A1019" i="41" s="1"/>
  <c r="A1020" i="41" s="1"/>
  <c r="A1021" i="41" s="1"/>
  <c r="A1022" i="41" s="1"/>
  <c r="A1023" i="41" s="1"/>
  <c r="A1024" i="41" s="1"/>
  <c r="A1025" i="41" s="1"/>
  <c r="A1026" i="41" s="1"/>
  <c r="A1027" i="41" s="1"/>
  <c r="A1028" i="41" s="1"/>
  <c r="A1029" i="41" s="1"/>
  <c r="A1030" i="41" s="1"/>
  <c r="A1031" i="41" s="1"/>
  <c r="A1032" i="41" s="1"/>
  <c r="A1033" i="41" s="1"/>
  <c r="A1034" i="41" s="1"/>
  <c r="A1035" i="41" s="1"/>
  <c r="A1036" i="41" s="1"/>
  <c r="A1037" i="41" s="1"/>
  <c r="A1038" i="41" s="1"/>
  <c r="A1039" i="41" s="1"/>
  <c r="A1040" i="41" s="1"/>
  <c r="A1041" i="41" s="1"/>
  <c r="A1042" i="41" s="1"/>
  <c r="A1043" i="41" s="1"/>
  <c r="A1044" i="41" s="1"/>
  <c r="A1045" i="41" s="1"/>
  <c r="A1046" i="41" s="1"/>
  <c r="A1047" i="41" s="1"/>
  <c r="A1048" i="41" s="1"/>
  <c r="A1049" i="41" s="1"/>
  <c r="A1050" i="41" s="1"/>
  <c r="A1051" i="41" s="1"/>
  <c r="A1052" i="41" s="1"/>
  <c r="A1053" i="41" s="1"/>
  <c r="A1054" i="41" s="1"/>
  <c r="A1055" i="41" s="1"/>
  <c r="A1056" i="41" s="1"/>
  <c r="A1057" i="41" s="1"/>
  <c r="A1058" i="41" s="1"/>
  <c r="A1059" i="41" s="1"/>
  <c r="A1060" i="41" s="1"/>
  <c r="A1061" i="41" s="1"/>
  <c r="A1062" i="41" s="1"/>
  <c r="A1063" i="41" s="1"/>
  <c r="A1064" i="41" s="1"/>
  <c r="A1065" i="41" s="1"/>
  <c r="A1066" i="41" s="1"/>
  <c r="A1067" i="41" s="1"/>
  <c r="A1068" i="41" s="1"/>
  <c r="A1069" i="41" s="1"/>
  <c r="A1070" i="41" s="1"/>
  <c r="A1071" i="41" s="1"/>
  <c r="A1072" i="41" s="1"/>
  <c r="A1073" i="41" s="1"/>
  <c r="A1074" i="41" s="1"/>
  <c r="A1075" i="41" s="1"/>
  <c r="A1076" i="41" s="1"/>
  <c r="A1077" i="41" s="1"/>
  <c r="A1078" i="41" s="1"/>
  <c r="A1079" i="41" s="1"/>
  <c r="A1080" i="41" s="1"/>
  <c r="A1081" i="41" s="1"/>
  <c r="A1082" i="41" s="1"/>
  <c r="A1083" i="41" s="1"/>
  <c r="A1084" i="41" s="1"/>
  <c r="A1085" i="41" s="1"/>
  <c r="A1086" i="41" s="1"/>
  <c r="A1087" i="41" s="1"/>
  <c r="A1088" i="41" s="1"/>
  <c r="A1089" i="41" s="1"/>
  <c r="A1090" i="41" s="1"/>
  <c r="A1091" i="41" s="1"/>
  <c r="A1092" i="41" s="1"/>
  <c r="A1093" i="41" s="1"/>
  <c r="A1094" i="41" s="1"/>
  <c r="A1095" i="41" s="1"/>
  <c r="A1096" i="41" s="1"/>
  <c r="A1097" i="41" s="1"/>
  <c r="A1098" i="41" s="1"/>
  <c r="A1099" i="41" s="1"/>
  <c r="A1100" i="41" s="1"/>
  <c r="A1101" i="41" s="1"/>
  <c r="A1102" i="41" s="1"/>
  <c r="A1103" i="41" s="1"/>
  <c r="A1104" i="41" s="1"/>
  <c r="A1105" i="41" s="1"/>
  <c r="A1106" i="41" s="1"/>
  <c r="A1107" i="41" s="1"/>
  <c r="A1108" i="41" s="1"/>
  <c r="A1109" i="41" s="1"/>
  <c r="A1110" i="41" s="1"/>
  <c r="A1111" i="41" s="1"/>
  <c r="A1112" i="41" s="1"/>
  <c r="A1113" i="41" s="1"/>
  <c r="A1114" i="41" s="1"/>
  <c r="A1115" i="41" s="1"/>
  <c r="A1116" i="41" s="1"/>
  <c r="A1117" i="41" s="1"/>
  <c r="A1118" i="41" s="1"/>
  <c r="A1119" i="41" s="1"/>
  <c r="A1120" i="41" s="1"/>
  <c r="A1121" i="41" s="1"/>
  <c r="A1122" i="41" s="1"/>
  <c r="A1123" i="41" s="1"/>
  <c r="A1124" i="41" s="1"/>
  <c r="A1125" i="41" s="1"/>
  <c r="A1126" i="41" s="1"/>
  <c r="A1127" i="41" s="1"/>
  <c r="A1128" i="41" s="1"/>
  <c r="A1129" i="41" s="1"/>
  <c r="A1130" i="41" s="1"/>
  <c r="A1131" i="41" s="1"/>
  <c r="A1132" i="41" s="1"/>
  <c r="A1133" i="41" s="1"/>
  <c r="A1134" i="41" s="1"/>
  <c r="A1135" i="41" s="1"/>
  <c r="A1136" i="41" s="1"/>
  <c r="A1137" i="41" s="1"/>
  <c r="A1138" i="41" s="1"/>
  <c r="A1139" i="41" s="1"/>
  <c r="A1140" i="41" s="1"/>
  <c r="A1141" i="41" s="1"/>
  <c r="A1142" i="41" s="1"/>
  <c r="A1143" i="41" s="1"/>
  <c r="A1144" i="41" s="1"/>
  <c r="A1145" i="41" s="1"/>
  <c r="A1146" i="41" s="1"/>
  <c r="A1147" i="41" s="1"/>
  <c r="A1148" i="41" s="1"/>
  <c r="A1149" i="41" s="1"/>
  <c r="A1150" i="41" s="1"/>
  <c r="A1151" i="41" s="1"/>
  <c r="A1152" i="41" s="1"/>
  <c r="A1153" i="41" s="1"/>
  <c r="A1154" i="41" s="1"/>
  <c r="A1155" i="41" s="1"/>
  <c r="A1156" i="41" s="1"/>
  <c r="A1157" i="41" s="1"/>
  <c r="A1158" i="41" s="1"/>
  <c r="A1159" i="41" s="1"/>
  <c r="A1160" i="41" s="1"/>
  <c r="A1161" i="41" s="1"/>
  <c r="A1162" i="41" s="1"/>
  <c r="A1163" i="41" s="1"/>
  <c r="A1164" i="41" s="1"/>
  <c r="A1165" i="41" s="1"/>
  <c r="A1166" i="41" s="1"/>
  <c r="A1167" i="41" s="1"/>
  <c r="A1168" i="41" s="1"/>
  <c r="A1169" i="41" s="1"/>
  <c r="A1170" i="41" s="1"/>
  <c r="A1171" i="41" s="1"/>
  <c r="A1172" i="41" s="1"/>
  <c r="A1173" i="41" s="1"/>
  <c r="A1174" i="41" s="1"/>
  <c r="A1175" i="41" s="1"/>
  <c r="A1176" i="41" s="1"/>
  <c r="A1177" i="41" s="1"/>
  <c r="A1178" i="41" s="1"/>
  <c r="A1179" i="41" s="1"/>
  <c r="A1180" i="41" s="1"/>
  <c r="A1181" i="41" s="1"/>
  <c r="A1182" i="41" s="1"/>
  <c r="A1183" i="41" s="1"/>
  <c r="A1184" i="41" s="1"/>
  <c r="A1185" i="41" s="1"/>
  <c r="A1186" i="41" s="1"/>
  <c r="A1187" i="41" s="1"/>
  <c r="A1188" i="41" s="1"/>
  <c r="A1189" i="41" s="1"/>
  <c r="A1190" i="41" s="1"/>
  <c r="A1191" i="41" s="1"/>
  <c r="A1192" i="41" s="1"/>
  <c r="A1193" i="41" s="1"/>
  <c r="A1194" i="41" s="1"/>
  <c r="A1195" i="41" s="1"/>
  <c r="A1196" i="41" s="1"/>
  <c r="A1197" i="41" s="1"/>
  <c r="A1198" i="41" s="1"/>
  <c r="A1199" i="41" s="1"/>
  <c r="A1200" i="41" s="1"/>
  <c r="A1201" i="41" s="1"/>
  <c r="A1202" i="41" s="1"/>
  <c r="A1203" i="41" s="1"/>
  <c r="A1204" i="41" s="1"/>
  <c r="A1205" i="41" s="1"/>
  <c r="A1206" i="41" s="1"/>
  <c r="A1207" i="41" s="1"/>
  <c r="A1208" i="41" s="1"/>
  <c r="A1209" i="41" s="1"/>
  <c r="A1210" i="41" s="1"/>
  <c r="A1211" i="41" s="1"/>
  <c r="A1212" i="41" s="1"/>
  <c r="A1213" i="41" s="1"/>
  <c r="A1214" i="41" s="1"/>
  <c r="A1215" i="41" s="1"/>
  <c r="A1216" i="41" s="1"/>
  <c r="A1217" i="41" s="1"/>
  <c r="A1218" i="41" s="1"/>
  <c r="A1219" i="41" s="1"/>
  <c r="A1220" i="41" s="1"/>
  <c r="A1221" i="41" s="1"/>
  <c r="A1222" i="41" s="1"/>
  <c r="A1223" i="41" s="1"/>
  <c r="A1224" i="41" s="1"/>
  <c r="A1225" i="41" s="1"/>
  <c r="A1226" i="41" s="1"/>
  <c r="A1227" i="41" s="1"/>
  <c r="A1228" i="41" s="1"/>
  <c r="A1229" i="41" s="1"/>
  <c r="A1230" i="41" s="1"/>
  <c r="A1231" i="41" s="1"/>
  <c r="A1232" i="41" s="1"/>
  <c r="A1233" i="41" s="1"/>
  <c r="A1234" i="41" s="1"/>
  <c r="A1235" i="41" s="1"/>
  <c r="A1236" i="41" s="1"/>
  <c r="A1237" i="41" s="1"/>
  <c r="A1238" i="41" s="1"/>
  <c r="A1239" i="41" s="1"/>
  <c r="A1240" i="41" s="1"/>
  <c r="A1241" i="41" s="1"/>
  <c r="A1242" i="41" s="1"/>
  <c r="A1243" i="41" s="1"/>
  <c r="A1244" i="41" s="1"/>
  <c r="A1245" i="41" s="1"/>
  <c r="A1246" i="41" s="1"/>
  <c r="A1247" i="41" s="1"/>
  <c r="A1248" i="41" s="1"/>
  <c r="A1249" i="41" s="1"/>
  <c r="A1250" i="41" s="1"/>
  <c r="A1251" i="41" s="1"/>
  <c r="A1252" i="41" s="1"/>
  <c r="A1253" i="41" s="1"/>
  <c r="A1254" i="41" s="1"/>
  <c r="A1255" i="41" s="1"/>
  <c r="A1256" i="41" s="1"/>
  <c r="A1257" i="41" s="1"/>
  <c r="A1258" i="41" s="1"/>
  <c r="A1259" i="41" s="1"/>
  <c r="A1260" i="41" s="1"/>
  <c r="A1261" i="41" s="1"/>
  <c r="A1262" i="41" s="1"/>
  <c r="A1263" i="41" s="1"/>
  <c r="A1264" i="41" s="1"/>
  <c r="A1265" i="41" s="1"/>
  <c r="A1266" i="41" s="1"/>
  <c r="A1267" i="41" s="1"/>
  <c r="A1268" i="41" s="1"/>
  <c r="A1269" i="41" s="1"/>
  <c r="A1270" i="41" s="1"/>
  <c r="A1271" i="41" s="1"/>
  <c r="A1272" i="41" s="1"/>
  <c r="A1273" i="41" s="1"/>
  <c r="A1274" i="41" s="1"/>
  <c r="A1275" i="41" s="1"/>
  <c r="A1276" i="41" s="1"/>
  <c r="A1277" i="41" s="1"/>
  <c r="A1278" i="41" s="1"/>
  <c r="A1279" i="41" s="1"/>
  <c r="A1280" i="41" s="1"/>
  <c r="A1281" i="41" s="1"/>
  <c r="A1282" i="41" s="1"/>
  <c r="A1283" i="41" s="1"/>
  <c r="A1284" i="41" s="1"/>
  <c r="A1285" i="41" s="1"/>
  <c r="A1286" i="41" s="1"/>
  <c r="A1287" i="41" s="1"/>
  <c r="A1288" i="41" s="1"/>
  <c r="A1289" i="41" s="1"/>
  <c r="A1290" i="41" s="1"/>
  <c r="A1291" i="41" s="1"/>
  <c r="A1292" i="41" s="1"/>
  <c r="A1293" i="41" s="1"/>
  <c r="A1294" i="41" s="1"/>
  <c r="A1295" i="41" s="1"/>
  <c r="A1296" i="41" s="1"/>
  <c r="A1297" i="41" s="1"/>
  <c r="A1298" i="41" s="1"/>
  <c r="A1299" i="41" s="1"/>
  <c r="A1300" i="41" s="1"/>
  <c r="A1301" i="41" s="1"/>
  <c r="A1302" i="41" s="1"/>
  <c r="A1303" i="41" s="1"/>
  <c r="A1304" i="41" s="1"/>
  <c r="A1305" i="41" s="1"/>
  <c r="A1306" i="41" s="1"/>
  <c r="A1307" i="41" s="1"/>
  <c r="A1308" i="41" s="1"/>
  <c r="A1309" i="41" s="1"/>
  <c r="A1310" i="41" s="1"/>
  <c r="A1311" i="41" s="1"/>
  <c r="A1312" i="41" s="1"/>
  <c r="A1313" i="41" s="1"/>
  <c r="A1314" i="41" s="1"/>
  <c r="A1315" i="41" s="1"/>
  <c r="A1316" i="41" s="1"/>
  <c r="A1317" i="41" s="1"/>
  <c r="A1318" i="41" s="1"/>
  <c r="A1319" i="41" s="1"/>
  <c r="A1320" i="41" s="1"/>
  <c r="A1321" i="41" s="1"/>
  <c r="A1322" i="41" s="1"/>
  <c r="A1323" i="41" s="1"/>
  <c r="A1324" i="41" s="1"/>
  <c r="A1325" i="41" s="1"/>
  <c r="A1326" i="41" s="1"/>
  <c r="A1327" i="41" s="1"/>
  <c r="A1328" i="41" s="1"/>
  <c r="A1329" i="41" s="1"/>
  <c r="A1330" i="41" s="1"/>
  <c r="A1331" i="41" s="1"/>
  <c r="A1332" i="41" s="1"/>
  <c r="A1333" i="41" s="1"/>
  <c r="A1334" i="41" s="1"/>
  <c r="A1335" i="41" s="1"/>
  <c r="A1336" i="41" s="1"/>
  <c r="A1337" i="41" s="1"/>
  <c r="A1338" i="41" s="1"/>
  <c r="A1339" i="41" s="1"/>
  <c r="A1340" i="41" s="1"/>
  <c r="A1341" i="41" s="1"/>
  <c r="A1342" i="41" s="1"/>
  <c r="A1343" i="41" s="1"/>
  <c r="A1344" i="41" s="1"/>
  <c r="A1345" i="41" s="1"/>
  <c r="A1346" i="41" s="1"/>
  <c r="A1347" i="41" s="1"/>
  <c r="A1348" i="41" s="1"/>
  <c r="A1349" i="41" s="1"/>
  <c r="A1350" i="41" s="1"/>
  <c r="A1351" i="41" s="1"/>
  <c r="A1352" i="41" s="1"/>
  <c r="A1353" i="41" s="1"/>
  <c r="A1354" i="41" s="1"/>
  <c r="A1355" i="41" s="1"/>
  <c r="A1356" i="41" s="1"/>
  <c r="A1357" i="41" s="1"/>
  <c r="A1358" i="41" s="1"/>
  <c r="A1359" i="41" s="1"/>
  <c r="A1360" i="41" s="1"/>
  <c r="A1361" i="41" s="1"/>
  <c r="A1362" i="41" s="1"/>
  <c r="A1363" i="41" s="1"/>
  <c r="A1364" i="41" s="1"/>
  <c r="A1365" i="41" s="1"/>
  <c r="A1366" i="41" s="1"/>
  <c r="A1367" i="41" s="1"/>
  <c r="A1368" i="41" s="1"/>
  <c r="A1369" i="41" s="1"/>
  <c r="A1370" i="41" s="1"/>
  <c r="A1371" i="41" s="1"/>
  <c r="A1372" i="41" s="1"/>
  <c r="A1373" i="41" s="1"/>
  <c r="A1374" i="41" s="1"/>
  <c r="A1375" i="41" s="1"/>
  <c r="A1376" i="41" s="1"/>
  <c r="A1377" i="41" s="1"/>
  <c r="A1378" i="41" s="1"/>
  <c r="A1379" i="41" s="1"/>
  <c r="A1380" i="41" s="1"/>
  <c r="A1381" i="41" s="1"/>
  <c r="A1382" i="41" s="1"/>
  <c r="A1383" i="41" s="1"/>
  <c r="A1384" i="41" s="1"/>
  <c r="A1385" i="41" s="1"/>
  <c r="A1386" i="41" s="1"/>
  <c r="A1387" i="41" s="1"/>
  <c r="A1388" i="41" s="1"/>
  <c r="A1389" i="41" s="1"/>
  <c r="A1390" i="41" s="1"/>
  <c r="A1391" i="41" s="1"/>
  <c r="A1392" i="41" s="1"/>
  <c r="A1393" i="41" s="1"/>
  <c r="A1394" i="41" s="1"/>
  <c r="A1395" i="41" s="1"/>
  <c r="A1396" i="41" s="1"/>
  <c r="A1397" i="41" s="1"/>
  <c r="A1398" i="41" s="1"/>
  <c r="A1399" i="41" s="1"/>
  <c r="A1400" i="41" s="1"/>
  <c r="A1401" i="41" s="1"/>
  <c r="A1402" i="41" s="1"/>
  <c r="A1403" i="41" s="1"/>
  <c r="A1404" i="41" s="1"/>
  <c r="A1405" i="41" s="1"/>
  <c r="A1406" i="41" s="1"/>
  <c r="A1407" i="41" s="1"/>
  <c r="A1408" i="41" s="1"/>
  <c r="A1409" i="41" s="1"/>
  <c r="A1410" i="41" s="1"/>
  <c r="A1411" i="41" s="1"/>
  <c r="A1412" i="41" s="1"/>
  <c r="A1413" i="41" s="1"/>
  <c r="A1414" i="41" s="1"/>
  <c r="A1415" i="41" s="1"/>
  <c r="A1416" i="41" s="1"/>
  <c r="A1417" i="41" s="1"/>
  <c r="A1418" i="41" s="1"/>
  <c r="A1419" i="41" s="1"/>
  <c r="A1420" i="41" s="1"/>
  <c r="A1421" i="41" s="1"/>
  <c r="A1422" i="41" s="1"/>
  <c r="A1423" i="41" s="1"/>
  <c r="A1424" i="41" s="1"/>
  <c r="A1425" i="41" s="1"/>
  <c r="A1426" i="41" s="1"/>
  <c r="A1427" i="41" s="1"/>
  <c r="A1428" i="41" s="1"/>
  <c r="A1429" i="41" s="1"/>
  <c r="A1430" i="41" s="1"/>
  <c r="A1431" i="41" s="1"/>
  <c r="A1432" i="41" s="1"/>
  <c r="A1433" i="41" s="1"/>
  <c r="A1434" i="41" s="1"/>
  <c r="A1435" i="41" s="1"/>
  <c r="A1436" i="41" s="1"/>
  <c r="A1437" i="41" s="1"/>
  <c r="A1438" i="41" s="1"/>
  <c r="A1439" i="41" s="1"/>
  <c r="A1440" i="41" s="1"/>
  <c r="A1441" i="41" s="1"/>
  <c r="A1442" i="41" s="1"/>
  <c r="A1443" i="41" s="1"/>
  <c r="A1444" i="41" s="1"/>
  <c r="A1445" i="41" s="1"/>
  <c r="A1446" i="41" s="1"/>
  <c r="A1447" i="41" s="1"/>
  <c r="A1448" i="41" s="1"/>
  <c r="A1449" i="41" s="1"/>
  <c r="A1450" i="41" s="1"/>
  <c r="A1451" i="41" s="1"/>
  <c r="A1452" i="41" s="1"/>
  <c r="A1453" i="41" s="1"/>
  <c r="A1454" i="41" s="1"/>
  <c r="A1455" i="41" s="1"/>
  <c r="A1456" i="41" s="1"/>
  <c r="A1457" i="41" s="1"/>
  <c r="A1458" i="41" s="1"/>
  <c r="A1459" i="41" s="1"/>
  <c r="A1460" i="41" s="1"/>
  <c r="A1461" i="41" s="1"/>
  <c r="A1462" i="41" s="1"/>
  <c r="A1463" i="41" s="1"/>
  <c r="A1464" i="41" s="1"/>
  <c r="A1465" i="41" s="1"/>
  <c r="A1466" i="41" s="1"/>
  <c r="A1467" i="41" s="1"/>
  <c r="A1468" i="41" s="1"/>
  <c r="A1469" i="41" s="1"/>
  <c r="A1470" i="41" s="1"/>
  <c r="A1471" i="41" s="1"/>
  <c r="A1472" i="41" s="1"/>
  <c r="A1473" i="41" s="1"/>
  <c r="A1474" i="41" s="1"/>
  <c r="A1475" i="41" s="1"/>
  <c r="A1476" i="41" s="1"/>
  <c r="A1477" i="41" s="1"/>
  <c r="A1478" i="41" s="1"/>
  <c r="A1479" i="41" s="1"/>
  <c r="A1480" i="41" s="1"/>
  <c r="A1481" i="41" s="1"/>
  <c r="A1482" i="41" s="1"/>
  <c r="A1483" i="41" s="1"/>
  <c r="A1484" i="41" s="1"/>
  <c r="A1485" i="41" s="1"/>
  <c r="A1486" i="41" s="1"/>
  <c r="A1487" i="41" s="1"/>
  <c r="A1488" i="41" s="1"/>
  <c r="A1489" i="41" s="1"/>
  <c r="A1490" i="41" s="1"/>
  <c r="A1491" i="41" s="1"/>
  <c r="A1492" i="41" s="1"/>
  <c r="A1493" i="41" s="1"/>
  <c r="A1494" i="41" s="1"/>
  <c r="A1495" i="41" s="1"/>
  <c r="A1496" i="41" s="1"/>
  <c r="A1497" i="41" s="1"/>
  <c r="A1498" i="41" s="1"/>
  <c r="A1499" i="41" s="1"/>
  <c r="A1500" i="41" s="1"/>
  <c r="A1501" i="41" s="1"/>
  <c r="A1502" i="41" s="1"/>
  <c r="A1503" i="41" s="1"/>
  <c r="A1504" i="41" s="1"/>
  <c r="A1505" i="41" s="1"/>
  <c r="A1506" i="41" s="1"/>
  <c r="A1507" i="41" s="1"/>
  <c r="A1508" i="41" s="1"/>
  <c r="A1509" i="41" s="1"/>
  <c r="A1510" i="41" s="1"/>
  <c r="A1511" i="41" s="1"/>
  <c r="A1512" i="41" s="1"/>
  <c r="A1513" i="41" s="1"/>
  <c r="A1514" i="41" s="1"/>
  <c r="A1515" i="41" s="1"/>
  <c r="A1516" i="41" s="1"/>
  <c r="A1517" i="41" s="1"/>
  <c r="A1518" i="41" s="1"/>
  <c r="A1519" i="41" s="1"/>
  <c r="A1520" i="41" s="1"/>
  <c r="A1521" i="41" s="1"/>
  <c r="A1522" i="41" s="1"/>
  <c r="A1523" i="41" s="1"/>
  <c r="A1524" i="41" s="1"/>
  <c r="A1525" i="41" s="1"/>
  <c r="A1526" i="41" s="1"/>
  <c r="A1527" i="41" s="1"/>
  <c r="A1528" i="41" s="1"/>
  <c r="A1529" i="41" s="1"/>
  <c r="A1530" i="41" s="1"/>
  <c r="A1531" i="41" s="1"/>
  <c r="A1532" i="41" s="1"/>
  <c r="A1533" i="41" s="1"/>
  <c r="A1534" i="41" s="1"/>
  <c r="A1535" i="41" s="1"/>
  <c r="A1536" i="41" s="1"/>
  <c r="A1537" i="41" s="1"/>
  <c r="A1538" i="41" s="1"/>
  <c r="A1539" i="41" s="1"/>
  <c r="A1540" i="41" s="1"/>
  <c r="A1541" i="41" s="1"/>
  <c r="A1542" i="41" s="1"/>
  <c r="A1543" i="41" s="1"/>
  <c r="A1544" i="41" s="1"/>
  <c r="A1545" i="41" s="1"/>
  <c r="A1546" i="41" s="1"/>
  <c r="A1547" i="41" s="1"/>
  <c r="A1548" i="41" s="1"/>
  <c r="A1549" i="41" s="1"/>
  <c r="A1550" i="41" s="1"/>
  <c r="A1551" i="41" s="1"/>
  <c r="A1552" i="41" s="1"/>
  <c r="A1553" i="41" s="1"/>
  <c r="A1554" i="41" s="1"/>
  <c r="A1555" i="41" s="1"/>
  <c r="A1556" i="41" s="1"/>
  <c r="A1557" i="41" s="1"/>
  <c r="A1558" i="41" s="1"/>
  <c r="A1559" i="41" s="1"/>
  <c r="A1560" i="41" s="1"/>
  <c r="A1561" i="41" s="1"/>
  <c r="A1562" i="41" s="1"/>
  <c r="A1563" i="41" s="1"/>
  <c r="A1564" i="41" s="1"/>
  <c r="A1565" i="41" s="1"/>
  <c r="A1566" i="41" s="1"/>
  <c r="A1567" i="41" s="1"/>
  <c r="A1568" i="41" s="1"/>
  <c r="A1569" i="41" s="1"/>
  <c r="A1570" i="41" s="1"/>
  <c r="A1571" i="41" s="1"/>
  <c r="A1572" i="41" s="1"/>
  <c r="A1573" i="41" s="1"/>
  <c r="A1574" i="41" s="1"/>
  <c r="A1575" i="41" s="1"/>
  <c r="A1576" i="41" s="1"/>
  <c r="A1577" i="41" s="1"/>
  <c r="A1578" i="41" s="1"/>
  <c r="A1579" i="41" s="1"/>
  <c r="A1580" i="41" s="1"/>
  <c r="A1581" i="41" s="1"/>
  <c r="A1582" i="41" s="1"/>
  <c r="A1583" i="41" s="1"/>
  <c r="A1584" i="41" s="1"/>
  <c r="A1585" i="41" s="1"/>
  <c r="A1586" i="41" s="1"/>
  <c r="A1587" i="41" s="1"/>
  <c r="A1588" i="41" s="1"/>
  <c r="A1589" i="41" s="1"/>
  <c r="A1590" i="41" s="1"/>
  <c r="A1591" i="41" s="1"/>
  <c r="A1592" i="41" s="1"/>
  <c r="A1593" i="41" s="1"/>
  <c r="A1594" i="41" s="1"/>
  <c r="A1595" i="41" s="1"/>
  <c r="A1596" i="41" s="1"/>
  <c r="A1597" i="41" s="1"/>
  <c r="A1598" i="41" s="1"/>
  <c r="A1599" i="41" s="1"/>
  <c r="A1600" i="41" s="1"/>
  <c r="A1601" i="41" s="1"/>
  <c r="A1602" i="41" s="1"/>
  <c r="A1603" i="41" s="1"/>
  <c r="A1604" i="41" s="1"/>
  <c r="A1605" i="41" s="1"/>
  <c r="A1606" i="41" s="1"/>
  <c r="A1607" i="41" s="1"/>
  <c r="A1608" i="41" s="1"/>
  <c r="A1609" i="41" s="1"/>
  <c r="A1610" i="41" s="1"/>
  <c r="A1611" i="41" s="1"/>
  <c r="A1612" i="41" s="1"/>
  <c r="A1613" i="41" s="1"/>
  <c r="A1614" i="41" s="1"/>
  <c r="A1615" i="41" s="1"/>
  <c r="A1616" i="41" s="1"/>
  <c r="A1617" i="41" s="1"/>
  <c r="A1618" i="41" s="1"/>
  <c r="A1619" i="41" s="1"/>
  <c r="A1620" i="41" s="1"/>
  <c r="A1621" i="41" s="1"/>
  <c r="A1622" i="41" s="1"/>
  <c r="A1623" i="41" s="1"/>
  <c r="A1624" i="41" s="1"/>
  <c r="A1625" i="41" s="1"/>
  <c r="A1626" i="41" s="1"/>
  <c r="A1627" i="41" s="1"/>
  <c r="A1628" i="41" s="1"/>
  <c r="A1629" i="41" s="1"/>
  <c r="A1630" i="41" s="1"/>
  <c r="A1631" i="41" s="1"/>
  <c r="A1632" i="41" s="1"/>
  <c r="A1633" i="41" s="1"/>
  <c r="A1634" i="41" s="1"/>
  <c r="A1635" i="41" s="1"/>
  <c r="A1636" i="41" s="1"/>
  <c r="A1637" i="41" s="1"/>
  <c r="A1638" i="41" s="1"/>
  <c r="A1639" i="41" s="1"/>
  <c r="A1640" i="41" s="1"/>
  <c r="A1641" i="41" s="1"/>
  <c r="A1642" i="41" s="1"/>
  <c r="A1643" i="41" s="1"/>
  <c r="A1644" i="41" s="1"/>
  <c r="A1645" i="41" s="1"/>
  <c r="A1646" i="41" s="1"/>
  <c r="A1647" i="41" s="1"/>
  <c r="A1648" i="41" s="1"/>
  <c r="A1649" i="41" s="1"/>
  <c r="A1650" i="41" s="1"/>
  <c r="A1651" i="41" s="1"/>
  <c r="A1652" i="41" s="1"/>
  <c r="A1653" i="41" s="1"/>
  <c r="A1654" i="41" s="1"/>
  <c r="A1655" i="41" s="1"/>
  <c r="A1656" i="41" s="1"/>
  <c r="A1657" i="41" s="1"/>
  <c r="A1658" i="41" s="1"/>
  <c r="A1659" i="41" s="1"/>
  <c r="A1660" i="41" s="1"/>
  <c r="A1661" i="41" s="1"/>
  <c r="A1662" i="41" s="1"/>
  <c r="A1663" i="41" s="1"/>
  <c r="A1664" i="41" s="1"/>
  <c r="A1665" i="41" s="1"/>
  <c r="A1666" i="41" s="1"/>
  <c r="A1667" i="41" s="1"/>
  <c r="A1668" i="41" s="1"/>
  <c r="A1669" i="41" s="1"/>
  <c r="A1670" i="41" s="1"/>
  <c r="A1671" i="41" s="1"/>
  <c r="A1672" i="41" s="1"/>
  <c r="A1673" i="41" s="1"/>
  <c r="A1674" i="41" s="1"/>
  <c r="A1675" i="41" s="1"/>
  <c r="A1676" i="41" s="1"/>
  <c r="A1677" i="41" s="1"/>
  <c r="A1678" i="41" s="1"/>
  <c r="A1679" i="41" s="1"/>
  <c r="A1680" i="41" s="1"/>
  <c r="A1681" i="41" s="1"/>
  <c r="A1682" i="41" s="1"/>
  <c r="A1683" i="41" s="1"/>
  <c r="A1684" i="41" s="1"/>
  <c r="A1685" i="41" s="1"/>
  <c r="A1686" i="41" s="1"/>
  <c r="A1687" i="41" s="1"/>
  <c r="A1688" i="41" s="1"/>
  <c r="A1689" i="41" s="1"/>
  <c r="A1690" i="41" s="1"/>
  <c r="A1691" i="41" s="1"/>
  <c r="A1692" i="41" s="1"/>
  <c r="A1693" i="41" s="1"/>
  <c r="A1694" i="41" s="1"/>
  <c r="A1695" i="41" s="1"/>
  <c r="A1696" i="41" s="1"/>
  <c r="A1697" i="41" s="1"/>
  <c r="A1698" i="41" s="1"/>
  <c r="A1699" i="41" s="1"/>
  <c r="A1700" i="41" s="1"/>
  <c r="A1701" i="41" s="1"/>
  <c r="A1702" i="41" s="1"/>
  <c r="A1703" i="41" s="1"/>
  <c r="A1704" i="41" s="1"/>
  <c r="A1705" i="41" s="1"/>
  <c r="A1706" i="41" s="1"/>
  <c r="A1707" i="41" s="1"/>
  <c r="A1708" i="41" s="1"/>
  <c r="A1709" i="41" s="1"/>
  <c r="A1710" i="41" s="1"/>
  <c r="A1711" i="41" s="1"/>
  <c r="A1712" i="41" s="1"/>
  <c r="A1713" i="41" s="1"/>
  <c r="A1714" i="41" s="1"/>
  <c r="A1715" i="41" s="1"/>
  <c r="A1716" i="41" s="1"/>
  <c r="A1717" i="41" s="1"/>
  <c r="A1718" i="41" s="1"/>
  <c r="A1719" i="41" s="1"/>
  <c r="A1720" i="41" s="1"/>
  <c r="A1721" i="41" s="1"/>
  <c r="A1722" i="41" s="1"/>
  <c r="A1723" i="41" s="1"/>
  <c r="A1724" i="41" s="1"/>
  <c r="A1725" i="41" s="1"/>
  <c r="A1726" i="41" s="1"/>
  <c r="A1727" i="41" s="1"/>
  <c r="A1728" i="41" s="1"/>
  <c r="A1729" i="41" s="1"/>
  <c r="A1730" i="41" s="1"/>
  <c r="A1731" i="41" s="1"/>
  <c r="A1732" i="41" s="1"/>
  <c r="A1733" i="41" s="1"/>
  <c r="A1734" i="41" s="1"/>
  <c r="A1735" i="41" s="1"/>
  <c r="A1736" i="41" s="1"/>
  <c r="A1737" i="41" s="1"/>
  <c r="A1738" i="41" s="1"/>
  <c r="A1739" i="41" s="1"/>
  <c r="A1740" i="41" s="1"/>
  <c r="A1741" i="41" s="1"/>
  <c r="A1742" i="41" s="1"/>
  <c r="A1743" i="41" s="1"/>
  <c r="A1744" i="41" s="1"/>
  <c r="A1745" i="41" s="1"/>
  <c r="A1746" i="41" s="1"/>
  <c r="A1747" i="41" s="1"/>
  <c r="A1748" i="41" s="1"/>
  <c r="A1749" i="41" s="1"/>
  <c r="A1750" i="41" s="1"/>
  <c r="A1751" i="41" s="1"/>
  <c r="A1752" i="41" s="1"/>
  <c r="A1753" i="41" s="1"/>
  <c r="A1754" i="41" s="1"/>
  <c r="A1755" i="41" s="1"/>
  <c r="A1756" i="41" s="1"/>
  <c r="A1757" i="41" s="1"/>
  <c r="A1758" i="41" s="1"/>
  <c r="A1759" i="41" s="1"/>
  <c r="A1760" i="41" s="1"/>
  <c r="A1761" i="41" s="1"/>
  <c r="A1762" i="41" s="1"/>
  <c r="A1763" i="41" s="1"/>
  <c r="A1764" i="41" s="1"/>
  <c r="A1765" i="41" s="1"/>
  <c r="A1766" i="41" s="1"/>
  <c r="A1767" i="41" s="1"/>
  <c r="A1768" i="41" s="1"/>
  <c r="A1769" i="41" s="1"/>
  <c r="A1770" i="41" s="1"/>
  <c r="A1771" i="41" s="1"/>
  <c r="A1772" i="41" s="1"/>
  <c r="A1773" i="41" s="1"/>
  <c r="A1774" i="41" s="1"/>
  <c r="A1775" i="41" s="1"/>
  <c r="A1776" i="41" s="1"/>
  <c r="A1777" i="41" s="1"/>
  <c r="A1778" i="41" s="1"/>
  <c r="A1779" i="41" s="1"/>
  <c r="A1780" i="41" s="1"/>
  <c r="A1781" i="41" s="1"/>
  <c r="A1782" i="41" s="1"/>
  <c r="A1783" i="41" s="1"/>
  <c r="A1784" i="41" s="1"/>
  <c r="A1785" i="41" s="1"/>
  <c r="A1786" i="41" s="1"/>
  <c r="A1787" i="41" s="1"/>
  <c r="A1788" i="41" s="1"/>
  <c r="A1789" i="41" s="1"/>
  <c r="A1790" i="41" s="1"/>
  <c r="A1791" i="41" s="1"/>
  <c r="A1792" i="41" s="1"/>
  <c r="A1793" i="41" s="1"/>
  <c r="A1794" i="41" s="1"/>
  <c r="A1795" i="41" s="1"/>
  <c r="A1796" i="41" s="1"/>
  <c r="A1797" i="41" s="1"/>
  <c r="A1798" i="41" s="1"/>
  <c r="A1799" i="41" s="1"/>
  <c r="A1800" i="41" s="1"/>
  <c r="A1801" i="41" s="1"/>
  <c r="A1802" i="41" s="1"/>
  <c r="A1803" i="41" s="1"/>
  <c r="A1804" i="41" s="1"/>
  <c r="A1805" i="41" s="1"/>
  <c r="A1806" i="41" s="1"/>
  <c r="A1807" i="41" s="1"/>
  <c r="A1808" i="41" s="1"/>
  <c r="A1809" i="41" s="1"/>
  <c r="A1810" i="41" s="1"/>
  <c r="A1811" i="41" s="1"/>
  <c r="A1812" i="41" s="1"/>
  <c r="A1813" i="41" s="1"/>
  <c r="A1814" i="41" s="1"/>
  <c r="A1815" i="41" s="1"/>
  <c r="A1816" i="41" s="1"/>
  <c r="A1817" i="41" s="1"/>
  <c r="A1818" i="41" s="1"/>
  <c r="A1819" i="41" s="1"/>
  <c r="A1820" i="41" s="1"/>
  <c r="A1821" i="41" s="1"/>
  <c r="A1822" i="41" s="1"/>
  <c r="A1823" i="41" s="1"/>
  <c r="A1824" i="41" s="1"/>
  <c r="A1825" i="41" s="1"/>
  <c r="A1826" i="41" s="1"/>
  <c r="A1827" i="41" s="1"/>
  <c r="A1828" i="41" s="1"/>
  <c r="A1829" i="41" s="1"/>
  <c r="A1830" i="41" s="1"/>
  <c r="A1831" i="41" s="1"/>
  <c r="A1832" i="41" s="1"/>
  <c r="A1833" i="41" s="1"/>
  <c r="A1834" i="41" s="1"/>
  <c r="A1835" i="41" s="1"/>
  <c r="A1836" i="41" s="1"/>
  <c r="A1837" i="41" s="1"/>
  <c r="A1838" i="41" s="1"/>
  <c r="A1839" i="41" s="1"/>
  <c r="A1840" i="41" s="1"/>
  <c r="A1841" i="41" s="1"/>
  <c r="A1842" i="41" s="1"/>
  <c r="A1843" i="41" s="1"/>
  <c r="A1844" i="41" s="1"/>
  <c r="A1845" i="41" s="1"/>
  <c r="A1846" i="41" s="1"/>
  <c r="A1847" i="41" s="1"/>
  <c r="A1848" i="41" s="1"/>
  <c r="A1849" i="41" s="1"/>
  <c r="A1850" i="41" s="1"/>
  <c r="A1851" i="41" s="1"/>
  <c r="A1852" i="41" s="1"/>
  <c r="A1853" i="41" s="1"/>
  <c r="A1854" i="41" s="1"/>
  <c r="A1855" i="41" s="1"/>
  <c r="A1856" i="41" s="1"/>
  <c r="A1857" i="41" s="1"/>
  <c r="A1858" i="41" s="1"/>
  <c r="A1859" i="41" s="1"/>
  <c r="A1860" i="41" s="1"/>
  <c r="A1861" i="41" s="1"/>
  <c r="A1862" i="41" s="1"/>
  <c r="A1863" i="41" s="1"/>
  <c r="A1864" i="41" s="1"/>
  <c r="A1865" i="41" s="1"/>
  <c r="A1866" i="41" s="1"/>
  <c r="A1867" i="41" s="1"/>
  <c r="A1868" i="41" s="1"/>
  <c r="A1869" i="41" s="1"/>
  <c r="A1870" i="41" s="1"/>
  <c r="A1871" i="41" s="1"/>
  <c r="A1872" i="41" s="1"/>
  <c r="A1873" i="41" s="1"/>
  <c r="A1874" i="41" s="1"/>
  <c r="A1875" i="41" s="1"/>
  <c r="A1876" i="41" s="1"/>
  <c r="A1877" i="41" s="1"/>
  <c r="A1878" i="41" s="1"/>
  <c r="A1879" i="41" s="1"/>
  <c r="A1880" i="41" s="1"/>
  <c r="A1881" i="41" s="1"/>
  <c r="A1882" i="41" s="1"/>
  <c r="A1883" i="41" s="1"/>
  <c r="A1884" i="41" s="1"/>
  <c r="A1885" i="41" s="1"/>
  <c r="A1886" i="41" s="1"/>
  <c r="A1887" i="41" s="1"/>
  <c r="A1888" i="41" s="1"/>
  <c r="A1889" i="41" s="1"/>
  <c r="A1890" i="41" s="1"/>
  <c r="A1891" i="41" s="1"/>
  <c r="A1892" i="41" s="1"/>
  <c r="A1893" i="41" s="1"/>
  <c r="A1894" i="41" s="1"/>
  <c r="A1895" i="41" s="1"/>
  <c r="A1896" i="41" s="1"/>
  <c r="A1897" i="41" s="1"/>
  <c r="A1898" i="41" s="1"/>
  <c r="A1899" i="41" s="1"/>
  <c r="A1900" i="41" s="1"/>
  <c r="A1901" i="41" s="1"/>
  <c r="A1902" i="41" s="1"/>
  <c r="A1903" i="41" s="1"/>
  <c r="A1904" i="41" s="1"/>
  <c r="A1905" i="41" s="1"/>
  <c r="A1906" i="41" s="1"/>
  <c r="A1907" i="41" s="1"/>
  <c r="A1908" i="41" s="1"/>
  <c r="A1909" i="41" s="1"/>
  <c r="A1910" i="41" s="1"/>
  <c r="A1911" i="41" s="1"/>
  <c r="A1912" i="41" s="1"/>
  <c r="A1913" i="41" s="1"/>
  <c r="A1914" i="41" s="1"/>
  <c r="A1915" i="41" s="1"/>
  <c r="A1916" i="41" s="1"/>
  <c r="A1917" i="41" s="1"/>
  <c r="A1918" i="41" s="1"/>
  <c r="A1919" i="41" s="1"/>
  <c r="A1920" i="41" s="1"/>
  <c r="A1921" i="41" s="1"/>
  <c r="A1922" i="41" s="1"/>
  <c r="A1923" i="41" s="1"/>
  <c r="A1924" i="41" s="1"/>
  <c r="A1925" i="41" s="1"/>
  <c r="A1926" i="41" s="1"/>
  <c r="A1927" i="41" s="1"/>
  <c r="A1928" i="41" s="1"/>
  <c r="A1929" i="41" s="1"/>
  <c r="A1930" i="41" s="1"/>
  <c r="A1931" i="41" s="1"/>
  <c r="A1932" i="41" s="1"/>
  <c r="A1933" i="41" s="1"/>
  <c r="A1934" i="41" s="1"/>
  <c r="A1935" i="41" s="1"/>
  <c r="A1936" i="41" s="1"/>
  <c r="A1937" i="41" s="1"/>
  <c r="A1938" i="41" s="1"/>
  <c r="A1939" i="41" s="1"/>
  <c r="A1940" i="41" s="1"/>
  <c r="A1941" i="41" s="1"/>
  <c r="A1942" i="41" s="1"/>
  <c r="A1943" i="41" s="1"/>
  <c r="A1944" i="41" s="1"/>
  <c r="A1945" i="41" s="1"/>
  <c r="A1946" i="41" s="1"/>
  <c r="A1947" i="41" s="1"/>
  <c r="A1948" i="41" s="1"/>
  <c r="A1949" i="41" s="1"/>
  <c r="A1950" i="41" s="1"/>
  <c r="A1951" i="41" s="1"/>
  <c r="A1952" i="41" s="1"/>
  <c r="A1953" i="41" s="1"/>
  <c r="A1954" i="41" s="1"/>
  <c r="A1955" i="41" s="1"/>
  <c r="A1956" i="41" s="1"/>
  <c r="A1957" i="41" s="1"/>
  <c r="A1958" i="41" s="1"/>
  <c r="A1959" i="41" s="1"/>
  <c r="A1960" i="41" s="1"/>
  <c r="A1961" i="41" s="1"/>
  <c r="A1962" i="41" s="1"/>
  <c r="A1963" i="41" s="1"/>
  <c r="A1964" i="41" s="1"/>
  <c r="A1965" i="41" s="1"/>
  <c r="A1966" i="41" s="1"/>
  <c r="A1967" i="41" s="1"/>
  <c r="A1968" i="41" s="1"/>
  <c r="A1969" i="41" s="1"/>
  <c r="A1970" i="41" s="1"/>
  <c r="A1971" i="41" s="1"/>
  <c r="A1972" i="41" s="1"/>
  <c r="A1973" i="41" s="1"/>
  <c r="A1974" i="41" s="1"/>
  <c r="A1975" i="41" s="1"/>
  <c r="A1976" i="41" s="1"/>
  <c r="A1977" i="41" s="1"/>
  <c r="A1978" i="41" s="1"/>
  <c r="A1979" i="41" s="1"/>
  <c r="A1980" i="41" s="1"/>
  <c r="A1981" i="41" s="1"/>
  <c r="A1982" i="41" s="1"/>
  <c r="A1983" i="41" s="1"/>
  <c r="A1984" i="41" s="1"/>
  <c r="A1985" i="41" s="1"/>
  <c r="A1986" i="41" s="1"/>
  <c r="A1987" i="41" s="1"/>
  <c r="A1988" i="41" s="1"/>
  <c r="A1989" i="41" s="1"/>
  <c r="A1990" i="41" s="1"/>
  <c r="A1991" i="41" s="1"/>
  <c r="A1992" i="41" s="1"/>
  <c r="A1993" i="41" s="1"/>
  <c r="A1994" i="41" s="1"/>
  <c r="A1995" i="41" s="1"/>
  <c r="A1996" i="41" s="1"/>
  <c r="A1997" i="41" s="1"/>
  <c r="A1998" i="41" s="1"/>
  <c r="A1999" i="41" s="1"/>
  <c r="A2000" i="41" s="1"/>
  <c r="A2001" i="41" s="1"/>
  <c r="A2002" i="41" s="1"/>
  <c r="A2003" i="41" s="1"/>
  <c r="A2004" i="41" s="1"/>
  <c r="A2005" i="41" s="1"/>
  <c r="A2006" i="41" s="1"/>
  <c r="A2007" i="41" s="1"/>
  <c r="A2008" i="41" s="1"/>
  <c r="A2009" i="41" s="1"/>
  <c r="A2010" i="41" s="1"/>
  <c r="A2011" i="41" s="1"/>
  <c r="A2012" i="41" s="1"/>
  <c r="A2013" i="41" s="1"/>
  <c r="A2014" i="41" s="1"/>
  <c r="A2015" i="41" s="1"/>
  <c r="A2016" i="41" s="1"/>
  <c r="A2017" i="41" s="1"/>
  <c r="A2018" i="41" s="1"/>
  <c r="A2019" i="41" s="1"/>
  <c r="A2020" i="41" s="1"/>
  <c r="A2021" i="41" s="1"/>
  <c r="A2022" i="41" s="1"/>
  <c r="A2023" i="41" s="1"/>
  <c r="A2024" i="41" s="1"/>
  <c r="A2025" i="41" s="1"/>
  <c r="A2026" i="41" s="1"/>
  <c r="A2027" i="41" s="1"/>
  <c r="A2028" i="41" s="1"/>
  <c r="A2029" i="41" s="1"/>
  <c r="A2030" i="41" s="1"/>
  <c r="A2031" i="41" s="1"/>
  <c r="A2032" i="41" s="1"/>
  <c r="A2033" i="41" s="1"/>
  <c r="A2034" i="41" s="1"/>
  <c r="A2035" i="41" s="1"/>
  <c r="A2036" i="41" s="1"/>
  <c r="A2037" i="41" s="1"/>
  <c r="A2038" i="41" s="1"/>
  <c r="A2039" i="41" s="1"/>
  <c r="A2040" i="41" s="1"/>
  <c r="A2041" i="41" s="1"/>
  <c r="A2042" i="41" s="1"/>
  <c r="A2043" i="41" s="1"/>
  <c r="A2044" i="41" s="1"/>
  <c r="A2045" i="41" s="1"/>
  <c r="A2046" i="41" s="1"/>
  <c r="A2047" i="41" s="1"/>
  <c r="A2048" i="41" s="1"/>
  <c r="A2049" i="41" s="1"/>
  <c r="A2050" i="41" s="1"/>
  <c r="A2051" i="41" s="1"/>
  <c r="A2052" i="41" s="1"/>
  <c r="A2053" i="41" s="1"/>
  <c r="A2054" i="41" s="1"/>
  <c r="A2055" i="41" s="1"/>
  <c r="A2056" i="41" s="1"/>
  <c r="A2057" i="41" s="1"/>
  <c r="A2058" i="41" s="1"/>
  <c r="A2059" i="41" s="1"/>
  <c r="A2060" i="41" s="1"/>
  <c r="A2061" i="41" s="1"/>
  <c r="A2062" i="41" s="1"/>
  <c r="A2063" i="41" s="1"/>
  <c r="A2064" i="41" s="1"/>
  <c r="A2065" i="41" s="1"/>
  <c r="A2066" i="41" s="1"/>
  <c r="A2067" i="41" s="1"/>
  <c r="A2068" i="41" s="1"/>
  <c r="A2069" i="41" s="1"/>
  <c r="A2070" i="41" s="1"/>
  <c r="A2071" i="41" s="1"/>
  <c r="A2072" i="41" s="1"/>
  <c r="A2073" i="41" s="1"/>
  <c r="A2074" i="41" s="1"/>
  <c r="A2075" i="41" s="1"/>
  <c r="A2076" i="41" s="1"/>
  <c r="A2077" i="41" s="1"/>
  <c r="A2078" i="41" s="1"/>
  <c r="A2079" i="41" s="1"/>
  <c r="A2080" i="41" s="1"/>
  <c r="A2081" i="41" s="1"/>
  <c r="A2082" i="41" s="1"/>
  <c r="A2083" i="41" s="1"/>
  <c r="A2084" i="41" s="1"/>
  <c r="A2085" i="41" s="1"/>
  <c r="A2086" i="41" s="1"/>
  <c r="A2087" i="41" s="1"/>
  <c r="A2088" i="41" s="1"/>
  <c r="A2089" i="41" s="1"/>
  <c r="A2090" i="41" s="1"/>
  <c r="A2091" i="41" s="1"/>
  <c r="A2092" i="41" s="1"/>
  <c r="A2093" i="41" s="1"/>
  <c r="A2094" i="41" s="1"/>
  <c r="A2095" i="41" s="1"/>
  <c r="A2096" i="41" s="1"/>
  <c r="A2097" i="41" s="1"/>
  <c r="A2098" i="41" s="1"/>
  <c r="A2099" i="41" s="1"/>
  <c r="A2100" i="41" s="1"/>
  <c r="A2101" i="41" s="1"/>
  <c r="A2102" i="41" s="1"/>
  <c r="A2103" i="41" s="1"/>
  <c r="A2104" i="41" s="1"/>
  <c r="A2105" i="41" s="1"/>
  <c r="A2106" i="41" s="1"/>
  <c r="A2107" i="41" s="1"/>
  <c r="A2108" i="41" s="1"/>
  <c r="A2109" i="41" s="1"/>
  <c r="A2110" i="41" s="1"/>
  <c r="A2111" i="41" s="1"/>
  <c r="A2112" i="41" s="1"/>
  <c r="A2113" i="41" s="1"/>
  <c r="A2114" i="41" s="1"/>
  <c r="A2115" i="41" s="1"/>
  <c r="A2116" i="41" s="1"/>
  <c r="A2117" i="41" s="1"/>
  <c r="A2118" i="41" s="1"/>
  <c r="A2119" i="41" s="1"/>
  <c r="A2120" i="41" s="1"/>
  <c r="H5" i="41"/>
  <c r="G5" i="41"/>
  <c r="C5" i="41"/>
  <c r="W7" i="29"/>
  <c r="V7" i="29"/>
  <c r="U7" i="29"/>
  <c r="T7" i="29"/>
  <c r="S7" i="29"/>
  <c r="R7" i="29"/>
  <c r="Q7" i="29"/>
  <c r="P7" i="29"/>
  <c r="O7" i="29"/>
  <c r="N7" i="29"/>
  <c r="M7" i="29"/>
  <c r="L7" i="29"/>
  <c r="K7" i="29"/>
  <c r="J7" i="29"/>
  <c r="I7" i="29"/>
  <c r="H7" i="29"/>
  <c r="G7" i="29"/>
  <c r="F7" i="29"/>
  <c r="E7" i="29"/>
  <c r="C7" i="29"/>
  <c r="F10" i="27" l="1"/>
  <c r="L48" i="40" l="1"/>
  <c r="F48" i="40" s="1"/>
  <c r="L47" i="40"/>
  <c r="F47" i="40" s="1"/>
  <c r="L46" i="40"/>
  <c r="F46" i="40" s="1"/>
  <c r="L45" i="40"/>
  <c r="F45" i="40" s="1"/>
  <c r="L44" i="40"/>
  <c r="F44" i="40" s="1"/>
  <c r="L43" i="40"/>
  <c r="F43" i="40" s="1"/>
  <c r="L42" i="40"/>
  <c r="F42" i="40" s="1"/>
  <c r="L41" i="40"/>
  <c r="F41" i="40" s="1"/>
  <c r="J40" i="40"/>
  <c r="F40" i="40" s="1"/>
  <c r="J39" i="40"/>
  <c r="F39" i="40" s="1"/>
  <c r="J38" i="40"/>
  <c r="F38" i="40" s="1"/>
  <c r="J37" i="40"/>
  <c r="F37" i="40" s="1"/>
  <c r="J36" i="40"/>
  <c r="F36" i="40" s="1"/>
  <c r="J35" i="40"/>
  <c r="F35" i="40" s="1"/>
  <c r="J34" i="40"/>
  <c r="F34" i="40" s="1"/>
  <c r="J33" i="40"/>
  <c r="F33" i="40" s="1"/>
  <c r="J32" i="40"/>
  <c r="F32" i="40" s="1"/>
  <c r="J31" i="40"/>
  <c r="F31" i="40" s="1"/>
  <c r="J30" i="40"/>
  <c r="F30" i="40" s="1"/>
  <c r="J29" i="40"/>
  <c r="F29" i="40" s="1"/>
  <c r="J28" i="40"/>
  <c r="F28" i="40" s="1"/>
  <c r="J27" i="40"/>
  <c r="F27" i="40" s="1"/>
  <c r="H26" i="40"/>
  <c r="F26" i="40" s="1"/>
  <c r="H25" i="40"/>
  <c r="F25" i="40" s="1"/>
  <c r="H24" i="40"/>
  <c r="F24" i="40" s="1"/>
  <c r="H23" i="40"/>
  <c r="F23" i="40" s="1"/>
  <c r="H22" i="40"/>
  <c r="F22" i="40" s="1"/>
  <c r="H21" i="40"/>
  <c r="F21" i="40" s="1"/>
  <c r="H20" i="40"/>
  <c r="F20" i="40" s="1"/>
  <c r="H19" i="40"/>
  <c r="F19" i="40" s="1"/>
  <c r="H18" i="40"/>
  <c r="F18" i="40" s="1"/>
  <c r="H17" i="40"/>
  <c r="F17" i="40" s="1"/>
  <c r="H16" i="40"/>
  <c r="F16" i="40" s="1"/>
  <c r="H15" i="40"/>
  <c r="F15" i="40" s="1"/>
  <c r="H14" i="40"/>
  <c r="F14" i="40" s="1"/>
  <c r="H13" i="40"/>
  <c r="F13" i="40" s="1"/>
  <c r="H12" i="40"/>
  <c r="F12" i="40" s="1"/>
  <c r="H11" i="40"/>
  <c r="F11" i="40" s="1"/>
  <c r="H10" i="40"/>
  <c r="F10" i="40" s="1"/>
  <c r="H9" i="40"/>
  <c r="F9" i="40" s="1"/>
  <c r="H8" i="40"/>
  <c r="F8" i="40" s="1"/>
  <c r="F7" i="40"/>
  <c r="G60" i="24" l="1"/>
  <c r="G59" i="24"/>
  <c r="G58" i="24"/>
  <c r="G57" i="24"/>
  <c r="G56" i="24"/>
  <c r="G55" i="24"/>
  <c r="G54" i="24"/>
  <c r="G53" i="24"/>
  <c r="G52" i="24"/>
  <c r="G51" i="24"/>
  <c r="G50" i="24"/>
  <c r="G49" i="24"/>
  <c r="G48" i="24"/>
  <c r="G47" i="24"/>
  <c r="G46" i="24"/>
  <c r="G45" i="24"/>
  <c r="G44" i="24"/>
  <c r="G43" i="24"/>
  <c r="G42" i="24"/>
  <c r="G41" i="24"/>
  <c r="G40" i="24"/>
  <c r="G39" i="24"/>
  <c r="G38" i="24"/>
  <c r="G37" i="24"/>
  <c r="G36" i="24"/>
  <c r="G35" i="24"/>
  <c r="G34" i="24"/>
  <c r="G33" i="24"/>
  <c r="G32" i="24"/>
  <c r="G31" i="24"/>
  <c r="G30" i="24"/>
  <c r="G29" i="24"/>
  <c r="G28" i="24"/>
  <c r="G27" i="24"/>
  <c r="G26" i="24"/>
  <c r="G25" i="24"/>
  <c r="G24" i="24"/>
  <c r="G23" i="24"/>
  <c r="G22" i="24"/>
  <c r="G21" i="24"/>
  <c r="G20" i="24"/>
  <c r="G19" i="24"/>
  <c r="G18" i="24"/>
  <c r="G17" i="24"/>
  <c r="G16" i="24"/>
  <c r="G15" i="24"/>
  <c r="G14" i="24"/>
  <c r="G13" i="24"/>
  <c r="G12" i="24"/>
  <c r="G11" i="24"/>
  <c r="G10" i="24"/>
  <c r="G9" i="24"/>
  <c r="G8" i="24"/>
  <c r="L7" i="24"/>
  <c r="M7" i="24"/>
  <c r="H5" i="36"/>
  <c r="G5" i="36"/>
  <c r="F5" i="36"/>
  <c r="E5" i="36"/>
  <c r="D5" i="36"/>
  <c r="E5" i="35"/>
  <c r="A5" i="35"/>
  <c r="A36" i="33"/>
  <c r="A37" i="33" s="1"/>
  <c r="A38" i="33" s="1"/>
  <c r="A39" i="33" s="1"/>
  <c r="A35" i="33"/>
  <c r="M5" i="28" l="1"/>
  <c r="L5" i="28"/>
  <c r="K5" i="28"/>
  <c r="J5" i="28"/>
  <c r="I5" i="28"/>
  <c r="H5" i="28"/>
  <c r="G5" i="28"/>
  <c r="F5" i="28"/>
  <c r="E5" i="28"/>
  <c r="D5" i="28"/>
  <c r="C5" i="28"/>
  <c r="G59" i="27"/>
  <c r="F59" i="27"/>
  <c r="G58" i="27"/>
  <c r="F58" i="27"/>
  <c r="G57" i="27"/>
  <c r="F57" i="27"/>
  <c r="G56" i="27"/>
  <c r="F56" i="27"/>
  <c r="G55" i="27"/>
  <c r="F55" i="27"/>
  <c r="G54" i="27"/>
  <c r="F54" i="27"/>
  <c r="G53" i="27"/>
  <c r="F53" i="27"/>
  <c r="G52" i="27"/>
  <c r="F52" i="27"/>
  <c r="G51" i="27"/>
  <c r="F51" i="27"/>
  <c r="G50" i="27"/>
  <c r="F50" i="27"/>
  <c r="G49" i="27"/>
  <c r="F49" i="27"/>
  <c r="G48" i="27"/>
  <c r="F48" i="27"/>
  <c r="G47" i="27"/>
  <c r="F47" i="27"/>
  <c r="G46" i="27"/>
  <c r="F46" i="27"/>
  <c r="G45" i="27"/>
  <c r="F45" i="27"/>
  <c r="G44" i="27"/>
  <c r="F44" i="27"/>
  <c r="G43" i="27"/>
  <c r="F43" i="27"/>
  <c r="G42" i="27"/>
  <c r="F42" i="27"/>
  <c r="G41" i="27"/>
  <c r="F41" i="27"/>
  <c r="G40" i="27"/>
  <c r="F40" i="27"/>
  <c r="G39" i="27"/>
  <c r="F39" i="27"/>
  <c r="G38" i="27"/>
  <c r="F38" i="27"/>
  <c r="G37" i="27"/>
  <c r="F37" i="27"/>
  <c r="G36" i="27"/>
  <c r="F36" i="27"/>
  <c r="G35" i="27"/>
  <c r="F35" i="27"/>
  <c r="G34" i="27"/>
  <c r="F34" i="27"/>
  <c r="G33" i="27"/>
  <c r="F33" i="27"/>
  <c r="G32" i="27"/>
  <c r="F32" i="27"/>
  <c r="G31" i="27"/>
  <c r="F31" i="27"/>
  <c r="G30" i="27"/>
  <c r="F30" i="27"/>
  <c r="G29" i="27"/>
  <c r="F29" i="27"/>
  <c r="G28" i="27"/>
  <c r="F28" i="27"/>
  <c r="G27" i="27"/>
  <c r="F27" i="27"/>
  <c r="G26" i="27"/>
  <c r="F26" i="27"/>
  <c r="G25" i="27"/>
  <c r="F25" i="27"/>
  <c r="G24" i="27"/>
  <c r="F24" i="27"/>
  <c r="G23" i="27"/>
  <c r="F23" i="27"/>
  <c r="G22" i="27"/>
  <c r="F22" i="27"/>
  <c r="G21" i="27"/>
  <c r="F21" i="27"/>
  <c r="G20" i="27"/>
  <c r="F20" i="27"/>
  <c r="G19" i="27"/>
  <c r="F19" i="27"/>
  <c r="G18" i="27"/>
  <c r="F18" i="27"/>
  <c r="G17" i="27"/>
  <c r="F17" i="27"/>
  <c r="G16" i="27"/>
  <c r="F16" i="27"/>
  <c r="G15" i="27"/>
  <c r="F15" i="27"/>
  <c r="G14" i="27"/>
  <c r="F14" i="27"/>
  <c r="G13" i="27"/>
  <c r="F13" i="27"/>
  <c r="G12" i="27"/>
  <c r="F12" i="27"/>
  <c r="G11" i="27"/>
  <c r="F11" i="27"/>
  <c r="G10" i="27"/>
  <c r="G9" i="27" s="1"/>
  <c r="Y9" i="27"/>
  <c r="X9" i="27"/>
  <c r="W9" i="27"/>
  <c r="T9" i="27"/>
  <c r="S9" i="27"/>
  <c r="R9" i="27"/>
  <c r="Q9" i="27"/>
  <c r="P9" i="27"/>
  <c r="O9" i="27"/>
  <c r="N9" i="27"/>
  <c r="M9" i="27"/>
  <c r="L9" i="27"/>
  <c r="K9" i="27"/>
  <c r="J9" i="27"/>
  <c r="I9" i="27"/>
  <c r="H9" i="27"/>
  <c r="E9" i="27"/>
  <c r="K57" i="26"/>
  <c r="L57" i="26" s="1"/>
  <c r="K56" i="26"/>
  <c r="L56" i="26" s="1"/>
  <c r="K55" i="26"/>
  <c r="L55" i="26" s="1"/>
  <c r="K54" i="26"/>
  <c r="L54" i="26" s="1"/>
  <c r="K53" i="26"/>
  <c r="L53" i="26" s="1"/>
  <c r="K52" i="26"/>
  <c r="L52" i="26" s="1"/>
  <c r="K51" i="26"/>
  <c r="L51" i="26" s="1"/>
  <c r="K50" i="26"/>
  <c r="L50" i="26" s="1"/>
  <c r="K49" i="26"/>
  <c r="L49" i="26" s="1"/>
  <c r="K48" i="26"/>
  <c r="L48" i="26" s="1"/>
  <c r="K47" i="26"/>
  <c r="L47" i="26" s="1"/>
  <c r="K46" i="26"/>
  <c r="L46" i="26" s="1"/>
  <c r="K45" i="26"/>
  <c r="L45" i="26" s="1"/>
  <c r="K44" i="26"/>
  <c r="L44" i="26" s="1"/>
  <c r="K43" i="26"/>
  <c r="L43" i="26" s="1"/>
  <c r="K42" i="26"/>
  <c r="L42" i="26" s="1"/>
  <c r="K41" i="26"/>
  <c r="L41" i="26" s="1"/>
  <c r="K40" i="26"/>
  <c r="L40" i="26" s="1"/>
  <c r="K39" i="26"/>
  <c r="L39" i="26" s="1"/>
  <c r="K38" i="26"/>
  <c r="L38" i="26" s="1"/>
  <c r="K37" i="26"/>
  <c r="L37" i="26" s="1"/>
  <c r="K36" i="26"/>
  <c r="L36" i="26" s="1"/>
  <c r="K35" i="26"/>
  <c r="L35" i="26" s="1"/>
  <c r="K34" i="26"/>
  <c r="L34" i="26" s="1"/>
  <c r="K33" i="26"/>
  <c r="L33" i="26" s="1"/>
  <c r="K32" i="26"/>
  <c r="L32" i="26" s="1"/>
  <c r="K31" i="26"/>
  <c r="L31" i="26" s="1"/>
  <c r="K30" i="26"/>
  <c r="L30" i="26" s="1"/>
  <c r="K29" i="26"/>
  <c r="L29" i="26" s="1"/>
  <c r="K28" i="26"/>
  <c r="L28" i="26" s="1"/>
  <c r="K27" i="26"/>
  <c r="L27" i="26" s="1"/>
  <c r="K26" i="26"/>
  <c r="L26" i="26" s="1"/>
  <c r="K25" i="26"/>
  <c r="L25" i="26" s="1"/>
  <c r="K24" i="26"/>
  <c r="L24" i="26" s="1"/>
  <c r="K23" i="26"/>
  <c r="L23" i="26" s="1"/>
  <c r="K22" i="26"/>
  <c r="L22" i="26" s="1"/>
  <c r="K21" i="26"/>
  <c r="L21" i="26" s="1"/>
  <c r="K20" i="26"/>
  <c r="L20" i="26" s="1"/>
  <c r="K19" i="26"/>
  <c r="L19" i="26" s="1"/>
  <c r="K18" i="26"/>
  <c r="L18" i="26" s="1"/>
  <c r="K17" i="26"/>
  <c r="L17" i="26" s="1"/>
  <c r="K16" i="26"/>
  <c r="L16" i="26" s="1"/>
  <c r="K15" i="26"/>
  <c r="L15" i="26" s="1"/>
  <c r="K14" i="26"/>
  <c r="L14" i="26" s="1"/>
  <c r="K13" i="26"/>
  <c r="L13" i="26" s="1"/>
  <c r="K12" i="26"/>
  <c r="L12" i="26" s="1"/>
  <c r="K11" i="26"/>
  <c r="L11" i="26" s="1"/>
  <c r="K10" i="26"/>
  <c r="L10" i="26" s="1"/>
  <c r="K9" i="26"/>
  <c r="L9" i="26" s="1"/>
  <c r="F9" i="27" l="1"/>
  <c r="E60" i="24"/>
  <c r="E59" i="24"/>
  <c r="E58" i="24"/>
  <c r="E57" i="24"/>
  <c r="E56" i="24"/>
  <c r="E55" i="24"/>
  <c r="E54" i="24"/>
  <c r="E53" i="24"/>
  <c r="E52" i="24"/>
  <c r="E51" i="24"/>
  <c r="E50" i="24"/>
  <c r="E49" i="24"/>
  <c r="E48" i="24"/>
  <c r="E47" i="24"/>
  <c r="E46" i="24"/>
  <c r="E45" i="24"/>
  <c r="E44" i="24"/>
  <c r="E43" i="24"/>
  <c r="E42" i="24"/>
  <c r="E41" i="24"/>
  <c r="E40" i="24"/>
  <c r="E39" i="24"/>
  <c r="E38" i="24"/>
  <c r="E37" i="24"/>
  <c r="E36" i="24"/>
  <c r="E35" i="24"/>
  <c r="E34" i="24"/>
  <c r="E33" i="24"/>
  <c r="E32" i="24"/>
  <c r="E31" i="24"/>
  <c r="E30" i="24"/>
  <c r="E29" i="24"/>
  <c r="E28" i="24"/>
  <c r="E27" i="24"/>
  <c r="E26" i="24"/>
  <c r="E25" i="24"/>
  <c r="E24" i="24"/>
  <c r="E23" i="24"/>
  <c r="E22" i="24"/>
  <c r="E21" i="24"/>
  <c r="E20" i="24"/>
  <c r="E19" i="24"/>
  <c r="E18" i="24"/>
  <c r="E17" i="24"/>
  <c r="E16" i="24"/>
  <c r="E15" i="24"/>
  <c r="E14" i="24"/>
  <c r="E13" i="24"/>
  <c r="E12" i="24"/>
  <c r="E11" i="24"/>
  <c r="E10" i="24"/>
  <c r="E9" i="24"/>
  <c r="A9" i="24"/>
  <c r="A10" i="24" s="1"/>
  <c r="A11" i="24" s="1"/>
  <c r="A12" i="24" s="1"/>
  <c r="A13" i="24" s="1"/>
  <c r="A14" i="24" s="1"/>
  <c r="A15" i="24" s="1"/>
  <c r="A16" i="24" s="1"/>
  <c r="A17" i="24" s="1"/>
  <c r="A18" i="24" s="1"/>
  <c r="A19" i="24" s="1"/>
  <c r="A20" i="24" s="1"/>
  <c r="A21" i="24" s="1"/>
  <c r="A22" i="24" s="1"/>
  <c r="A23" i="24" s="1"/>
  <c r="A24" i="24" s="1"/>
  <c r="A25" i="24" s="1"/>
  <c r="A26" i="24" s="1"/>
  <c r="A27" i="24" s="1"/>
  <c r="A28" i="24" s="1"/>
  <c r="A29" i="24" s="1"/>
  <c r="A30" i="24" s="1"/>
  <c r="A31" i="24" s="1"/>
  <c r="A32" i="24" s="1"/>
  <c r="A33" i="24" s="1"/>
  <c r="A34" i="24" s="1"/>
  <c r="A35" i="24" s="1"/>
  <c r="A36" i="24" s="1"/>
  <c r="A37" i="24" s="1"/>
  <c r="A38" i="24" s="1"/>
  <c r="A39" i="24" s="1"/>
  <c r="A40" i="24" s="1"/>
  <c r="A41" i="24" s="1"/>
  <c r="A42" i="24" s="1"/>
  <c r="A43" i="24" s="1"/>
  <c r="A44" i="24" s="1"/>
  <c r="A45" i="24" s="1"/>
  <c r="A46" i="24" s="1"/>
  <c r="A47" i="24" s="1"/>
  <c r="A48" i="24" s="1"/>
  <c r="A49" i="24" s="1"/>
  <c r="A50" i="24" s="1"/>
  <c r="A51" i="24" s="1"/>
  <c r="A52" i="24" s="1"/>
  <c r="A53" i="24" s="1"/>
  <c r="A54" i="24" s="1"/>
  <c r="A55" i="24" s="1"/>
  <c r="A56" i="24" s="1"/>
  <c r="A57" i="24" s="1"/>
  <c r="A58" i="24" s="1"/>
  <c r="A59" i="24" s="1"/>
  <c r="A60" i="24" s="1"/>
  <c r="E8" i="24"/>
  <c r="K7" i="24"/>
  <c r="J7" i="24"/>
  <c r="I7" i="24"/>
  <c r="H7" i="24"/>
  <c r="G7" i="24"/>
  <c r="F7" i="24"/>
  <c r="G60" i="23"/>
  <c r="E60" i="23" s="1"/>
  <c r="G59" i="23"/>
  <c r="E59" i="23" s="1"/>
  <c r="G58" i="23"/>
  <c r="E58" i="23" s="1"/>
  <c r="G57" i="23"/>
  <c r="E57" i="23" s="1"/>
  <c r="G56" i="23"/>
  <c r="E56" i="23" s="1"/>
  <c r="G55" i="23"/>
  <c r="E55" i="23" s="1"/>
  <c r="G54" i="23"/>
  <c r="E54" i="23" s="1"/>
  <c r="G53" i="23"/>
  <c r="E53" i="23" s="1"/>
  <c r="G52" i="23"/>
  <c r="E52" i="23" s="1"/>
  <c r="G51" i="23"/>
  <c r="E51" i="23" s="1"/>
  <c r="G50" i="23"/>
  <c r="E50" i="23" s="1"/>
  <c r="G49" i="23"/>
  <c r="E49" i="23" s="1"/>
  <c r="G48" i="23"/>
  <c r="E48" i="23" s="1"/>
  <c r="G47" i="23"/>
  <c r="E47" i="23" s="1"/>
  <c r="G46" i="23"/>
  <c r="E46" i="23" s="1"/>
  <c r="G45" i="23"/>
  <c r="E45" i="23" s="1"/>
  <c r="G44" i="23"/>
  <c r="E44" i="23" s="1"/>
  <c r="G43" i="23"/>
  <c r="E43" i="23" s="1"/>
  <c r="G42" i="23"/>
  <c r="E42" i="23" s="1"/>
  <c r="G41" i="23"/>
  <c r="E41" i="23" s="1"/>
  <c r="G40" i="23"/>
  <c r="E40" i="23" s="1"/>
  <c r="G39" i="23"/>
  <c r="E39" i="23" s="1"/>
  <c r="G38" i="23"/>
  <c r="E38" i="23" s="1"/>
  <c r="G37" i="23"/>
  <c r="E37" i="23" s="1"/>
  <c r="G36" i="23"/>
  <c r="E36" i="23" s="1"/>
  <c r="G35" i="23"/>
  <c r="E35" i="23" s="1"/>
  <c r="G34" i="23"/>
  <c r="E34" i="23" s="1"/>
  <c r="G33" i="23"/>
  <c r="E33" i="23" s="1"/>
  <c r="G32" i="23"/>
  <c r="E32" i="23" s="1"/>
  <c r="G31" i="23"/>
  <c r="E31" i="23" s="1"/>
  <c r="G30" i="23"/>
  <c r="E30" i="23" s="1"/>
  <c r="G29" i="23"/>
  <c r="E29" i="23" s="1"/>
  <c r="G28" i="23"/>
  <c r="E28" i="23" s="1"/>
  <c r="G27" i="23"/>
  <c r="E27" i="23" s="1"/>
  <c r="G26" i="23"/>
  <c r="E26" i="23" s="1"/>
  <c r="G25" i="23"/>
  <c r="E25" i="23" s="1"/>
  <c r="G24" i="23"/>
  <c r="E24" i="23" s="1"/>
  <c r="G23" i="23"/>
  <c r="E23" i="23" s="1"/>
  <c r="G22" i="23"/>
  <c r="E22" i="23" s="1"/>
  <c r="G21" i="23"/>
  <c r="E21" i="23" s="1"/>
  <c r="G20" i="23"/>
  <c r="E20" i="23" s="1"/>
  <c r="G19" i="23"/>
  <c r="E19" i="23" s="1"/>
  <c r="G18" i="23"/>
  <c r="E18" i="23" s="1"/>
  <c r="G17" i="23"/>
  <c r="E17" i="23" s="1"/>
  <c r="G16" i="23"/>
  <c r="E16" i="23" s="1"/>
  <c r="G15" i="23"/>
  <c r="E15" i="23" s="1"/>
  <c r="G14" i="23"/>
  <c r="E14" i="23" s="1"/>
  <c r="G13" i="23"/>
  <c r="E13" i="23" s="1"/>
  <c r="G12" i="23"/>
  <c r="E12" i="23" s="1"/>
  <c r="G11" i="23"/>
  <c r="E11" i="23" s="1"/>
  <c r="G10" i="23"/>
  <c r="E10" i="23" s="1"/>
  <c r="G9" i="23"/>
  <c r="E9" i="23" s="1"/>
  <c r="G8" i="23"/>
  <c r="E8" i="23" s="1"/>
  <c r="L7" i="23"/>
  <c r="K7" i="23"/>
  <c r="J7" i="23"/>
  <c r="I7" i="23"/>
  <c r="H7" i="23"/>
  <c r="F7" i="23"/>
  <c r="E7" i="24" l="1"/>
  <c r="E7" i="23"/>
  <c r="G7" i="23"/>
  <c r="G7" i="26"/>
  <c r="G8" i="26"/>
  <c r="G41" i="26"/>
  <c r="G20" i="26"/>
  <c r="G33" i="26"/>
  <c r="G25" i="26"/>
  <c r="G18" i="26"/>
  <c r="G46" i="26"/>
  <c r="G12" i="26"/>
  <c r="G15" i="26"/>
  <c r="G36" i="26"/>
  <c r="G42" i="26"/>
  <c r="G52" i="26"/>
  <c r="G31" i="26"/>
  <c r="G56" i="26"/>
  <c r="G28" i="26"/>
  <c r="G43" i="26"/>
  <c r="G54" i="26"/>
  <c r="G13" i="26"/>
  <c r="G22" i="26"/>
  <c r="G26" i="26"/>
  <c r="G55" i="26"/>
  <c r="G47" i="26"/>
  <c r="G57" i="26"/>
  <c r="G17" i="26"/>
  <c r="G51" i="26"/>
  <c r="G50" i="26"/>
  <c r="G30" i="26"/>
  <c r="G9" i="26"/>
  <c r="G44" i="26"/>
  <c r="G32" i="26"/>
  <c r="G27" i="26"/>
  <c r="G45" i="26"/>
  <c r="G19" i="26"/>
  <c r="G29" i="26"/>
  <c r="G23" i="26"/>
  <c r="G16" i="26"/>
  <c r="G14" i="26"/>
  <c r="G34" i="26"/>
  <c r="G49" i="26"/>
  <c r="G40" i="26"/>
  <c r="G21" i="26"/>
  <c r="G53" i="26"/>
  <c r="G38" i="26"/>
  <c r="G37" i="26"/>
  <c r="G39" i="26"/>
  <c r="G11" i="26"/>
  <c r="G10" i="26"/>
  <c r="G24" i="26"/>
  <c r="G48" i="26"/>
  <c r="G35" i="26"/>
</calcChain>
</file>

<file path=xl/sharedStrings.xml><?xml version="1.0" encoding="utf-8"?>
<sst xmlns="http://schemas.openxmlformats.org/spreadsheetml/2006/main" count="15516" uniqueCount="4697">
  <si>
    <t>№</t>
  </si>
  <si>
    <t>Талаб этиладиган маблағлар</t>
  </si>
  <si>
    <t>Молиялаштириш манбалари</t>
  </si>
  <si>
    <t>Ижро муддати</t>
  </si>
  <si>
    <t>Амалга ошириш механизми</t>
  </si>
  <si>
    <t>Чора-тадбирлар номи</t>
  </si>
  <si>
    <t>Ижроси учун маъсуллар</t>
  </si>
  <si>
    <t>1. Компьютер жамланмаси, принтер, мебел жамланмаси ва канцелярия жиҳозлари билан таъминлаш</t>
  </si>
  <si>
    <t>2. Интернет тармоғига уланиш</t>
  </si>
  <si>
    <t>1. Кўча топосуърат ишларини амалга ошириш</t>
  </si>
  <si>
    <t>2. Бинолар параметрларини ўлчаш ишлари</t>
  </si>
  <si>
    <t>3. Бош режа схемаларини ишлаб чиқиш</t>
  </si>
  <si>
    <t>5. Келишиш ва хокимликларга тақдим қилиш</t>
  </si>
  <si>
    <t xml:space="preserve">6. Қурилиш ва ободонлаштириш ишларини амалга ошириш </t>
  </si>
  <si>
    <t>1. Ер майдони танлаш ишлари</t>
  </si>
  <si>
    <t xml:space="preserve">2. Танланган ер майдонига ташкилотлардан хулоса ва техник шарт олиш  </t>
  </si>
  <si>
    <t xml:space="preserve">3. Ер майдони ажратиш қарорини қабул қилиш </t>
  </si>
  <si>
    <t>4. Лойиҳа-смета хужжатларини тайёрлаш ва келишиш</t>
  </si>
  <si>
    <t xml:space="preserve">5. Қурилиш ва ободонлаштириш ишларини амалга ошириш </t>
  </si>
  <si>
    <t>2020 йил 25 декабрь</t>
  </si>
  <si>
    <t>Маблағ талаб этилмайди</t>
  </si>
  <si>
    <t>2021 йил 5 январь</t>
  </si>
  <si>
    <t>2021 йил 15 январь</t>
  </si>
  <si>
    <t>2021 йил 25 январь</t>
  </si>
  <si>
    <t>2021 йил 1 март</t>
  </si>
  <si>
    <t>2021 йил 1 февраль</t>
  </si>
  <si>
    <t>2021 йил 1 июн</t>
  </si>
  <si>
    <t>2021 йил 1 сентябрь</t>
  </si>
  <si>
    <t>2. Лойиҳа смета ҳужжатларини ишлаб чиқиш</t>
  </si>
  <si>
    <t>1. Чиқинди йиғиш майдончасини танлаш.</t>
  </si>
  <si>
    <t>2. Чиқинди йиғиш майдончасини қуришга маблағ ажратиш.</t>
  </si>
  <si>
    <t>2021 йил 10 январ</t>
  </si>
  <si>
    <t>3. Чиқинди йиғиш майдончасини қуриш ва фойдаланишга топшириш.</t>
  </si>
  <si>
    <t>2021 йил 1 апрель</t>
  </si>
  <si>
    <t>1. Суюлтирилган газ етказиб бериш графигини қайта кўриб чиқиш ва тасдиқлаш.</t>
  </si>
  <si>
    <t>2. Суюлтирилган газ етказиб бериш графигига асосан хонадонларга доимий етказиб бериш.</t>
  </si>
  <si>
    <t xml:space="preserve">доимий </t>
  </si>
  <si>
    <t>1. Электр энергия таъминотини яхшилаш учун трансфарматор яроқсизлиги (қуввати етмаётганлиги) бўйича далолатнома расмийлаштириш</t>
  </si>
  <si>
    <t>2. Электр энергия таъминотини яхшилаш учун трансфарматор ўрнатиш.</t>
  </si>
  <si>
    <t xml:space="preserve">3. "Ичимлик суви ва оқава сув объектларини қуриш ва реконструкция қилиш" ҳудудий инженеринг компанияси томонидан таъмирлаш ишларини амалга ошириш учун тендер ўтказади. </t>
  </si>
  <si>
    <t>2021 йил 1 май</t>
  </si>
  <si>
    <t>2021 йил 1 июл</t>
  </si>
  <si>
    <t>4. Сув қувурини таъмирлаш учун  "Орол бўйи минтакасини ривожлантириш" дастури доирасида маблағлар ажратиш.</t>
  </si>
  <si>
    <t>2021 йил 1 август</t>
  </si>
  <si>
    <t>2021 йил 15 февраль</t>
  </si>
  <si>
    <t>1. Электрон электр ҳисоблагич (ЭЭҲ) хонадонга ўрнатиш.</t>
  </si>
  <si>
    <t>2. Трансфарматорга консентратор ўрнатиш ва марказий автоматлаштирилган маълумотлар базасига ланиш.</t>
  </si>
  <si>
    <t>2021 йил 10 январь</t>
  </si>
  <si>
    <t>2021 йил 10 апрель</t>
  </si>
  <si>
    <t>1. Танлаб олинган кўчаларда яроқсизлик далолатнома расмийлаштириш</t>
  </si>
  <si>
    <t>3. Йўл қурилиши бўйича тендер савдолари ўтказиш</t>
  </si>
  <si>
    <t>2021 йил 1  февраль</t>
  </si>
  <si>
    <t xml:space="preserve">Ҳисоб-китоб асосида </t>
  </si>
  <si>
    <t xml:space="preserve">Жамоат ишлари жамғармаси маблағлари </t>
  </si>
  <si>
    <t>Республика Бандлигига кўмаклашиш Давлат жамғармаси маблағлари</t>
  </si>
  <si>
    <t xml:space="preserve">Ҳисоб китоб асосида </t>
  </si>
  <si>
    <t>Тадбиркорнинг ўз маблағи ва тижорат банклари кредитлари ҳисобига</t>
  </si>
  <si>
    <t xml:space="preserve">1. "Темир дафтар"да рўйхатда турувчи оилалар аъзолари билан суҳбат ўтказиш, имкониятларини аниқлаш. </t>
  </si>
  <si>
    <t>2. "Темир дафтар"да рўйхатда турувчи ишга лаёқатсиз оилаларга ҳомийлар бириктириш ва нафақалар тайинлашда амалий кўмак бериш.</t>
  </si>
  <si>
    <t>"Ҳар бир оила - тадбиркор" дастури маблағлари ҳисобига</t>
  </si>
  <si>
    <t>1. Инвестицон лойиҳаларни хатловдан ўтказиш.</t>
  </si>
  <si>
    <t xml:space="preserve">Тармоқ жадвалида кўрсатилган муддатларда </t>
  </si>
  <si>
    <t>3. Инвестицон лойиҳаларни тармоқ жадвалига асосан белгиланган ишларни амалга ошириш ва ишга тушириш.</t>
  </si>
  <si>
    <t>Лойиҳа ташаббускори маблағлари ва тижорат банклари кредит маблағлари</t>
  </si>
  <si>
    <t>2. Лойиҳаларни паспорти ва тармоқ жадвалини ишлаб чиқиш</t>
  </si>
  <si>
    <t>2. Тадбиркорлик субъекти таклифига асосан хизмат кўрсатувчи тижорат банки ёки тегишли идоралар билан амалий иш олиб борган ҳолда  фаолиятини тиклаш.</t>
  </si>
  <si>
    <t xml:space="preserve">2021 йил давомида </t>
  </si>
  <si>
    <t>2. Давлат-шерикчилик асосида маҳалла биносини қуриш учун тадбиркор танлаш ва ўзаро ҳамкорлик шартномасини имзолаш.</t>
  </si>
  <si>
    <t>3.  Тадбиркорлик субъекти номига белгиланган тартибда ер ажратиш.</t>
  </si>
  <si>
    <t>3. Оилавий боғча ва Мактабгача таълим вазирилиги ўртасида битим тузилади.</t>
  </si>
  <si>
    <t>2021 йил 1 март.</t>
  </si>
  <si>
    <t>2021 йил 10 март.</t>
  </si>
  <si>
    <t>Оилавий боғча ташкил этиш бўйича</t>
  </si>
  <si>
    <t xml:space="preserve">Давлат-хусусий шерикчилиги бўйича </t>
  </si>
  <si>
    <t>1. Маҳаллада ДХШ  йўналишда боғча ташкил этиш истаги ва шароити бор ташуббускорлар рўйхатини аниқлаш.</t>
  </si>
  <si>
    <t>4. ДХШ йўналишида боғча учун лойиҳа сумммасининг 75 фоизи миқдорида кредит ажратиш ва қурилиш ишларини амалга ошириш.</t>
  </si>
  <si>
    <t>2021 йил 20 май</t>
  </si>
  <si>
    <t>Ташаббускор ўз маблағи ва тижорат банклари кредит маблағлари ҳисобига</t>
  </si>
  <si>
    <t>Жиноятчиликни маҳаллабой тизимида барвақт олдини олиш борасида олиб борилаётган                                                                                профилактик чора тадбирлар тўғрисида</t>
  </si>
  <si>
    <t>3. "Сариқ" ва "қизил" тоифага киритилган  кўчаларга патруллик йўналишини ташкил қилиш</t>
  </si>
  <si>
    <t>Маҳаллий бюджет маблағлари ҳисобига</t>
  </si>
  <si>
    <t xml:space="preserve">5. Нотинч оилаларда Профилактик сухбатлар ўтказиш. </t>
  </si>
  <si>
    <t>2. "Ичимлик суви ва оқава сув объектларини қуриш ва реконструкция қилиш" ҳудудий инженеринг компанияси томонидан лойиҳа смета ҳужжатларини ишлаб чиқариш.</t>
  </si>
  <si>
    <t>1. Сув қувури яроқсизлиги бўйича далолатнома тузилади ва вилоят бошқармасига топшириш.</t>
  </si>
  <si>
    <t>6. Тендер ғолиби бўлган қурилиш хўжалик субъекти амалга оширган таъмирлаш ишларини "Ичимлик суви ва оқава сув объектларини қуриш ва реконструкция қилиш" ҳудудий инженеринг компанияси томонидан ўрнатилган тартибда қабул қилиб олиш.</t>
  </si>
  <si>
    <t>2021 йил 20 февраль.</t>
  </si>
  <si>
    <t>2021 йил 15 январь.</t>
  </si>
  <si>
    <t>2021 йил 5 январь.</t>
  </si>
  <si>
    <t>2021 йил 1 декабрь</t>
  </si>
  <si>
    <t>2. ДХШ йўналишида боғча учун ер ажратиш ва ва ташкил этиш бўйича тегишли ҳужжатлар расмийлаштириш.</t>
  </si>
  <si>
    <t>3. ДХШ йўналишида боғча ва Мактабгача таълим вазирилиги ўртасида битим тузиш.</t>
  </si>
  <si>
    <t>5. ДХШ йўналишида боғчани ишга туширишга рухсат этиш бўйича тегишли туман ташкилоталридан хулоса олиш.</t>
  </si>
  <si>
    <t>6. ДХШ йўналишида боғчага Вазирлар Маҳкамаси ҳузуридаги Таълим инспекциси томонидан лицензия бериш.</t>
  </si>
  <si>
    <t>2. Ҳар бир оиланинг тиббий паспорти ва харитасини яратиш.</t>
  </si>
  <si>
    <t>Қурилиш вазирлиги фаолиятини қўллаб қувватлаш жамғармаси</t>
  </si>
  <si>
    <t>4. Тендер натижаларига кўра ғолиблар томонидан йўлларда таъмирлаш ишларини амалга ошириш</t>
  </si>
  <si>
    <t>5. Таъмирлаш ишларини амалга оширади.</t>
  </si>
  <si>
    <t xml:space="preserve">Хонадон эгаси маблағи ҳисобидан </t>
  </si>
  <si>
    <t>2. Электрон газ ҳисобдонлар ўрнатиш ишларини амалга ошириш.</t>
  </si>
  <si>
    <t>"Ҳудудгазтаъминот" АЖ маблағлари ҳисобидан</t>
  </si>
  <si>
    <t>"Ҳудудий электр тармоқлари" АЖ маблағлари ҳисобидан</t>
  </si>
  <si>
    <t>4. Туман ҳокимининг инвестициялар ва ташқи савдо масалалари бўйича ўринбосари ҳар ойда Республика Штабига лойиҳалар ижроси бўйича маълумот тақдим этиб бориш.</t>
  </si>
  <si>
    <t>4.  Тадбиркорлик субъекти томонидан қуриши ишлари бўйича ҳужжатлаштириш ва қуриш ишларини амалга ошириш.</t>
  </si>
  <si>
    <t>5.  Тадбиркорлик субъекти томонидан маҳалла фуқаролар йиғини учун мўлжаланган бинони МФЙ балансига ўтказиб бериш.</t>
  </si>
  <si>
    <t>1. Бинони таъмирлаш юзасидан лойиҳа смета ҳужжатлари ишлаб чиқиш.</t>
  </si>
  <si>
    <t>3. Бинони таъмирлаш ишларини амалга ошириш.</t>
  </si>
  <si>
    <t>2021 йил 10 март</t>
  </si>
  <si>
    <t>Маҳаллий бюджет ва ҳомийлик маблағлари асосида</t>
  </si>
  <si>
    <t xml:space="preserve">4. Кўча юзаси фасад ишлари (Развёртка) </t>
  </si>
  <si>
    <t>Хоразм минтақавий йўлларга буюртмачи хизмати ДУК
(И.Абдуллаев)</t>
  </si>
  <si>
    <t>Хоразм минтақавий йўлларга буюртмачи хизмати ДУК ҳузуридаги Ишчи гуруҳ
Тадбиркорлик субъекти раҳбари</t>
  </si>
  <si>
    <t>Доимий равишда</t>
  </si>
  <si>
    <t>1. Туман корхона ва ташкилотларида вакант бўлган жойларда касбга ўқитиш орқали фуқароларни ишга жойлаштириш.</t>
  </si>
  <si>
    <t>2020 йил 31 декабрь</t>
  </si>
  <si>
    <t>1. "Аёллар дафтари"да рўйхатда турувчи ёшлар билан суҳбат ўтказиш.</t>
  </si>
  <si>
    <t>334,5 млн.сўм</t>
  </si>
  <si>
    <t>Ҳисоб-китоб асосида</t>
  </si>
  <si>
    <t>2021 йил давомида</t>
  </si>
  <si>
    <t>2021 йил 31 март</t>
  </si>
  <si>
    <t>Кардиология, онкология ва эндокринология соҳаларида чуқурлаштирилган скрининг текширувларини ўтказиш ва 100 фоизли "Мақсадли патронаж" тизимини яратиш.</t>
  </si>
  <si>
    <t>2. Хатловдан ўтказилган оилаларни грухларга бўлиш ва соғломлантириш ишларини ташкил қилиш.</t>
  </si>
  <si>
    <t xml:space="preserve">3. Хавф гурухи аниқланган хонадонларни 100 фоизли "Мақсадли патронаж" билан қамраб олиш. </t>
  </si>
  <si>
    <t>Туман аҳолиси саломатлигини "Маҳаллабай" хатловдан ўтказиш.</t>
  </si>
  <si>
    <t>2021 йил 15 август</t>
  </si>
  <si>
    <t>Республика бюджети маблағлари ҳисобидан</t>
  </si>
  <si>
    <t>2. Лойиҳа смета ҳужжатларини ишлаб чиқиш ва экспертиза ҳулосасини олиш.</t>
  </si>
  <si>
    <t>3. Тендер савдоларини ўтказиш ва пудратчи ташкилотни аниқлаш.</t>
  </si>
  <si>
    <t>4. Мактабларни 2021-2022-йй. ўқув йилларига тайёрлаш ва фойдаланишга топшириш.</t>
  </si>
  <si>
    <t>Таълим муассасалари қуввати ва таълим сифатини яхшилаш.</t>
  </si>
  <si>
    <t xml:space="preserve">3. Тумандаги барча мактабларни  мусиқа хонасини қайтадан жиҳозлаш. </t>
  </si>
  <si>
    <t>Маҳаллий бюджет маблағлари ҳисобидан</t>
  </si>
  <si>
    <t>1. Туманда оилавий боғча ташкил этиш истаги ва шароити бор ташуббускорлар рўйхатини шакллантириш.</t>
  </si>
  <si>
    <t>2. Оилавий боғчани ташкил этиш бўйича тегишли ҳужжатларни расмийлаштириш.</t>
  </si>
  <si>
    <t>4. Оилавий боғча ташкил этиш бўйича тижорат кредити расмийлаштириш ва боғчани ташкил этиш.</t>
  </si>
  <si>
    <t>1. Маҳаллаларни доимий тоифаларга ажратиб бориш.</t>
  </si>
  <si>
    <t xml:space="preserve">2. "Сариқ" ва "қизил" тоифага киритилган  маҳаллаларга Миллий гвардиянинг қўшимча куч-воситаларини ажратиш </t>
  </si>
  <si>
    <t>2021 йил мобайнида</t>
  </si>
  <si>
    <t>Туман Ички ишлар бўлими Миллий гвардия
Туман прокуратураси
Сектор мудирлари</t>
  </si>
  <si>
    <t>4. Маҳаллаларда ижтимоий-маиший ва кўмакка муҳтож шахслар билан профилактик тадбирларни ташкил этиш</t>
  </si>
  <si>
    <t>Ҳунармадчиликни ривожлантириш ва тижорат банклари кредит маблағлари ҳисобидан</t>
  </si>
  <si>
    <t>1. Ҳунармадчилик лойиҳаларини тармоқ жадвалларини ишлаб чиқиш.</t>
  </si>
  <si>
    <t>1. "Ёшлар дафтари"да рўйхатда турувчи ёшлар билан  тадбиркорлик қилиш истаги бор ёшларни аниқлаш учун суҳбат ўтказиш.</t>
  </si>
  <si>
    <t xml:space="preserve">2. "Ёшлар дафтари"даги тадбиркорлик истаги бор ёшларни ўқитиш учун гуруҳларга ажратиш. </t>
  </si>
  <si>
    <t>Шартнома асосида</t>
  </si>
  <si>
    <t>Бандлик жамғармаси маблағлари ҳисобидан</t>
  </si>
  <si>
    <t>Ташкил қилинадиган лойиҳаларнинг қийматидан келиб чиқиб</t>
  </si>
  <si>
    <t>3. "Аёллар дафтари"даги 2 нафар хотин-қизларни "IТ-Park" резидент-корхоналари учун ахборот коммуникация технологиялари ва дастурлашга ўқитиш.</t>
  </si>
  <si>
    <t>2. Ҳунармадларлар марказини ишга тушириш.</t>
  </si>
  <si>
    <t>Қишлоқдан туман марказигача аҳолига муносиб ва сифатли транспорт хизмати ташкил қилиш орқали туманда жамоат транспортини ривожлантириш.</t>
  </si>
  <si>
    <t>2021 йил 1 ноябрь</t>
  </si>
  <si>
    <t>Тижорат банк кредити маблағлари ҳисобидан</t>
  </si>
  <si>
    <t>1. Электрон газ ҳисобдонлар (ЭГҲ) ўрнатиш учун ўрнатиш гуруҳларини ташкил этиш.</t>
  </si>
  <si>
    <t>1. Электр энергия таъминотини яхшилаш учун симёғочларни яроқсизлиги (қуввати етмаётганлиги) бўйича далолатнома расмийлаштириш</t>
  </si>
  <si>
    <t xml:space="preserve">3. Ўқув қурсларини ташкил қилиш ва шу орқали ёшларда тадбиркорлик кўникмаларини ҳосил қилиш. </t>
  </si>
  <si>
    <t>Маҳалла номи</t>
  </si>
  <si>
    <t>қурилиш амалга ошириладиган йил</t>
  </si>
  <si>
    <t>2022 йил</t>
  </si>
  <si>
    <t>2021 йил</t>
  </si>
  <si>
    <t>2023 йил</t>
  </si>
  <si>
    <t>Маҳалла биноси учун зарур бўладиган ер майдони 
(м2)</t>
  </si>
  <si>
    <t>Маҳалла биносининг тахминий қиймати 
(млн.сўм)</t>
  </si>
  <si>
    <t>Молиялаштириш манбаси</t>
  </si>
  <si>
    <t>1-илова</t>
  </si>
  <si>
    <t>2-илова</t>
  </si>
  <si>
    <t>Жорий таъмирлаш</t>
  </si>
  <si>
    <t>ЖАМИ</t>
  </si>
  <si>
    <t>Реконструкция</t>
  </si>
  <si>
    <t>Зарур техник ускуналар</t>
  </si>
  <si>
    <t>Принтер</t>
  </si>
  <si>
    <t>сони</t>
  </si>
  <si>
    <t>Компютер
(комплект)</t>
  </si>
  <si>
    <t>км</t>
  </si>
  <si>
    <t>қиймати
(млн.сўм)</t>
  </si>
  <si>
    <t>Жами 
қиймати
(млн.сўм)</t>
  </si>
  <si>
    <t>3-илова</t>
  </si>
  <si>
    <t xml:space="preserve">шу жумладан </t>
  </si>
  <si>
    <t>Интернет тармоғи уланиш</t>
  </si>
  <si>
    <t>т/р</t>
  </si>
  <si>
    <t>Т/Р</t>
  </si>
  <si>
    <t>МФЙ номи</t>
  </si>
  <si>
    <t>Кўча номи</t>
  </si>
  <si>
    <t>Кўчанинг узунлиги (км)</t>
  </si>
  <si>
    <t xml:space="preserve">Амалга ошириладиган ишлар
</t>
  </si>
  <si>
    <t xml:space="preserve">Қурилиш ва ободонлаштириш ишларини Хоразм вилояти хокимлиги, тегишли ташкилот ва корхоналар томонидан амалга ошириш </t>
  </si>
  <si>
    <t>Топосуърат ишлари</t>
  </si>
  <si>
    <t>Бажарилиши (%)</t>
  </si>
  <si>
    <t>Бош режа схемаларини ишлаб чиқиш</t>
  </si>
  <si>
    <t>Келишиш ва хокимликларга тақдим қилиш</t>
  </si>
  <si>
    <t>х</t>
  </si>
  <si>
    <t>05.01.2021й</t>
  </si>
  <si>
    <t>15.01.2021й</t>
  </si>
  <si>
    <t>20.02.2021й</t>
  </si>
  <si>
    <t>01.03.2021й</t>
  </si>
  <si>
    <t>10.03.2021й</t>
  </si>
  <si>
    <t>01.09.2021й</t>
  </si>
  <si>
    <t>Ёшлик кўчаси</t>
  </si>
  <si>
    <t>4 илова</t>
  </si>
  <si>
    <r>
      <t xml:space="preserve">Кўча юзаси фасад ишлари </t>
    </r>
    <r>
      <rPr>
        <sz val="14"/>
        <color indexed="8"/>
        <rFont val="Times New Roman"/>
        <family val="1"/>
        <charset val="204"/>
      </rPr>
      <t xml:space="preserve">(Развёртка) </t>
    </r>
  </si>
  <si>
    <t>Бинолар параметрларини ўлчаш ишлари</t>
  </si>
  <si>
    <t>арзон уй-жойлар сони</t>
  </si>
  <si>
    <t>жами хонадонлар сони</t>
  </si>
  <si>
    <t>Жумладан</t>
  </si>
  <si>
    <t xml:space="preserve">Амалга ошириладиган ишлар жумладан </t>
  </si>
  <si>
    <t>Хонадонлар  сони</t>
  </si>
  <si>
    <t xml:space="preserve"> Ёш оилалар учун </t>
  </si>
  <si>
    <t>Лойиҳа-смета хужжатларини тайёрлаш ва келишиш</t>
  </si>
  <si>
    <t>Жами:</t>
  </si>
  <si>
    <t>10.01.2021й</t>
  </si>
  <si>
    <t>01.02.2021й</t>
  </si>
  <si>
    <t>01.05.2021й</t>
  </si>
  <si>
    <t>5 илова</t>
  </si>
  <si>
    <r>
      <t xml:space="preserve">Ер майдони танлаш ишлари   </t>
    </r>
    <r>
      <rPr>
        <i/>
        <sz val="14"/>
        <color indexed="8"/>
        <rFont val="Times New Roman"/>
        <family val="1"/>
        <charset val="204"/>
      </rPr>
      <t>(Қадастр агентлиги)</t>
    </r>
  </si>
  <si>
    <r>
      <t xml:space="preserve">Ер майдони ажратиш қарорини қабул қилиш </t>
    </r>
    <r>
      <rPr>
        <i/>
        <sz val="14"/>
        <color indexed="8"/>
        <rFont val="Times New Roman"/>
        <family val="1"/>
        <charset val="204"/>
      </rPr>
      <t>(Туман хокимлиги)</t>
    </r>
  </si>
  <si>
    <t>Бажари-лиши              (%)</t>
  </si>
  <si>
    <r>
      <t xml:space="preserve">Тегишли ташкилотлардан хулоса ва техник шарт олиш                                           </t>
    </r>
    <r>
      <rPr>
        <i/>
        <sz val="14"/>
        <color indexed="8"/>
        <rFont val="Times New Roman"/>
        <family val="1"/>
        <charset val="204"/>
      </rPr>
      <t>(Зем, ФВБ, СЭО, электр, сув, газ)</t>
    </r>
  </si>
  <si>
    <t>Қурилиш ишларини амалга ошириш муддати</t>
  </si>
  <si>
    <t>6 илова</t>
  </si>
  <si>
    <t>Т/р</t>
  </si>
  <si>
    <t>Объектнинг номи, 
қуввати</t>
  </si>
  <si>
    <t>Фойдаланишга топшириш муддати</t>
  </si>
  <si>
    <t>Қуввати</t>
  </si>
  <si>
    <t>А</t>
  </si>
  <si>
    <t>Объектда бажариладиган ишлар</t>
  </si>
  <si>
    <t>МАНЗИЛЛИ РЎЙХАТ</t>
  </si>
  <si>
    <t>Дастлабки қиймати
(млн.сўм)</t>
  </si>
  <si>
    <t>(млн.сўм)</t>
  </si>
  <si>
    <t xml:space="preserve">Маҳаллалар номи </t>
  </si>
  <si>
    <t>Маҳалла тоифаси (қониқарли, ўрта, паст)</t>
  </si>
  <si>
    <t>Объект (сони)</t>
  </si>
  <si>
    <t>Ўлчов бирлиги</t>
  </si>
  <si>
    <t>Қиймати</t>
  </si>
  <si>
    <t>шу жумладан, йиллар кесимида:</t>
  </si>
  <si>
    <t>Масъул вазирлик ва идоралар</t>
  </si>
  <si>
    <t>I.</t>
  </si>
  <si>
    <t>Тупроқ йўлларга шағал ташлаш</t>
  </si>
  <si>
    <t>Республика бюджети, Маҳаллий бюджет</t>
  </si>
  <si>
    <t>Автомобиль йўллари қўмитаси,
Молия вазирлиги,
Хоразм вилояти ҳокимлиги</t>
  </si>
  <si>
    <t>Тош йўлларга асфаль ётқизиш</t>
  </si>
  <si>
    <t>Асфальт йўлларни жорий таъмирлаш</t>
  </si>
  <si>
    <t>7 илова</t>
  </si>
  <si>
    <t>Маҳаллалар номи</t>
  </si>
  <si>
    <t>махалла сони</t>
  </si>
  <si>
    <t>суммаси</t>
  </si>
  <si>
    <t>Молиялаштириш манбаи</t>
  </si>
  <si>
    <t>X</t>
  </si>
  <si>
    <t>км
объект</t>
  </si>
  <si>
    <t>8 илова</t>
  </si>
  <si>
    <t>Молиялаштириш манбааси</t>
  </si>
  <si>
    <t>маҳалла сони</t>
  </si>
  <si>
    <t>0,4-6-10 кВ электр узатиш тармоқларини янгилаш</t>
  </si>
  <si>
    <t>коникарли</t>
  </si>
  <si>
    <t>Энергетика вазирлиги,
"Худудидй электр тармоқлари" АЖ,
Хоразм вилояти хокимлиги</t>
  </si>
  <si>
    <t>9 илова</t>
  </si>
  <si>
    <t>Жами ишсизлар сони</t>
  </si>
  <si>
    <t>Йўналишлар номи</t>
  </si>
  <si>
    <t>Бўш (вакант) иш ўринларига</t>
  </si>
  <si>
    <t>Захираланган (квота) иш ўринларига</t>
  </si>
  <si>
    <t>Касбга ўқитилиб, бандлиги таъминланади</t>
  </si>
  <si>
    <t>Хақ тўланадиган жамоат ишларига</t>
  </si>
  <si>
    <t>Бошқа йўналиш
ларда</t>
  </si>
  <si>
    <t>10 илова</t>
  </si>
  <si>
    <t>11 илова</t>
  </si>
  <si>
    <t>Йиллар кесимида</t>
  </si>
  <si>
    <t>Масъул ижрочилар</t>
  </si>
  <si>
    <t>-</t>
  </si>
  <si>
    <t>ўрин</t>
  </si>
  <si>
    <t>Лойиҳа ташаббускори</t>
  </si>
  <si>
    <t>12 илова</t>
  </si>
  <si>
    <t>Мукаммал таъмирлаш</t>
  </si>
  <si>
    <t>Мебель жиҳозлари билан таъминлаш
(комплект)</t>
  </si>
  <si>
    <t>01.08.2021й</t>
  </si>
  <si>
    <t>______ туман бўйича жами</t>
  </si>
  <si>
    <t>Кўпирикларни таъмирлаш (янги қуриш)</t>
  </si>
  <si>
    <t>"______" МФЙ</t>
  </si>
  <si>
    <t>Амалга ошириладиган тадбирлар номи</t>
  </si>
  <si>
    <t>II.</t>
  </si>
  <si>
    <t>6-10 кВ трансформатор пунктларини янгилаш ва таъмирлаш</t>
  </si>
  <si>
    <t xml:space="preserve">МФЙдаги жами </t>
  </si>
  <si>
    <t>"Темир дафтар"</t>
  </si>
  <si>
    <t>"Аёллар дафтари"</t>
  </si>
  <si>
    <t>"Ёшлар дафтари" рўйхати</t>
  </si>
  <si>
    <t>Дафтарларга киритилмаган фуқаролар</t>
  </si>
  <si>
    <t>Оила</t>
  </si>
  <si>
    <t>Шундан</t>
  </si>
  <si>
    <t>Рўйхатга киритилган аёллар сони</t>
  </si>
  <si>
    <t>Рўйхатга киритилган ёшлар сони</t>
  </si>
  <si>
    <t>оилалар сони</t>
  </si>
  <si>
    <t>оила аъзолар сони</t>
  </si>
  <si>
    <t>Ишсизлар сони</t>
  </si>
  <si>
    <t>Ўзини ўзи банд қилиш</t>
  </si>
  <si>
    <t>Узок муддатга чет элга ишлаш учун кетган фукаролар</t>
  </si>
  <si>
    <t>ишлаш учун кетган фукаролар сони</t>
  </si>
  <si>
    <t>13 илова</t>
  </si>
  <si>
    <t>II. Мактабларни янги қуриш, реконструкция қилиш, мукаммал таъмирлаш лойиҳаларининг манзилли рўйхати</t>
  </si>
  <si>
    <t>III. Соғлиқни сақлаш муассасаларини янги қуриш, реконструкция қилиш, мукаммал таъмирлаш лойиҳаларининг манзилли рўйхати</t>
  </si>
  <si>
    <t>Маҳаллий бюджети</t>
  </si>
  <si>
    <t>Республика бюджети</t>
  </si>
  <si>
    <t>IV. Маданият муассасаларини янги қуриш, реконструкция қилиш, мукаммал таъмирлаш лойиҳаларининг манзилли рўйхати</t>
  </si>
  <si>
    <t>Молия вазирлиги, 
Маданият вазирлиги, 
вилоят ҳокимлиги</t>
  </si>
  <si>
    <t>Молия вазирлиги, 
Халқ таълими вазирлиги, 
вилоят ҳокимлиги</t>
  </si>
  <si>
    <t>V. Спорт объектларини янги қуриш, реконструкция қилиш, мукаммал таъмирлаш лойиҳаларининг манзилли рўйхати</t>
  </si>
  <si>
    <t>чорвачилик</t>
  </si>
  <si>
    <t>паррандачилик</t>
  </si>
  <si>
    <t>қуёнчилик</t>
  </si>
  <si>
    <t>асаларичилик</t>
  </si>
  <si>
    <t>деҳқончилик
ва томорқа</t>
  </si>
  <si>
    <t>боғдорчилик</t>
  </si>
  <si>
    <t>иссиқхона</t>
  </si>
  <si>
    <t>ҳунармандчилик</t>
  </si>
  <si>
    <t>шу жумладан ихтисослашув бўйича</t>
  </si>
  <si>
    <t>Бириктирилган таъминотчи корхоналар сони</t>
  </si>
  <si>
    <t>Хонадон эгасининг Ф.И.О</t>
  </si>
  <si>
    <t>Телефон рақами</t>
  </si>
  <si>
    <t>ихтисос-лашуви</t>
  </si>
  <si>
    <t>Маҳсулот ўлчов бирлиги</t>
  </si>
  <si>
    <t>Талаб этиладиган маблағ,
млн.сўм</t>
  </si>
  <si>
    <t>сотих</t>
  </si>
  <si>
    <t>Ҳунармандчилик билан банд қилиш</t>
  </si>
  <si>
    <t>Ер майдони ажратиш</t>
  </si>
  <si>
    <t>Меҳнатга лаёқат-сизлар сони</t>
  </si>
  <si>
    <t>Меҳнатга лаёқат-лилар сони</t>
  </si>
  <si>
    <t>Жами аҳоли сони</t>
  </si>
  <si>
    <t>шундан: молиялаштириш манбалари</t>
  </si>
  <si>
    <t>шундан:</t>
  </si>
  <si>
    <t>ТТХИ, 
(минг долл.)</t>
  </si>
  <si>
    <t>Khorezm Invest Projeсt 
(минг долл.)</t>
  </si>
  <si>
    <t>Яратиладиган ишчи 
ўринлар сони</t>
  </si>
  <si>
    <t>Лойиҳа номи</t>
  </si>
  <si>
    <t>14 илова</t>
  </si>
  <si>
    <r>
      <rPr>
        <b/>
        <sz val="12"/>
        <color rgb="FFFF0000"/>
        <rFont val="Times New Roman"/>
        <family val="1"/>
        <charset val="204"/>
      </rPr>
      <t>"Махалла драйверлари"</t>
    </r>
    <r>
      <rPr>
        <b/>
        <sz val="12"/>
        <color theme="1"/>
        <rFont val="Times New Roman"/>
        <family val="1"/>
        <charset val="204"/>
      </rPr>
      <t>ни ривожлантириш юзасидан амалга оширилган ишлари тўғрисида 
МАЪЛУМОТ</t>
    </r>
  </si>
  <si>
    <r>
      <t xml:space="preserve">Лойиҳа                қиймати*,              </t>
    </r>
    <r>
      <rPr>
        <sz val="12"/>
        <rFont val="Times New Roman"/>
        <family val="1"/>
        <charset val="204"/>
      </rPr>
      <t>(млн. сўм)</t>
    </r>
  </si>
  <si>
    <r>
      <t xml:space="preserve">Молиялаштириш                          манбаи
</t>
    </r>
    <r>
      <rPr>
        <i/>
        <sz val="12"/>
        <rFont val="Times New Roman"/>
        <family val="1"/>
        <charset val="204"/>
      </rPr>
      <t>(республика бюджети, маҳаллий бюжет, ташаббускор маблағи)</t>
    </r>
  </si>
  <si>
    <r>
      <t xml:space="preserve">Лойиҳа қиймати 
</t>
    </r>
    <r>
      <rPr>
        <i/>
        <sz val="12"/>
        <rFont val="Times New Roman"/>
        <family val="1"/>
        <charset val="204"/>
      </rPr>
      <t>(млн. сўм)</t>
    </r>
  </si>
  <si>
    <r>
      <t xml:space="preserve">ўз маблағи
</t>
    </r>
    <r>
      <rPr>
        <i/>
        <sz val="12"/>
        <rFont val="Times New Roman"/>
        <family val="1"/>
        <charset val="204"/>
      </rPr>
      <t>(млн. сўм)</t>
    </r>
  </si>
  <si>
    <r>
      <t xml:space="preserve">Жами банк кредитлари
</t>
    </r>
    <r>
      <rPr>
        <i/>
        <sz val="12"/>
        <rFont val="Times New Roman"/>
        <family val="1"/>
        <charset val="204"/>
      </rPr>
      <t>(млн.сўм)</t>
    </r>
  </si>
  <si>
    <r>
      <t xml:space="preserve">хорижий 
инвес-я 
</t>
    </r>
    <r>
      <rPr>
        <i/>
        <sz val="12"/>
        <rFont val="Times New Roman"/>
        <family val="1"/>
        <charset val="204"/>
      </rPr>
      <t>(минг долл.)</t>
    </r>
  </si>
  <si>
    <r>
      <t xml:space="preserve">банк кредити 
</t>
    </r>
    <r>
      <rPr>
        <i/>
        <sz val="12"/>
        <rFont val="Times New Roman"/>
        <family val="1"/>
        <charset val="204"/>
      </rPr>
      <t>(млн. сўм)</t>
    </r>
  </si>
  <si>
    <r>
      <t xml:space="preserve">хорижий кредит линия 
</t>
    </r>
    <r>
      <rPr>
        <i/>
        <sz val="12"/>
        <rFont val="Times New Roman"/>
        <family val="1"/>
        <charset val="204"/>
      </rPr>
      <t>(минг долл.)</t>
    </r>
  </si>
  <si>
    <t>Маҳалла биносини таъмирлаш ва реконстуркция ишларига жалб қилинадиган маблағлар
(млн.сўм)</t>
  </si>
  <si>
    <t>Амалга ошириладиган тадбирлар номи МФЙлар кесимида</t>
  </si>
  <si>
    <t>Инвестийия лойиҳалари ҳисобига яратиладиган янги иш ўринларига</t>
  </si>
  <si>
    <t>асалари оила сони</t>
  </si>
  <si>
    <t>кўчат сони</t>
  </si>
  <si>
    <t>хонадон сони</t>
  </si>
  <si>
    <t>ҳунармандчилик хонадон сони</t>
  </si>
  <si>
    <t>кичик ишлаб
чиқариш  хонадон сони</t>
  </si>
  <si>
    <t>туризм  хонадон сони</t>
  </si>
  <si>
    <t>хизмат
кўрсатиш  хонадон сони</t>
  </si>
  <si>
    <t>уруғ, кг</t>
  </si>
  <si>
    <t>бош сони</t>
  </si>
  <si>
    <t>Хона-донлар сони</t>
  </si>
  <si>
    <t>Маҳалла драйверларини ривожлантириш орқали қамраб олинадиган ихтисослашган хонадонлар сони</t>
  </si>
  <si>
    <t>Натура
хажми</t>
  </si>
  <si>
    <t>Бириктирилган таъминотчи корхоналар номи</t>
  </si>
  <si>
    <t>13,1 илова</t>
  </si>
  <si>
    <t>Хоразм вилояти Қўшкўпир туманининг ижтимоий-иқтисодий ривожлантириш бўйича 2021-2022 йиллар учун Дастури</t>
  </si>
  <si>
    <t>I.Маҳалла фуқаролар йиғини моддий -техника базасини мустаҳкамлаш ва маҳалла ҳудуди инфраструктурасини ривожлантириш</t>
  </si>
  <si>
    <t>1. Маҳалла ҳудудида бўш турган ерларни ажратиш (бино) юзасидан туман ҳокимлигига таклиф киритиш.</t>
  </si>
  <si>
    <t>Туман ҳокими қурилиш бўйича ўринбосари (Р.Матёқубов), тадбиркорлик субъекти раҳбари</t>
  </si>
  <si>
    <t>1.1</t>
  </si>
  <si>
    <t>2. Давлат-шерикчилик асосида маҳалла биносини таъмирлаш учун тадбиркор танлаш ва ўзаро ҳамкорлик шартномасини имзолаш.</t>
  </si>
  <si>
    <t>Туманда жами 10 та микро автобуслар сотиб олиш натижасида аҳолига транспорт хизмати кўрсатиш сифатини яхшилаш.</t>
  </si>
  <si>
    <t>Туман ҳокими ўринбосари (Р.Матяқубов)
Тижорат банклари раҳбарлари</t>
  </si>
  <si>
    <t>II. Ҳудудларни комплекс ривожлантириш ва коммуникациялар масалалари бўйича</t>
  </si>
  <si>
    <t xml:space="preserve">Туман Кадастр бўлими
(Д.Полвонов) </t>
  </si>
  <si>
    <t>5. Қурилиш ва ободонлаштириш ишларини якунлаш</t>
  </si>
  <si>
    <t>"Хоразм Сувтаъминот" МЧЖ
(А.Қодиров)
Туман ҳокими қурилиш бўйича ўринбосари (Р.Матёқубов) 
"Хоразм Сувтаъминот" МЧЖ
туман бўлими (Б.Хаитбоев)</t>
  </si>
  <si>
    <t>Хонадон эгаси маблағлари эвазига марказий ичимлик суви қувурига уланиш ва сув ҳисоблагич ўрнатиш (1 та хонадонга ўртача 400 минг сўм)</t>
  </si>
  <si>
    <t>"Хоразм Сувтаъминот" МЧЖ
туман бўлими (Б.Хаитбоев)</t>
  </si>
  <si>
    <t>"Ҳудудгазтаъминот" АЖ Қўшкўпир туман Газ таъминот бўлими
(Д.Сапаев)</t>
  </si>
  <si>
    <r>
      <t xml:space="preserve">Табиий газ уланмаган жами </t>
    </r>
    <r>
      <rPr>
        <b/>
        <sz val="14"/>
        <rFont val="Times New Roman"/>
        <family val="1"/>
        <charset val="204"/>
      </rPr>
      <t xml:space="preserve">10 118 та </t>
    </r>
    <r>
      <rPr>
        <sz val="14"/>
        <rFont val="Times New Roman"/>
        <family val="1"/>
        <charset val="204"/>
      </rPr>
      <t>хонадонларга суюлтирилган газ таъминотини яхшилаш.</t>
    </r>
  </si>
  <si>
    <t>"Ҳудудий электр тармоқлари" АЖ туман бўлими
(Б.Қурбонов)</t>
  </si>
  <si>
    <r>
      <t xml:space="preserve">Туманда жами </t>
    </r>
    <r>
      <rPr>
        <b/>
        <sz val="14"/>
        <rFont val="Times New Roman"/>
        <family val="1"/>
        <charset val="204"/>
      </rPr>
      <t>17085</t>
    </r>
    <r>
      <rPr>
        <sz val="14"/>
        <rFont val="Times New Roman"/>
        <family val="1"/>
        <charset val="204"/>
      </rPr>
      <t xml:space="preserve"> </t>
    </r>
    <r>
      <rPr>
        <b/>
        <sz val="14"/>
        <rFont val="Times New Roman"/>
        <family val="1"/>
        <charset val="204"/>
      </rPr>
      <t>та</t>
    </r>
    <r>
      <rPr>
        <sz val="14"/>
        <rFont val="Times New Roman"/>
        <family val="1"/>
        <charset val="204"/>
      </rPr>
      <t xml:space="preserve"> хонадон электрон электр ҳисоблагичларини ўрнатиш.</t>
    </r>
  </si>
  <si>
    <t>III. Мақроиқтисодий таҳлил, таркибий ўзгартиришлар, молия-банк тизими, давлат активларини бошқариш, тадбиркорликни қўллаб-қувватлаш ва камбағалликни қисқартириш масалалари бўйича</t>
  </si>
  <si>
    <r>
      <t xml:space="preserve">Туманда бўйича рўйхатдан ўтган </t>
    </r>
    <r>
      <rPr>
        <b/>
        <sz val="14"/>
        <rFont val="Times New Roman"/>
        <family val="1"/>
        <charset val="204"/>
      </rPr>
      <t xml:space="preserve">1485 та </t>
    </r>
    <r>
      <rPr>
        <sz val="14"/>
        <rFont val="Times New Roman"/>
        <family val="1"/>
        <charset val="204"/>
      </rPr>
      <t xml:space="preserve">тадбиркорлик субъектлари  фаолиятига кўмаклашиш. </t>
    </r>
  </si>
  <si>
    <t>1. Туманда фаолият юритмаётган 44 та тадбиркорлик субъекти билан учрашув ўтказиш жараёнида фаолиятини тўхтатганлик сабабларини ўрганиш ва уларни бартараф этиш бўйича таклифлар киритиш.</t>
  </si>
  <si>
    <t>Сектор раҳбарлари, Туман ҳокими 1-ўринбосари
(О.Артиқов), бириктирилган тижорат банк раҳбарлари</t>
  </si>
  <si>
    <t>3. Паст қувватда ишлаётган ва ишчи сони 30 тадан кам бўлган корхоналарда маҳсулот ишлаб чиқариш ҳажми ва ишчилар сонини легаллаштириш.</t>
  </si>
  <si>
    <t>Туман ҳокими 1-ўринбосари
(О.Артиқов), туман Солиқ инспекция бошлиғи
(Ш.Бердиев)</t>
  </si>
  <si>
    <t>Сектор раҳбарлари, Туман ҳокими 1-ўринбосари
(О.Артиқов), 
туман Аҳолини бандлигига кўмаклашиш Маркази раҳбари 
(Б.Қаландаров)</t>
  </si>
  <si>
    <r>
      <t xml:space="preserve">2. Шахсий томорқасини ривожлантириш мақсадида жами 170 та фуқаро учун субсидия ажратиш орқали бандлигини таъминлаш </t>
    </r>
    <r>
      <rPr>
        <i/>
        <sz val="14"/>
        <rFont val="Times New Roman"/>
        <family val="1"/>
        <charset val="204"/>
      </rPr>
      <t>(иссиқхон 100 метр квадрат бўлса, 6 млн. сўмгача, суғориш воситаларини харид қилиш ва бошқлар)</t>
    </r>
    <r>
      <rPr>
        <sz val="14"/>
        <rFont val="Times New Roman"/>
        <family val="1"/>
        <charset val="204"/>
      </rPr>
      <t xml:space="preserve"> </t>
    </r>
  </si>
  <si>
    <t>612,0 млн.сўм</t>
  </si>
  <si>
    <r>
      <t xml:space="preserve">3. Кооперативларга 150 нафар ишсиз мақоми бўлган фуқарони жалб этиш </t>
    </r>
    <r>
      <rPr>
        <i/>
        <sz val="14"/>
        <rFont val="Times New Roman"/>
        <family val="1"/>
        <charset val="204"/>
      </rPr>
      <t>(ҳар бир фуқарога бир марталик бошланғич капитал учун 10 минимал иш ҳақи тўлаб берилади)</t>
    </r>
    <r>
      <rPr>
        <sz val="14"/>
        <rFont val="Times New Roman"/>
        <family val="1"/>
        <charset val="204"/>
      </rPr>
      <t xml:space="preserve">.  </t>
    </r>
  </si>
  <si>
    <t>4. Касб-ҳунарга ўқитиш орқали 326 нафар фуқароларга субсидия ажратиш.</t>
  </si>
  <si>
    <t>519,0 млн.сўм</t>
  </si>
  <si>
    <t>5. Тадбиркорлик фаолиятини бошлаш учун 128 нафар фуқаро учун субсидия ажратиш.</t>
  </si>
  <si>
    <t>28,5 млн.сўм</t>
  </si>
  <si>
    <t>4. Жамоат ишларига жойлаштириш орқали 2465 нафар фуқароларни бандлигини таъминлаш</t>
  </si>
  <si>
    <t>2 513,9 млн.сўм</t>
  </si>
  <si>
    <t>Сектор раҳбарлари, Туман ҳокими 1-ўринбосари
(О.Артиқов),
туман Аҳолини бандлигига кўмаклашиш Маркази раҳбари 
(Б.Қаландаров), 
тижорат банк раҳбарлари</t>
  </si>
  <si>
    <t>Сектор раҳбарлари, Туман ҳокими 1-ўринбосари
(О.Артиқов),
туман Аҳолини бандлигига кўмаклашиш Маркази раҳбари 
(Б.Қаландаров),
тижорат банк раҳбарлари</t>
  </si>
  <si>
    <t>3. "Аёллар дафтари"даги 209 нафар аёлларни касб-ҳунарга ўқитиш.</t>
  </si>
  <si>
    <t>4. "Аёллар дафтари"даги 107 нафар аёлларга тижорат банк кредитлари олишда амалий ёрдам бериш.</t>
  </si>
  <si>
    <r>
      <t xml:space="preserve">Туманда жами </t>
    </r>
    <r>
      <rPr>
        <b/>
        <sz val="14"/>
        <rFont val="Times New Roman"/>
        <family val="1"/>
        <charset val="204"/>
      </rPr>
      <t>3 787 нафар</t>
    </r>
    <r>
      <rPr>
        <sz val="14"/>
        <rFont val="Times New Roman"/>
        <family val="1"/>
        <charset val="204"/>
      </rPr>
      <t xml:space="preserve"> "Ёшлар дафтари"даги ёшларни бандлигини таъминлаш.</t>
    </r>
  </si>
  <si>
    <t>Сектор раҳбарлари,
Ёшлар ишлар агентлиги туман бўлими
(Х.Ибрагимов)</t>
  </si>
  <si>
    <t xml:space="preserve">Туман Ҳунармадлар уюшмаси 
(Т.Хайтбоев),
Республика тижорат банки вакили ва хизмат кўрсатувчи банк раҳбарлари
</t>
  </si>
  <si>
    <t xml:space="preserve">3. "Шихмашхад" МФЙдаги ҳунармадлар марказида 100 нафар ёшларни устоз-шогирд тамойили асосида бириктириш. </t>
  </si>
  <si>
    <t>IV. Инвестициялар ва тишқи иқтисодий алоқалар масалалари бўйича</t>
  </si>
  <si>
    <r>
      <t xml:space="preserve">Туманда жами </t>
    </r>
    <r>
      <rPr>
        <b/>
        <sz val="14"/>
        <rFont val="Times New Roman"/>
        <family val="1"/>
        <charset val="204"/>
      </rPr>
      <t>53 та</t>
    </r>
    <r>
      <rPr>
        <sz val="14"/>
        <rFont val="Times New Roman"/>
        <family val="1"/>
        <charset val="204"/>
      </rPr>
      <t xml:space="preserve"> инвестиция лойиҳаларини амалга ошириш </t>
    </r>
    <r>
      <rPr>
        <i/>
        <sz val="14"/>
        <rFont val="Times New Roman"/>
        <family val="1"/>
        <charset val="204"/>
      </rPr>
      <t>(инвестицион лойиҳаларни  хатловдан ўтказиш ва лойиҳа тармоқ жадвалига асосан ишларни амалга ошириш).</t>
    </r>
  </si>
  <si>
    <t>901 916,0 млн.сўм.</t>
  </si>
  <si>
    <t>Туман ҳокимининг инвестициялар ва ташқи савдо масалалари бўйича ўринбосари 
(М.Маҳмудов)
Республика тижорат банки вакили ва хизмат кўрсатувчи банк раҳбарлари</t>
  </si>
  <si>
    <t>V. Аграр ва озиқ-овқат соҳаларини ривожлантириш масалалари бўйича</t>
  </si>
  <si>
    <t>Туманда 2021 йилларда амалга ошириладиган 7 та қишлоқ хўжалиги соҳасидаги лойихаларни амалга оширишни таъминлаш</t>
  </si>
  <si>
    <t>1.Боғдорчилик йўналишида 27 та ташабускор томонидан жами 
300 га майдонда янгидан боғ барпо қилиш лойиҳаларини амалга ошириш.</t>
  </si>
  <si>
    <t>2021 йил 1 чорак</t>
  </si>
  <si>
    <t>Туман ҳокимининг қишлоқ хўжалиги бўйича ўринбосари 
(Х.Валиев)
Туман қишлоқ хўжалиги бошқармаси раҳбари
(А.Жималъязов),
тижорат банклари</t>
  </si>
  <si>
    <t>2.Узумчилик йўналишида 32 та ташабускор томонидан жами 
700 га майдонда янгидан токзор барпо қилиш лойиҳаларини амалга ошириш.</t>
  </si>
  <si>
    <t>2021 йил 1-4 чорак</t>
  </si>
  <si>
    <t>3. Тумандаги 2 та ташаббускор томонидан 500 тонна сиғимли совуткичли омборхоналар қуриш лойиҳаларини амалга ошириш.</t>
  </si>
  <si>
    <t>4. Чорвачилик йўналишида 8 та ташабускор томонидан жами 
498 бошга мўлжалланган лойиҳаларини амалга ошириш.</t>
  </si>
  <si>
    <t>5. Асаларичилик йўналишида 1 та ташаббускор томонидан 1000 та асалари оиласи асраш лойиҳасини амалга ошириш.</t>
  </si>
  <si>
    <t>6. Тумандаги 8 ташаббускор томонидан 990 бошга мўлжалланган паррандачилик лойиҳасини амалга ошириш.</t>
  </si>
  <si>
    <t>7. Вилоят Агролизинг АЖ томонидан туманган 59 та қишлоқ хўжалиги техникаларини олиб келинишини таъминлаш.</t>
  </si>
  <si>
    <t>VI. Саноат ва кооперацияни ривожлантириш масалалари бўйича</t>
  </si>
  <si>
    <t>VII. Ижтимоий соҳани ривожлантириш масалалари бўйича</t>
  </si>
  <si>
    <t xml:space="preserve">Сектор раҳбарлари,
Мактабгача таълим бўлими раҳбари 
(М.Собирова)
Тадбиркорлик субъекти ва тижорат банклари раҳбарлари
</t>
  </si>
  <si>
    <t xml:space="preserve">Сектор раҳбарлари
Мактабгача таълим бўлими раҳбари 
(Х.Сабирова)
Тадбиркорлик субъекти ва тижорат банклари раҳбарлари
</t>
  </si>
  <si>
    <t>1. Тумандаги 50 та МФЙдаги ҳар бир оиланинг рўйхатини шакллантириш ва хатловдан ўтказиш.</t>
  </si>
  <si>
    <t>Сектор раҳбарлари,туман тиббиёт бирлашмаси раҳбари
(К.Абдуллаев)</t>
  </si>
  <si>
    <t>Сектор раҳбарлари,
туман тиббиёт бирлашмаси раҳбари
(К.Абдуллаев)</t>
  </si>
  <si>
    <t>Қўшкўпир тумани умумтаълим мактабларини инвестиция дастури асосида таъмирлаш.</t>
  </si>
  <si>
    <t>Вилоят ҳокими
(Ф.Эрмонов)
Туман ҳокими
(Ж.Рахимов)
Туман молия бўлими
(Ф.Қурбонбоев)
Туман ХТБ бўлими
(К.Нурматов)</t>
  </si>
  <si>
    <t>2. Тумандаги 27 та мактаб атрофини девор билан ўраб чиқиш.</t>
  </si>
  <si>
    <t xml:space="preserve">4. Тумандаги "Адолат" МФЙ  23-сонли умумтаълим мактаби ва "Айронкўл" МФЙдаги 6-сонли умумтаълим мактабларини янги мебел  жиҳозлари билан таъминлаш. </t>
  </si>
  <si>
    <t xml:space="preserve">Бандлик ва меҳнат муносабатлари вазири ўринбосари </t>
  </si>
  <si>
    <t>Н. Яқубов</t>
  </si>
  <si>
    <t>"Ўзмиллийбанк" АЖ Бошқарув раиси ўринбосари</t>
  </si>
  <si>
    <t>А. Мухамедханов</t>
  </si>
  <si>
    <t xml:space="preserve">"Ўзчармсаноат" уюшмаси раиси ўринбосари </t>
  </si>
  <si>
    <t>Ф. Нурмухамедов</t>
  </si>
  <si>
    <t xml:space="preserve">Қўшкўпир туман хокими </t>
  </si>
  <si>
    <t>Ж. Рахимов</t>
  </si>
  <si>
    <t xml:space="preserve">Қўшкўпир туман хокимининг 1-ўринбосари </t>
  </si>
  <si>
    <t>О. Артиқов</t>
  </si>
  <si>
    <t>Қўшкўпир туман хокими ўринбосари</t>
  </si>
  <si>
    <t>Р. Матяқубов</t>
  </si>
  <si>
    <t>Х. Валиев</t>
  </si>
  <si>
    <t>С. Худайберганова</t>
  </si>
  <si>
    <t>М. Махмудов</t>
  </si>
  <si>
    <t>Ў. Рахматуллаев</t>
  </si>
  <si>
    <t>2. Ҳунармадчилик лойиҳаларини амалга ошириш..</t>
  </si>
  <si>
    <t>Смета хужжатлари асосида</t>
  </si>
  <si>
    <t>105 млн.сўм</t>
  </si>
  <si>
    <t>Тадбиркорлар ўз маблағи ва тижорат банклари кредити</t>
  </si>
  <si>
    <t>КЕЛИШИЛДИ
Хоразм вилояти ҳокими
                                    Ф.Ў. Эрманов
2021 йил "______" ________</t>
  </si>
  <si>
    <t>ТАСДИҚЛАЙМАН
Ўзбекистон Республикаси
Бош вазири ўринбосари
                                  С.У. Умурзаков
2021 йил "______" ___________</t>
  </si>
  <si>
    <t>4. "Ёшлар дафтари"даги 3028 нафари бандлигини таъминлаш.</t>
  </si>
  <si>
    <t>Қўшкўпир туманида 2021-2022 йилларда амалга ошириладиган саноат, хизмат кўрсатиш ва қишлоқ хўжалиги соҳасини ривожлантириш бўйича инвестиция лойиҳалари</t>
  </si>
  <si>
    <t>Қўшкўпир тумани бўйича жами</t>
  </si>
  <si>
    <t xml:space="preserve">Чаманзор </t>
  </si>
  <si>
    <t>Ип-калава ишлаб чиқаришни ташкил килиш</t>
  </si>
  <si>
    <t>Чигитни қайта ишлашни ташкил этиш</t>
  </si>
  <si>
    <t>Иссиқхона ташкил қилиш</t>
  </si>
  <si>
    <t>Создание современной теплицы</t>
  </si>
  <si>
    <t xml:space="preserve">Қурилишда ишлатиладиган қонструкция маҳсулотлари ишлаб чиқариш </t>
  </si>
  <si>
    <t>Ойнани тоблаш ва қайта ишлаш</t>
  </si>
  <si>
    <t>Қурилиш материаллари (бетон плиталари, газобетон, брусчатка) ишлаб чиқаришни ташкил қилиш</t>
  </si>
  <si>
    <t>Асфалт, бетон маҳсулотлари ва кислород ишлаб чиқариш</t>
  </si>
  <si>
    <t>Темир бетон, пеноболок, газоболок, бручатка ишлаб чиқариш</t>
  </si>
  <si>
    <t>Бетон плита, шлокоблок, газоблок, пеноблок, брусчатка ишлаб чиқариш</t>
  </si>
  <si>
    <t>Ун ва чорва учун озуқа маҳсулотлари  ишлаб чиқариш</t>
  </si>
  <si>
    <t>Бетон плита, темир дарвозалар, аква ромлари, шлокоболк, газоболок, пеноболок, пбручатка маҳсулотлари ишлаб чиқариш</t>
  </si>
  <si>
    <t>Мевани қайта ишлаш ва сақлашни ташкил қилиш</t>
  </si>
  <si>
    <t>Автомобилларга сиқилган газ қуюш шахобчасини ташкил қииш</t>
  </si>
  <si>
    <t>Автомобилларга сиқилган газ қуйиш шаҳобчасини ташкил қилиш</t>
  </si>
  <si>
    <t>Паррандачиликни ташкил қилиш</t>
  </si>
  <si>
    <t>Мактабгача таълим муассасини ташкил қилиш</t>
  </si>
  <si>
    <t>Лимончилик иссиқхонаси ташкил қилиш</t>
  </si>
  <si>
    <t>Балиқчиликни ривожлантириш</t>
  </si>
  <si>
    <t>Чаманзор</t>
  </si>
  <si>
    <t>Савдо ва маиший хизмат кўрсатишни ташкил қилиш</t>
  </si>
  <si>
    <t>Умумий овқатланиш ва маиший хизмат кўрсатиш ташкил қилиш</t>
  </si>
  <si>
    <t>Шихмашхад</t>
  </si>
  <si>
    <t>Савдо дўкони ташкил қилиш</t>
  </si>
  <si>
    <t xml:space="preserve">Савдо ва умумий овқатланиш шахобчаси ташкил қилиш </t>
  </si>
  <si>
    <t>Нон ва нон маҳсулотлари ишлаб чиқаришни ташкил қилиш</t>
  </si>
  <si>
    <t>Хосиён</t>
  </si>
  <si>
    <t>Тикув маҳсулотлари ишлаб чиқаришни ташкил қилиш</t>
  </si>
  <si>
    <t>Металл ва пластик эшик, деразалар ишлаб чиқаришни ташкил қилиш</t>
  </si>
  <si>
    <t>Автомобилларга техник хизмат кўрсатиш ташкил қилиш</t>
  </si>
  <si>
    <t>Савдо ва маиший хизмат кўрсатиш комплекси ташкил қилиш</t>
  </si>
  <si>
    <t>Музлаткичли омборхона ташкил этиш</t>
  </si>
  <si>
    <t>Ўқув маркази ташкил қилиш</t>
  </si>
  <si>
    <t>Нон ва нон маҳсулотлари ишлаб чиқариш</t>
  </si>
  <si>
    <t>Янгилик</t>
  </si>
  <si>
    <t>Литий-ионные батареяларни (АА ва ААА турдаги) ишлаб чиқаришни ташкил этиш</t>
  </si>
  <si>
    <t>Лойиҳа 
ташаббускори</t>
  </si>
  <si>
    <t>"WBM Қўшкўпир кластер" МЧЖ</t>
  </si>
  <si>
    <t>"Энтер Метан" МЧЖ</t>
  </si>
  <si>
    <t xml:space="preserve">"SWEET FRUITS OF KHOREZM" </t>
  </si>
  <si>
    <t>Ўртақишлоқ</t>
  </si>
  <si>
    <t>ООО "Нурли иссикхона"</t>
  </si>
  <si>
    <t>"Экспорт импорт металл" МЧЖ</t>
  </si>
  <si>
    <t>"Қўшкўпир нон" УК</t>
  </si>
  <si>
    <t>"Равнак йўл таъмир қурилиш" МЧЖ</t>
  </si>
  <si>
    <t>"KISLOROD EXSTRA" МЧЖ</t>
  </si>
  <si>
    <t xml:space="preserve">«AZIM AZIZ AVTO TEXNIKA» MCHJ </t>
  </si>
  <si>
    <t>"KARAVAN HOUSES" МЧЖ</t>
  </si>
  <si>
    <t>"Хива Бек темир бетон" х/ф</t>
  </si>
  <si>
    <t>Илгалди</t>
  </si>
  <si>
    <t>"Хадра Идеал савдо" МЧЖ</t>
  </si>
  <si>
    <t>"Agro Land Max" ФХ</t>
  </si>
  <si>
    <t>"ELITA BIZNES SERVIS" МЧЖ</t>
  </si>
  <si>
    <t>Хайрабод</t>
  </si>
  <si>
    <t>"Қутумбей ота" МЧЖ</t>
  </si>
  <si>
    <t>Ёшлик</t>
  </si>
  <si>
    <t>"Бахши кўли бўйи" МЧЖ</t>
  </si>
  <si>
    <t>Незахос</t>
  </si>
  <si>
    <t>"Хадра насл" МЧЖ</t>
  </si>
  <si>
    <t>Қоромон</t>
  </si>
  <si>
    <t>"Шох-Султон-Азиз" НТМ</t>
  </si>
  <si>
    <t>"Умидбек Шох люкс" МЧЖ</t>
  </si>
  <si>
    <t>"Zahro Green House" МЧЖ</t>
  </si>
  <si>
    <t>"Wunder kind the world" НТМ</t>
  </si>
  <si>
    <t>Довуд</t>
  </si>
  <si>
    <t>“NORMATOVICH G`AYRAT” MCHJ</t>
  </si>
  <si>
    <t>“XUSAN RUSTAM XASAN” MCHJ</t>
  </si>
  <si>
    <t>“LIMONARIYA DOVUD GULZODA” MCHJ</t>
  </si>
  <si>
    <t>“LIMONARIYA DOVUD BAXODIR” MCHJ</t>
  </si>
  <si>
    <t>“LIMONARIYA DOVUD JAMILA” MCHJ</t>
  </si>
  <si>
    <t>Хонобод</t>
  </si>
  <si>
    <t>Дам бармас кўли ф/х</t>
  </si>
  <si>
    <t>ЯТТ Қутимов Эргаш</t>
  </si>
  <si>
    <t>Кенагас</t>
  </si>
  <si>
    <t>“Kenegas stroy hause” MCHJ</t>
  </si>
  <si>
    <t>“Islombek Ulug`bek limoni” MCHJ</t>
  </si>
  <si>
    <t>“Sevinchoy Shoxruza” OK</t>
  </si>
  <si>
    <t>“Limon globus qurilish biznes savdo” OK</t>
  </si>
  <si>
    <t>"Dovud bolalar maskani" MCHJ</t>
  </si>
  <si>
    <t>"Oymonjon Zebo" MCHJ</t>
  </si>
  <si>
    <t>"Dimka lochin" MCHJ</t>
  </si>
  <si>
    <t>"Qoromon GRЕEN HAUS" MCHJ</t>
  </si>
  <si>
    <t>“Yangi Kenagas invest service” MCHJ</t>
  </si>
  <si>
    <t>“Limon aziya” MCHJ</t>
  </si>
  <si>
    <t>ЯТТ Жуманиёзов Улуғбек</t>
  </si>
  <si>
    <t>Шеробод</t>
  </si>
  <si>
    <t>"Омонбой Ўғли" оилавий корхонаси</t>
  </si>
  <si>
    <t>Тегалак</t>
  </si>
  <si>
    <t>"XUDOSHUKUR BOBURJON" ХК</t>
  </si>
  <si>
    <t>"AMIRXON ZAYNIDDIN SAIDNAZAR" ХК</t>
  </si>
  <si>
    <t>Адолат</t>
  </si>
  <si>
    <t>"Asadbek Shoxruza Shoxrux" ОК</t>
  </si>
  <si>
    <t>"KENJABOY KAMOL" оилавий корхонаси</t>
  </si>
  <si>
    <t xml:space="preserve">ЯТТ Абдуллаева Интизор </t>
  </si>
  <si>
    <t>"XALILBEK JASMINA ORIFJON" ОК</t>
  </si>
  <si>
    <t>Рахим Латип фермер хужалиги</t>
  </si>
  <si>
    <t>Кўктом</t>
  </si>
  <si>
    <t>"Саъдулла Оймонжон" Ф/Х</t>
  </si>
  <si>
    <t>Ўртаёп</t>
  </si>
  <si>
    <t>"UGOLOK PLYUS" МЧЖ</t>
  </si>
  <si>
    <t>"Ledultraenergy" ҚК МЧЖ</t>
  </si>
  <si>
    <t>Тумандаги тижорат банкларининг имтиёзли кредитлари  ва Ахоли бандликка кўмаклашиш маркази субсидиялари хисобидан</t>
  </si>
  <si>
    <t>Туман ҳокиминиг ўринбосари О.Артиқов, АТБ Агробанк Д.Абдиримов. АТ Халқ банк Д.Машарипов, Бандликка кўмаклашиш маркази Б.Қаландаров</t>
  </si>
  <si>
    <t>Туман ҳудудида 2,5 га ер майдонида "Ёшлар кичик саноат зонаси"ни ташкил этиш.</t>
  </si>
  <si>
    <t>Туман ҳокими қурилиш бўйича ўринбосари (Р.Матяқубов) 
Тадбиркорлик субъекти раҳбари, тегишли маъсул ташкилотлар</t>
  </si>
  <si>
    <t>6. Ёшлар дафтариги киритилган ташаббускор ёшларнинг лойиҳаларини жойлаштириш.</t>
  </si>
  <si>
    <t>Қўшкўпир туман  ҳудудларида маҳалла фуқоролар йиғинларини зарур техника ва ускуналар билан таъминлаш бўйича
МАНЗИЛЛИ РЎЙХАТ</t>
  </si>
  <si>
    <t>Гулзор</t>
  </si>
  <si>
    <t>Маҳаллий бюджет</t>
  </si>
  <si>
    <t>Маданият</t>
  </si>
  <si>
    <t>Тараққиёт</t>
  </si>
  <si>
    <t>Иқбол</t>
  </si>
  <si>
    <t>Бахористон</t>
  </si>
  <si>
    <t xml:space="preserve">Ёвғир </t>
  </si>
  <si>
    <t xml:space="preserve">Янгилик </t>
  </si>
  <si>
    <t xml:space="preserve">Айронкўл </t>
  </si>
  <si>
    <t xml:space="preserve">Маст </t>
  </si>
  <si>
    <t xml:space="preserve">Амирқум </t>
  </si>
  <si>
    <t>Бўрлоқ</t>
  </si>
  <si>
    <t xml:space="preserve">Вахимчи </t>
  </si>
  <si>
    <t>Қоровул</t>
  </si>
  <si>
    <t xml:space="preserve">Дўстлик </t>
  </si>
  <si>
    <t xml:space="preserve">Меҳнатобод </t>
  </si>
  <si>
    <t xml:space="preserve">Пахтакор </t>
  </si>
  <si>
    <t xml:space="preserve">Бекобод </t>
  </si>
  <si>
    <t xml:space="preserve">Шеробод </t>
  </si>
  <si>
    <t>Боғзор</t>
  </si>
  <si>
    <t xml:space="preserve">Шихобод </t>
  </si>
  <si>
    <t xml:space="preserve">Иттифоқ </t>
  </si>
  <si>
    <t xml:space="preserve">Ошоқ қаъла </t>
  </si>
  <si>
    <t xml:space="preserve">Ўртаёп </t>
  </si>
  <si>
    <t>Ифтихор</t>
  </si>
  <si>
    <t>Уйғур</t>
  </si>
  <si>
    <t>Ғалаба</t>
  </si>
  <si>
    <t>Тагалак</t>
  </si>
  <si>
    <t>Кўназей</t>
  </si>
  <si>
    <t>Қадрият</t>
  </si>
  <si>
    <t>Олтин воха</t>
  </si>
  <si>
    <t>Дурдона</t>
  </si>
  <si>
    <t>Ўрта қишлоқ</t>
  </si>
  <si>
    <t>Полвон</t>
  </si>
  <si>
    <t xml:space="preserve">Ўзбекистон </t>
  </si>
  <si>
    <t>Шихмашҳад</t>
  </si>
  <si>
    <t xml:space="preserve">Зарбдор </t>
  </si>
  <si>
    <t>Қорамон</t>
  </si>
  <si>
    <t>Араблар</t>
  </si>
  <si>
    <t>Баратлар</t>
  </si>
  <si>
    <t>Қўшкўпир туман (шаҳар) ларда аҳолининг ижтимоий ҳолатини яхшилаш бўйича маҳаллабай хатлов натижаси тўғрисида маълумот</t>
  </si>
  <si>
    <t>Қўшкўпир туман бўйича жами</t>
  </si>
  <si>
    <t>Иттифоқ маҳалласи</t>
  </si>
  <si>
    <t>Ошоқ қала маҳалласи</t>
  </si>
  <si>
    <t>Ўртаёп маҳалласи</t>
  </si>
  <si>
    <t>Адолат маҳалласи</t>
  </si>
  <si>
    <t>Ифтихор маҳалласи</t>
  </si>
  <si>
    <t>Уйғур маҳалласи</t>
  </si>
  <si>
    <t>Ғалаба (Зарбдор) маҳалласи</t>
  </si>
  <si>
    <t>Хосиён маҳалласи</t>
  </si>
  <si>
    <t>Тегалак маҳалласи</t>
  </si>
  <si>
    <t>Хайробод маҳалласи</t>
  </si>
  <si>
    <t>Кўназей маҳалласи</t>
  </si>
  <si>
    <t>Незахос маҳалласи</t>
  </si>
  <si>
    <t>Ўрта қишлоқ маҳалласи</t>
  </si>
  <si>
    <t>Полвон маҳалласи</t>
  </si>
  <si>
    <t>Кўктом маҳалласи</t>
  </si>
  <si>
    <t>Кенагас маҳалласи</t>
  </si>
  <si>
    <t>Қадрият маҳалласи</t>
  </si>
  <si>
    <t>Олтин воха маҳалласи</t>
  </si>
  <si>
    <t>Дурдона маҳалласи</t>
  </si>
  <si>
    <t>Хонабод маҳалласи</t>
  </si>
  <si>
    <t>Зарбдор маҳалласи</t>
  </si>
  <si>
    <t>Қорамон маҳалласи</t>
  </si>
  <si>
    <t>Ўзбекистон маҳалласи</t>
  </si>
  <si>
    <t>Шихмашхад маҳалласи</t>
  </si>
  <si>
    <t>Довуд маҳалласи</t>
  </si>
  <si>
    <t>Иқбол маҳалласи</t>
  </si>
  <si>
    <t>Бахористон маҳалласи</t>
  </si>
  <si>
    <t>Янгилик маҳалласи</t>
  </si>
  <si>
    <t>Гулзор маҳалласи</t>
  </si>
  <si>
    <t>Маданият маҳалласи</t>
  </si>
  <si>
    <t>Тараққиёт маҳалласи</t>
  </si>
  <si>
    <t>Чаманзор маҳалласи</t>
  </si>
  <si>
    <t>Ёвғир маҳалласи</t>
  </si>
  <si>
    <t>Айронкўл маҳалласи</t>
  </si>
  <si>
    <t>Маст маҳалласи</t>
  </si>
  <si>
    <t>Баратлар маҳалласи</t>
  </si>
  <si>
    <t>Араблар маҳалласи</t>
  </si>
  <si>
    <t>Амирқум маҳалласи</t>
  </si>
  <si>
    <t>Бўрлоқ маҳалласи</t>
  </si>
  <si>
    <t>Қоровул маҳалласи</t>
  </si>
  <si>
    <t>Вахимчи маҳалласи</t>
  </si>
  <si>
    <t>Илгалди маҳалласи</t>
  </si>
  <si>
    <t>Шеробод маҳалласи</t>
  </si>
  <si>
    <t>Мехнатобод маҳалласи</t>
  </si>
  <si>
    <t>Пахтакор маҳалласи</t>
  </si>
  <si>
    <t>Ёшлик маҳалласи</t>
  </si>
  <si>
    <t>Боғзор маҳалласи</t>
  </si>
  <si>
    <t>Шихобод маҳалласи</t>
  </si>
  <si>
    <t>Дўстлик (Янгилик) маҳалласи</t>
  </si>
  <si>
    <t>Бекобод маҳалласи</t>
  </si>
  <si>
    <r>
      <t xml:space="preserve">Қўшкўпир туманидаги </t>
    </r>
    <r>
      <rPr>
        <b/>
        <i/>
        <u/>
        <sz val="12"/>
        <color rgb="FFC00000"/>
        <rFont val="Times New Roman"/>
        <family val="1"/>
        <charset val="204"/>
      </rPr>
      <t>ишсиз фуқароларни бандлигини таъминлаш</t>
    </r>
    <r>
      <rPr>
        <b/>
        <i/>
        <sz val="12"/>
        <color theme="1"/>
        <rFont val="Times New Roman"/>
        <family val="1"/>
        <charset val="204"/>
      </rPr>
      <t xml:space="preserve">
КЎРСАТКИЧЛАРИ</t>
    </r>
  </si>
  <si>
    <t>Ошоқ қалъа маҳалла</t>
  </si>
  <si>
    <t>Иттифоқ маҳалла</t>
  </si>
  <si>
    <t>Хайробод маҳалла</t>
  </si>
  <si>
    <t>Кўназей маҳалла</t>
  </si>
  <si>
    <t>Тагалак маҳалла</t>
  </si>
  <si>
    <t>Хосиён маҳалла</t>
  </si>
  <si>
    <t>Ўртаёп маҳалла</t>
  </si>
  <si>
    <t>Адолат маҳалла</t>
  </si>
  <si>
    <t>Ифтихор маҳалла</t>
  </si>
  <si>
    <t>Уйғур маҳалла</t>
  </si>
  <si>
    <t>Ғалаба маҳалла</t>
  </si>
  <si>
    <t>Незахос маҳалла</t>
  </si>
  <si>
    <t>Ўрта қишлоқ маҳалла</t>
  </si>
  <si>
    <t>Полвон маҳалла</t>
  </si>
  <si>
    <t>Кўктом маҳалла</t>
  </si>
  <si>
    <t>Қадрият маҳалла</t>
  </si>
  <si>
    <t>Олтин воҳа маҳалла</t>
  </si>
  <si>
    <t>Дурдона маҳалла</t>
  </si>
  <si>
    <t>Хонобод шаҳарча</t>
  </si>
  <si>
    <t>Кенагас маҳалла</t>
  </si>
  <si>
    <t>Қорамон маҳалла</t>
  </si>
  <si>
    <t>Ўзбекистон маҳалла</t>
  </si>
  <si>
    <t>Шихмашхад маҳалла</t>
  </si>
  <si>
    <t>Зарбдор маҳалла</t>
  </si>
  <si>
    <t>Айронкўл маҳалла</t>
  </si>
  <si>
    <t>Довуд маҳалла</t>
  </si>
  <si>
    <t>Иқбол маҳалла</t>
  </si>
  <si>
    <t>Янгилик маҳалла</t>
  </si>
  <si>
    <t>Гулзор маҳалла</t>
  </si>
  <si>
    <t>Маданият маҳалла</t>
  </si>
  <si>
    <t>Тараққиёт маҳалла</t>
  </si>
  <si>
    <t>Баҳористон маҳалла</t>
  </si>
  <si>
    <t>Чаманзор маҳалла</t>
  </si>
  <si>
    <t>Ёвғир маҳалла</t>
  </si>
  <si>
    <t>Маст маҳалла</t>
  </si>
  <si>
    <t>Баратлар маҳалла</t>
  </si>
  <si>
    <t>Араблар маҳалла</t>
  </si>
  <si>
    <t>Дўстлик маҳалла</t>
  </si>
  <si>
    <t>Шеробод маҳалла</t>
  </si>
  <si>
    <t>Илгалди маҳалла</t>
  </si>
  <si>
    <t>Пахтакор маҳалла</t>
  </si>
  <si>
    <t>Меҳнатобод маҳалла</t>
  </si>
  <si>
    <t>Бекобод маҳалла</t>
  </si>
  <si>
    <t>Амирқум маҳалла</t>
  </si>
  <si>
    <t>Қаровул маҳалла</t>
  </si>
  <si>
    <t>Бўрлоқ маҳалла</t>
  </si>
  <si>
    <t>Вахимчи маҳалла</t>
  </si>
  <si>
    <t>Ёшлик маҳалла</t>
  </si>
  <si>
    <t>Шихобод маҳалла</t>
  </si>
  <si>
    <t>Боғзор маҳалла</t>
  </si>
  <si>
    <t>Талаб этиладиган маблағ (млн.сўм)</t>
  </si>
  <si>
    <t>Кўктом МФЙ</t>
  </si>
  <si>
    <t>Хонобод МФЙ</t>
  </si>
  <si>
    <t>"Ўзбекистон"</t>
  </si>
  <si>
    <t>"Месит"</t>
  </si>
  <si>
    <t>Мехнатобод</t>
  </si>
  <si>
    <t>Бекобод</t>
  </si>
  <si>
    <r>
      <rPr>
        <b/>
        <sz val="12"/>
        <color rgb="FFFF0000"/>
        <rFont val="Times New Roman"/>
        <family val="1"/>
        <charset val="204"/>
      </rPr>
      <t>"Махалла драйверлари"</t>
    </r>
    <r>
      <rPr>
        <b/>
        <sz val="12"/>
        <rFont val="Times New Roman"/>
        <family val="1"/>
        <charset val="204"/>
      </rPr>
      <t>ни ривожлантириш юзасидан амалга оширилган ишлари тўғрисида 
МАНЗИЛЛИ МАЪЛУМОТ</t>
    </r>
  </si>
  <si>
    <t>Иттифоқ</t>
  </si>
  <si>
    <t>Сапарбоева Маъмура Файзулла қизи</t>
  </si>
  <si>
    <t>99-753-74-91</t>
  </si>
  <si>
    <t>Чорвачилик</t>
  </si>
  <si>
    <t>Хасанова Барчиной Қўзибоевна</t>
  </si>
  <si>
    <t>99-452-50-48</t>
  </si>
  <si>
    <t>Эшжонова Латафатхон Аширбаевна</t>
  </si>
  <si>
    <t>99-709-38-59</t>
  </si>
  <si>
    <t>Мирзаев Ўлмасбек Омонович</t>
  </si>
  <si>
    <t>99-566-34-90</t>
  </si>
  <si>
    <t xml:space="preserve">Аллазарова Норгул Ибрагимовна </t>
  </si>
  <si>
    <t xml:space="preserve">Бобоев Элдорбек Элбек ўғли </t>
  </si>
  <si>
    <t>99-730-53-80</t>
  </si>
  <si>
    <t xml:space="preserve">Мусаев Нодирбек Ўктам ўғли </t>
  </si>
  <si>
    <t>99-759-68-94</t>
  </si>
  <si>
    <t xml:space="preserve">Исмаилова Зубайда Олланазаровна </t>
  </si>
  <si>
    <t>99-154-33-79</t>
  </si>
  <si>
    <t xml:space="preserve">Тохиров Отабек Ойбек ўғли </t>
  </si>
  <si>
    <t>99-063-57-86</t>
  </si>
  <si>
    <t>Олланазарова Хайитжон Сапаровна</t>
  </si>
  <si>
    <t>99-944-54-82</t>
  </si>
  <si>
    <t xml:space="preserve">Жабберганова Шайдо Шамуратовна </t>
  </si>
  <si>
    <t>99-522-75-76</t>
  </si>
  <si>
    <t xml:space="preserve">Қадамова Зиёда Одамбой қизи </t>
  </si>
  <si>
    <t>99-074-29-53</t>
  </si>
  <si>
    <t xml:space="preserve">Бобожанова Мохира Холбаевна </t>
  </si>
  <si>
    <t>99-645-29-04</t>
  </si>
  <si>
    <t xml:space="preserve">Ражабова Шохиста Сапаровна </t>
  </si>
  <si>
    <t>99-504-30-22</t>
  </si>
  <si>
    <t xml:space="preserve">Ибрахимов Мардонбек Рашидовна </t>
  </si>
  <si>
    <t>99-950-35-52</t>
  </si>
  <si>
    <t xml:space="preserve">Ибрахимова Махлиё Рашидовна </t>
  </si>
  <si>
    <t>97-105-58-55</t>
  </si>
  <si>
    <t xml:space="preserve">Буратова Мақсуда Одамбой қизи </t>
  </si>
  <si>
    <t>99-742-10-28</t>
  </si>
  <si>
    <t xml:space="preserve">Тажимуратова Шодия Иноят қизи </t>
  </si>
  <si>
    <t>99-068-50-84</t>
  </si>
  <si>
    <t xml:space="preserve">Отабоев Давлатназар Шухрат ўғли </t>
  </si>
  <si>
    <t>97-360-11-94</t>
  </si>
  <si>
    <t xml:space="preserve">Амангалдиева Гулноза Отабек қизи </t>
  </si>
  <si>
    <t>99-942-84-80</t>
  </si>
  <si>
    <t>"ALIXON KOZIMBEK" f/x</t>
  </si>
  <si>
    <t>Матмуродова Дилдора Полванназаровна</t>
  </si>
  <si>
    <t>97-513-27-27</t>
  </si>
  <si>
    <t xml:space="preserve">Бобожанова Динора Боходировна </t>
  </si>
  <si>
    <t>99-968-86-45</t>
  </si>
  <si>
    <t>Озодова Мухлиса Полат Кизи</t>
  </si>
  <si>
    <t>99-382-27-86</t>
  </si>
  <si>
    <t>Амонова Холида Кўзибоевна</t>
  </si>
  <si>
    <t>99-562-42-41</t>
  </si>
  <si>
    <t xml:space="preserve">Мусаев Хасан Шоназарович </t>
  </si>
  <si>
    <t xml:space="preserve">Саидова Хурсадой Фахртддиновна </t>
  </si>
  <si>
    <t>Отабоева Хаитжон Ўмид Кизи</t>
  </si>
  <si>
    <t>97-221-72-64</t>
  </si>
  <si>
    <t xml:space="preserve">Олимов Жалоладдин Махмуд Ўгли </t>
  </si>
  <si>
    <t>99-966-70-49</t>
  </si>
  <si>
    <t xml:space="preserve">Бобожанова Манзура Полванназаровна </t>
  </si>
  <si>
    <t>99-752-48-53</t>
  </si>
  <si>
    <t xml:space="preserve">Давлетова Азиза  Шокир Кизи </t>
  </si>
  <si>
    <t xml:space="preserve">Ёкубова Хуршида Одилбековна </t>
  </si>
  <si>
    <t>99-673-75-91</t>
  </si>
  <si>
    <t xml:space="preserve">Жобборов Хамдам Куронбоевич </t>
  </si>
  <si>
    <t xml:space="preserve">Хаитов Бекзод Кадамович </t>
  </si>
  <si>
    <t>99-013-14-15</t>
  </si>
  <si>
    <t xml:space="preserve">Каландарова Кувонч Олимовна </t>
  </si>
  <si>
    <t xml:space="preserve">Собиров Бахром Равшанович </t>
  </si>
  <si>
    <t>97-090-62-67</t>
  </si>
  <si>
    <t xml:space="preserve">Исмаилова Аножон Даргановна </t>
  </si>
  <si>
    <t>99-742-55-02</t>
  </si>
  <si>
    <t xml:space="preserve">Омабоева Адолат Бозорбой Кизи </t>
  </si>
  <si>
    <t>99-506-96-26</t>
  </si>
  <si>
    <t xml:space="preserve">Сапаров Ботир Озод Ўли </t>
  </si>
  <si>
    <t>99-668-45-62</t>
  </si>
  <si>
    <t xml:space="preserve">Буратов Фархот Илхом Ўгли </t>
  </si>
  <si>
    <t>99-594-92-82</t>
  </si>
  <si>
    <t xml:space="preserve">Кўрёзова Малохат Шарифбоевна </t>
  </si>
  <si>
    <t>99-509-99-89 91-423-99-89</t>
  </si>
  <si>
    <t xml:space="preserve">Аширов Одомбой  Жўманазарович </t>
  </si>
  <si>
    <t>99-952-89-29</t>
  </si>
  <si>
    <t xml:space="preserve">Кўтимова Назирбиби Матёкубовна </t>
  </si>
  <si>
    <t>99-508-12-95 99-115-34-53</t>
  </si>
  <si>
    <t xml:space="preserve">Толипова Шарофат Назировна </t>
  </si>
  <si>
    <t>99-749-70-63</t>
  </si>
  <si>
    <t xml:space="preserve">Аширова Ховожон Жуманазаровна </t>
  </si>
  <si>
    <t xml:space="preserve">Болтаёва Ўмида Комиловна </t>
  </si>
  <si>
    <t>99-503-24-83</t>
  </si>
  <si>
    <t xml:space="preserve">Кадамова Максуда Ойбек Кизи </t>
  </si>
  <si>
    <t>99-530-74-96</t>
  </si>
  <si>
    <t xml:space="preserve">Сапаев Алибек Мардонбек Ўгли </t>
  </si>
  <si>
    <t>99-568-92-77</t>
  </si>
  <si>
    <t xml:space="preserve">Абдуллаев Огабек Ойбек Ўгли </t>
  </si>
  <si>
    <t>99-095-81-96</t>
  </si>
  <si>
    <t xml:space="preserve">Исвандиёров Хаётбек Ойбек Ўгли </t>
  </si>
  <si>
    <t xml:space="preserve">Матёкубова Рахмона Атобоевна </t>
  </si>
  <si>
    <t>99-569-71-80</t>
  </si>
  <si>
    <t>Кенжаев Дилшод Баходирович</t>
  </si>
  <si>
    <t>99-966-97-87</t>
  </si>
  <si>
    <t xml:space="preserve">Паррандачилик </t>
  </si>
  <si>
    <t>Мадаминов Бозорбой ХХХ</t>
  </si>
  <si>
    <t>Отабоев Элёрбек Элбек угли</t>
  </si>
  <si>
    <t>99-560-36-04</t>
  </si>
  <si>
    <t>Ниёзов Кувондик Шавкат угли</t>
  </si>
  <si>
    <t>91-422-86-95</t>
  </si>
  <si>
    <t>Норбоеева Садокат Кузибоевна</t>
  </si>
  <si>
    <t>88-600-67-76</t>
  </si>
  <si>
    <t>Давлатова Нафосат Умарбек кизи</t>
  </si>
  <si>
    <t>99-508-12-95</t>
  </si>
  <si>
    <t>Мадаминова Нодира Давронбекова</t>
  </si>
  <si>
    <t>94-115-24-91</t>
  </si>
  <si>
    <t>Худайкулиева Умида Ибадуллаевна</t>
  </si>
  <si>
    <t>99-331-88-53</t>
  </si>
  <si>
    <t>Собирова Рузагул Уктамовна</t>
  </si>
  <si>
    <t>99-036-91-32</t>
  </si>
  <si>
    <t>Назарова Зулхумор Собировна</t>
  </si>
  <si>
    <t>99-113-70-83</t>
  </si>
  <si>
    <t>Саидова Махпура Рахимовна</t>
  </si>
  <si>
    <t>99-964-26-98</t>
  </si>
  <si>
    <t>Жумамурадов Музаффар Отабоевич</t>
  </si>
  <si>
    <t>99-036-43-53</t>
  </si>
  <si>
    <t>Собиров Давронбек Курбонбоевич</t>
  </si>
  <si>
    <t>97-518-26-68</t>
  </si>
  <si>
    <t>Матякубова Осияжон Оллаберган кизи</t>
  </si>
  <si>
    <t>99-347-47-02</t>
  </si>
  <si>
    <t>Исмаилов Ибратбек Султонбоевич</t>
  </si>
  <si>
    <t>99-506-92-97</t>
  </si>
  <si>
    <t>Абдуллаева Шамсинур Шарифовна</t>
  </si>
  <si>
    <t>99-505-81-20</t>
  </si>
  <si>
    <t>Бобожонова Коммуна Жуманазаровна</t>
  </si>
  <si>
    <t>Матякубова Зулайхо Бардиевна</t>
  </si>
  <si>
    <t>99-347-13-66</t>
  </si>
  <si>
    <t>Собирова Мияссар Сапарбоевна</t>
  </si>
  <si>
    <t>90-960-85-19</t>
  </si>
  <si>
    <t>Норбоева Наргиза Комилжоновна</t>
  </si>
  <si>
    <t>99-182-66-60</t>
  </si>
  <si>
    <t>Ражабова Нодира Александровна</t>
  </si>
  <si>
    <t>91-432-31-36</t>
  </si>
  <si>
    <t>Курбонбоев Элёрбек Отабоевич</t>
  </si>
  <si>
    <t>99-423-16-43</t>
  </si>
  <si>
    <t>Буратова Зебо Шохназар кизи</t>
  </si>
  <si>
    <t>91-435-63-02</t>
  </si>
  <si>
    <t>Аббасов Санатбек Уктамович</t>
  </si>
  <si>
    <t>99-966-49-16</t>
  </si>
  <si>
    <t>Рахимова Нигора Арслановна</t>
  </si>
  <si>
    <t>99-994-02-80</t>
  </si>
  <si>
    <t>Курбонбоева Нигора Омон кизи</t>
  </si>
  <si>
    <t>91-436-02-23</t>
  </si>
  <si>
    <t>Хужаниёзов Дастонбек Рустам угли</t>
  </si>
  <si>
    <t>Рахимберганова Табассум Умидбек кизи</t>
  </si>
  <si>
    <t>99-421-31-05</t>
  </si>
  <si>
    <t>Болтаев Шарфаддин Бектурди угли</t>
  </si>
  <si>
    <t>90-719-96-30</t>
  </si>
  <si>
    <t>Матякубов Шокир Бердиевич</t>
  </si>
  <si>
    <t>Бакиев Сарварбек Рустамович</t>
  </si>
  <si>
    <t>99-945-50-85</t>
  </si>
  <si>
    <t>Саиджанова Мехрибон Кадамбоевна</t>
  </si>
  <si>
    <t>Сапарбоев Нурилла Файзулла угли</t>
  </si>
  <si>
    <t>Собиров Жасур Сапарбоевич</t>
  </si>
  <si>
    <t>Мадиярова Фатимажон Бектурдиевна</t>
  </si>
  <si>
    <t>99-552-73-20</t>
  </si>
  <si>
    <t>Якубов Султонназир Салоевич</t>
  </si>
  <si>
    <t>97-526-14-62</t>
  </si>
  <si>
    <t>Ащурова Шохсанам Ашурбоевна</t>
  </si>
  <si>
    <t>91-275-90-26</t>
  </si>
  <si>
    <t>Исмаилова Мукаддас Матназар кизи</t>
  </si>
  <si>
    <t>99-741-99-72</t>
  </si>
  <si>
    <t>Раззакова Наргиза Давронбековна</t>
  </si>
  <si>
    <t>99-458-64-86</t>
  </si>
  <si>
    <t>Солаев Хурмат Пирнаафасович</t>
  </si>
  <si>
    <t>99-506-36-99</t>
  </si>
  <si>
    <t xml:space="preserve">Якубов Шодлик Жуманиязович </t>
  </si>
  <si>
    <t>99-770-94-82</t>
  </si>
  <si>
    <t>Хусинов Жавохир Усмон угли</t>
  </si>
  <si>
    <t>99-563-47-26</t>
  </si>
  <si>
    <t>Курязов Ваххобжон Азимбоевич</t>
  </si>
  <si>
    <t>90-900-85-57</t>
  </si>
  <si>
    <t>Ащиров Мухторбек Аширбоевич</t>
  </si>
  <si>
    <t>91-916-96-29</t>
  </si>
  <si>
    <t>Исмаилов Шухрат Жуманазарович</t>
  </si>
  <si>
    <t>Бакиев Бекзод Рустамович</t>
  </si>
  <si>
    <t>99-013-12-86</t>
  </si>
  <si>
    <t>Пиркулиева Лолажон Отабоевна</t>
  </si>
  <si>
    <t>99-687-26-17</t>
  </si>
  <si>
    <t>Хасанов Акмалжон Отаназарович</t>
  </si>
  <si>
    <t>91-912-78-88</t>
  </si>
  <si>
    <t>Мащарипов Немат Рузматович</t>
  </si>
  <si>
    <t>Ядгаров Мардонбек Исмаилович</t>
  </si>
  <si>
    <t>99-569-88-19</t>
  </si>
  <si>
    <t>Араблар МФЙ</t>
  </si>
  <si>
    <t>Рузимова Сарвиноз  Мадрахимовна</t>
  </si>
  <si>
    <t>97-790-04-24</t>
  </si>
  <si>
    <t>Боғдорчилик</t>
  </si>
  <si>
    <t>Хумо Фермер хўжалиги</t>
  </si>
  <si>
    <t>Собиров Алишер Шокир угли</t>
  </si>
  <si>
    <t>97-511-40-23</t>
  </si>
  <si>
    <t>Қиёс Полвон боғи фермер хўжалиги</t>
  </si>
  <si>
    <t>Матекубова Нигора Ибрагимовна</t>
  </si>
  <si>
    <t>97-4561493</t>
  </si>
  <si>
    <t>Уголок фермер хўжалиги</t>
  </si>
  <si>
    <t>Ахмедов Ихтиёр Бахтиёрович</t>
  </si>
  <si>
    <t>97-510-25-61</t>
  </si>
  <si>
    <t>Матекубова Тожигул Султонбаевна</t>
  </si>
  <si>
    <t>32-74-222</t>
  </si>
  <si>
    <t>Отажанов Равшанбек Бекпўлатович</t>
  </si>
  <si>
    <t>91-279-93-34</t>
  </si>
  <si>
    <t>Юсупова Малика Ахмедовна</t>
  </si>
  <si>
    <t>97-569-98-02</t>
  </si>
  <si>
    <t>Қаландарова Авазжон</t>
  </si>
  <si>
    <t>97-451-61-20</t>
  </si>
  <si>
    <t>Рузметова Гулшоной Оллабергановна</t>
  </si>
  <si>
    <t xml:space="preserve">91-4367042 </t>
  </si>
  <si>
    <t>Аминова Зумрад</t>
  </si>
  <si>
    <t>97-509-09-64</t>
  </si>
  <si>
    <t>Машарипова Санамжон Бобониёзовна</t>
  </si>
  <si>
    <t>91-9123996</t>
  </si>
  <si>
    <t>Авезова Ойшажон  Хушнудовна</t>
  </si>
  <si>
    <t>90-578-04-18</t>
  </si>
  <si>
    <t>Отожанов Камолбек Рустамович</t>
  </si>
  <si>
    <t>Телефон рақами мавжуд емас</t>
  </si>
  <si>
    <t>Курбонбаев Сардорбек Ортикбой угли</t>
  </si>
  <si>
    <t>97-363-54-94</t>
  </si>
  <si>
    <t>Сапарбаев Бахром Каримбаевич</t>
  </si>
  <si>
    <t>97-452-02-43</t>
  </si>
  <si>
    <t>Юсупова Шоира Файзуллаевна</t>
  </si>
  <si>
    <t>91-570-25-27</t>
  </si>
  <si>
    <t>Оманов Исломбек Фарход ўғли</t>
  </si>
  <si>
    <t>99-969-06-70</t>
  </si>
  <si>
    <t>Ниёзметова Рузика Ботировна</t>
  </si>
  <si>
    <t>97-512-63-94</t>
  </si>
  <si>
    <t>Абдиёзова Дилноза Боходировна</t>
  </si>
  <si>
    <t>Оллаберганова Нигора Уктамбаевна</t>
  </si>
  <si>
    <t>99-457-12-74</t>
  </si>
  <si>
    <t>Бердиева Азиза Рахимовна</t>
  </si>
  <si>
    <t>32-74-266</t>
  </si>
  <si>
    <t>Машарипова Сўнажон Бобониёзовна</t>
  </si>
  <si>
    <t>97-453-67-55</t>
  </si>
  <si>
    <t>Рахимова Нодира Абдишариповна</t>
  </si>
  <si>
    <t>97-299-26-81</t>
  </si>
  <si>
    <t>Авезова Тозагул Рузметовна</t>
  </si>
  <si>
    <t>32-74-210</t>
  </si>
  <si>
    <t>Ахмедов Анвар Қосимбой ўғли</t>
  </si>
  <si>
    <t xml:space="preserve"> 97-361-28-74</t>
  </si>
  <si>
    <t>Артиқова Гулсара Ражаббаевна</t>
  </si>
  <si>
    <t xml:space="preserve">91-995-74-48 </t>
  </si>
  <si>
    <t>Атажанова Саломат Исмоиловна</t>
  </si>
  <si>
    <t>97-404-51-09</t>
  </si>
  <si>
    <t>Эшчанова Махлиё Рахманбергановна</t>
  </si>
  <si>
    <t>90-559-69-53</t>
  </si>
  <si>
    <t>Хусаинова Зулайхо Ражаббаевна</t>
  </si>
  <si>
    <t>91-423-74-08</t>
  </si>
  <si>
    <t>Қурбонбаева Орзигул Қазақовна</t>
  </si>
  <si>
    <t>97-221-88-90</t>
  </si>
  <si>
    <t>Матқурбонов Жасурбек Атабаевич</t>
  </si>
  <si>
    <t>99-588-24-81</t>
  </si>
  <si>
    <t>Худайберганова Завра Шеровна</t>
  </si>
  <si>
    <t>97-79086-19</t>
  </si>
  <si>
    <t>Жуманиёзова Малика Хасанбаевна</t>
  </si>
  <si>
    <t>91-91621-76</t>
  </si>
  <si>
    <t>Алланазаров Жавлон Жумабаевич</t>
  </si>
  <si>
    <t>32-74-152</t>
  </si>
  <si>
    <t>Рахманов Темурбек Юсупович</t>
  </si>
  <si>
    <t>99-501-22-54</t>
  </si>
  <si>
    <t>Наврузов Иззат Максудович</t>
  </si>
  <si>
    <t>99-383-62-87</t>
  </si>
  <si>
    <t>Жумамуратов Шомурат Назарович</t>
  </si>
  <si>
    <t>93-284-64-35</t>
  </si>
  <si>
    <t>Ўразметова Боғдагул Бектурдиевна</t>
  </si>
  <si>
    <t>99-071-86-03</t>
  </si>
  <si>
    <t>Юсупов Мехриддин Эргаш ўғли</t>
  </si>
  <si>
    <t>99-562-95-41</t>
  </si>
  <si>
    <t>Сопокова Малика Курбонбаевна</t>
  </si>
  <si>
    <t>94-237-07-09</t>
  </si>
  <si>
    <t>Ниёзметова Шахноза Оманбаевна</t>
  </si>
  <si>
    <t>99 503 81 90</t>
  </si>
  <si>
    <t>Қутлимуратов Сотимбой Шоназарович</t>
  </si>
  <si>
    <t>91-426-72-14</t>
  </si>
  <si>
    <t xml:space="preserve">Хасанова Зубайда Худайқуловна </t>
  </si>
  <si>
    <t>99-561-44-68</t>
  </si>
  <si>
    <t>Собирова Лобар Адинаевна</t>
  </si>
  <si>
    <t>99-446-17-82</t>
  </si>
  <si>
    <t>Айронкўл мфй</t>
  </si>
  <si>
    <t>Абдуллаева Ирода Бозорбой кизи</t>
  </si>
  <si>
    <t>97 603 33 97</t>
  </si>
  <si>
    <t>Худайназарова Рохатой Азимовна</t>
  </si>
  <si>
    <t>93 757 82 11</t>
  </si>
  <si>
    <t>Рахимов усмон Рўзимович</t>
  </si>
  <si>
    <t>93 283 24 66</t>
  </si>
  <si>
    <t>Ўразметова Садокат Ахмедовна</t>
  </si>
  <si>
    <t>97 525 12 01</t>
  </si>
  <si>
    <t>Искандаров Султонбой Нормаматович</t>
  </si>
  <si>
    <t>94 317 13 91</t>
  </si>
  <si>
    <t xml:space="preserve">Алламова Шукуржон </t>
  </si>
  <si>
    <t>97 361 53 24</t>
  </si>
  <si>
    <t>Атаниёзова Умида Максатовна</t>
  </si>
  <si>
    <t>94 232 83 05</t>
  </si>
  <si>
    <t>Дўсчанов Хушнуд Одамбоевич</t>
  </si>
  <si>
    <t>91 425 32 80</t>
  </si>
  <si>
    <t>Дўсчанов Кадам Одабоевич</t>
  </si>
  <si>
    <t>97 856 01 84</t>
  </si>
  <si>
    <t>Отажонов Баходир Файзуллаевич</t>
  </si>
  <si>
    <t>94 310 86 92</t>
  </si>
  <si>
    <t xml:space="preserve">Абдолов Ғуломжон Шоназарович </t>
  </si>
  <si>
    <t>97 452 90 28</t>
  </si>
  <si>
    <t>Машарипов Дилшод Кўчкарович</t>
  </si>
  <si>
    <t>97 453 87 93</t>
  </si>
  <si>
    <t>Рахимов Рашид Бектурдиевич</t>
  </si>
  <si>
    <t>99 334 53 75</t>
  </si>
  <si>
    <t>Курбонова Санобар Шариповна</t>
  </si>
  <si>
    <t>97 517 04 73</t>
  </si>
  <si>
    <t>Рўзметов Элёр Давронбекович</t>
  </si>
  <si>
    <t>97 792 88 90</t>
  </si>
  <si>
    <t>Тағонов Тўйлибой Хайитбоевич</t>
  </si>
  <si>
    <t xml:space="preserve">97 517 13 88 </t>
  </si>
  <si>
    <t>Хўжабоев Жасур Жуманазарович</t>
  </si>
  <si>
    <t>97 510 13 79</t>
  </si>
  <si>
    <t>Собиров Куронбой Душамович</t>
  </si>
  <si>
    <t>97 516 02 08</t>
  </si>
  <si>
    <t>Худайберганова Дилнавоз Ибрагимовна</t>
  </si>
  <si>
    <t>99 074 29 82</t>
  </si>
  <si>
    <t>Жумабоева Саломат Мадаминовна</t>
  </si>
  <si>
    <t>97 516 28 90</t>
  </si>
  <si>
    <t>Курбонбоева Рўза Шихназаровна</t>
  </si>
  <si>
    <t>94 315 01 88</t>
  </si>
  <si>
    <t>Рўзметова Шахло Юсупбоевна</t>
  </si>
  <si>
    <t xml:space="preserve">97 457 68 84 </t>
  </si>
  <si>
    <t>Абдуллаева Шахло Бозорбоевна</t>
  </si>
  <si>
    <t>97 513 83 76</t>
  </si>
  <si>
    <t xml:space="preserve">Кўшакова Нодира Санатовна </t>
  </si>
  <si>
    <t>88 600 41 00</t>
  </si>
  <si>
    <t>Нуриёва Илмира Минамузаровна</t>
  </si>
  <si>
    <t>97 211 27 69</t>
  </si>
  <si>
    <t>Отажанова Эркиной Эгамбергановна</t>
  </si>
  <si>
    <t>Сапаева Санобар Рўзметовна</t>
  </si>
  <si>
    <t>97 856 26 83</t>
  </si>
  <si>
    <t>Отажанова Хосият Хажибоеавна</t>
  </si>
  <si>
    <t>94 112 06 90</t>
  </si>
  <si>
    <t>Курбанова Хуршида Кўчкаровна</t>
  </si>
  <si>
    <t>88 510 88 91</t>
  </si>
  <si>
    <t>Аниёзова Анаргул Бобожоновна</t>
  </si>
  <si>
    <t>97 577 64 68</t>
  </si>
  <si>
    <t xml:space="preserve">Хожаева Ирода </t>
  </si>
  <si>
    <t>97 525 46 05</t>
  </si>
  <si>
    <t>Бобожонова Муборак Шоназаровна</t>
  </si>
  <si>
    <t>94 311 78 90</t>
  </si>
  <si>
    <t xml:space="preserve">Элбоева Розия Рустамовна </t>
  </si>
  <si>
    <t>Искандарова Мухайё Бозорбоевна</t>
  </si>
  <si>
    <t>99 354 65 82</t>
  </si>
  <si>
    <t xml:space="preserve">Эрбоева Сураййо Бахтиёровна </t>
  </si>
  <si>
    <t>97 299 10 42</t>
  </si>
  <si>
    <t xml:space="preserve">Курбонбоева Мукаддас Шариповна </t>
  </si>
  <si>
    <t xml:space="preserve">97 456 96 79 </t>
  </si>
  <si>
    <t>Ахмедова Ирода Сафарбоевна</t>
  </si>
  <si>
    <t>98 601 12 90</t>
  </si>
  <si>
    <t xml:space="preserve">Тллабоева Замира </t>
  </si>
  <si>
    <t>97 451 86 14</t>
  </si>
  <si>
    <t>Некова Гуландон Зиядулло кизи</t>
  </si>
  <si>
    <t>99 601 89 64</t>
  </si>
  <si>
    <t>Машарипов Иззатбек Кенжабой Ўғли</t>
  </si>
  <si>
    <t>Султонова Юлдуз Амирхоновна</t>
  </si>
  <si>
    <t>97 109 84 87</t>
  </si>
  <si>
    <t>Атаджанова Шойдо Арслоновна</t>
  </si>
  <si>
    <t>Жуманазарова Дурдона Комилжон қизи</t>
  </si>
  <si>
    <t>Ғайипова Қувончой Бахтияровна</t>
  </si>
  <si>
    <t>Хударганова   Нилуфар Комилбой қизи</t>
  </si>
  <si>
    <t>Омонава Шохло Одомбой қизи</t>
  </si>
  <si>
    <t xml:space="preserve">Қурбонбоева Махлиё Рўзимбаевна  </t>
  </si>
  <si>
    <t xml:space="preserve">Каримова Гулрух Комилжановна </t>
  </si>
  <si>
    <t>Ахмедова Санамжон Рўзметовна</t>
  </si>
  <si>
    <t>Абдуллаева Сохиба Каримбой қизи</t>
  </si>
  <si>
    <t>Амаджонова  Севинчой Расулбек қизи</t>
  </si>
  <si>
    <t>Камилова Чарос Мансурбек қизи</t>
  </si>
  <si>
    <t>Бекпўлатова Севара Равшанбек кизи</t>
  </si>
  <si>
    <t>Комилова Севара Юлдошбой кизи</t>
  </si>
  <si>
    <t>Хажибаева Маьрифат Эркабой кизи</t>
  </si>
  <si>
    <t>Рахимова Нилифар Жумахон кизи</t>
  </si>
  <si>
    <t>Аллазарова Зилола Алишер кизи</t>
  </si>
  <si>
    <t>Уразметова Тўхтажон Давронбек кизи</t>
  </si>
  <si>
    <t>Худайберганова Кумушой Руслан кизи</t>
  </si>
  <si>
    <t>ФайзуллаеваДилноза Хожамат   кизи</t>
  </si>
  <si>
    <t>Худайберганов Оғабек Ўктам ўғли</t>
  </si>
  <si>
    <t>Тогонова Малика Олланазаровна</t>
  </si>
  <si>
    <t>Рузимова Аноргул Кенжабой кизи</t>
  </si>
  <si>
    <t>Ахмедова Матлуба Эргаш кизи</t>
  </si>
  <si>
    <t>Каримова Барно Купалбой кизи</t>
  </si>
  <si>
    <t>Юсупбоева Холжоной Холбек кизи</t>
  </si>
  <si>
    <t>Машарипова Мавлуда Хурсандбек кизи</t>
  </si>
  <si>
    <t>Аллаберганова Зебо Эргашбоевна</t>
  </si>
  <si>
    <t>Жуманиёзова Наргиза Раматиллаевна</t>
  </si>
  <si>
    <t>Худакова Зулхумор Сапарбоевна</t>
  </si>
  <si>
    <t>Бабажоновна Манзура Эркиновна</t>
  </si>
  <si>
    <t>Жуманазарова Наргиса Рахимовна</t>
  </si>
  <si>
    <t>Хўжаниёзова Моила Бахтиёровна</t>
  </si>
  <si>
    <t>Собирова Богдагул Душамовна</t>
  </si>
  <si>
    <t>Рўзметова Нафиса Шомуротовна</t>
  </si>
  <si>
    <t>Ядгорова Азиза Азаматовна</t>
  </si>
  <si>
    <t>Каримова Сайёра Одилбековна</t>
  </si>
  <si>
    <t xml:space="preserve">Рўзметова Мукаддас Шерипбоевна </t>
  </si>
  <si>
    <t>Исмоилова Фарогат йулдошевна</t>
  </si>
  <si>
    <t>Давлетова Ражаббиби Омонбоевна</t>
  </si>
  <si>
    <t>Янгилик мфй</t>
  </si>
  <si>
    <t>MADAMINOV OTABEK SAYDABDULLAYEVICH</t>
  </si>
  <si>
    <t>OTAMURATOV XAJIBOY SHAMURATOVICH</t>
  </si>
  <si>
    <t>RAJABOVA NIXOL OTABOYEVNA</t>
  </si>
  <si>
    <t>QURBANBAYEV SADULLA XASANOVICH</t>
  </si>
  <si>
    <t>ЯХШИБАЕВА САЙЁРА БЕКБАЕВНА</t>
  </si>
  <si>
    <t>ОТОЖОНОВА ЗАМИРА МАТЁҚУБОВНА</t>
  </si>
  <si>
    <t>МАТКАРИМОВ ЭГАМБЕРГАН ДЖУМАНИЯЗОВИЧ</t>
  </si>
  <si>
    <t>ИСКАНДАРОВА ХУРШИДА КАМОЛОВНА</t>
  </si>
  <si>
    <t>РАЖАПОВ ОҒАБЕК МАҚСУДБЕК ЎҒЛИ</t>
  </si>
  <si>
    <t>РАХИМОВА УМИДА НАРИМАНОВНА</t>
  </si>
  <si>
    <t>МАШАРИПОВ ДИЛШОД УМИД ЎҒЛИ</t>
  </si>
  <si>
    <t>САИДОВ УМИДБЕК ФАРҲОДОВИЧ</t>
  </si>
  <si>
    <t>БАБАНИЯЗОВА ЗУЛФИЯ ХАЖИЕВНА</t>
  </si>
  <si>
    <t>МАТЁҚУБОВ МАРКС БАЙЖОНОВИЧ</t>
  </si>
  <si>
    <t>ХЎЖАНИЁЗОВ УМАРБЕК ЖУМАНАЗАРОВИЧ</t>
  </si>
  <si>
    <t>БЕКЧАНОВ ЗАРИПБОЙ ЭГАМБЕРГАНОВИЧ</t>
  </si>
  <si>
    <t>QODIROVA NARGIZA MATSAPAYEVNA</t>
  </si>
  <si>
    <t>BOBOJONOVA MEHRINISO TO‘RABOY QIZI</t>
  </si>
  <si>
    <t>МАТКАРИМОВ БЕКТУРДИ ЖУМАНИЯЗОВИЧ</t>
  </si>
  <si>
    <t>QODIROV AKBAR OTAMUROTOVICH</t>
  </si>
  <si>
    <t>АБДРАМАНОВ ТЎРАБОЙ КАМОЛОВИЧ</t>
  </si>
  <si>
    <t>ҚОДИРОВА МАНЗУРА ШАМУРАТОВНА</t>
  </si>
  <si>
    <t>КУРБАНОВ ОДИЛБЕК ЖУМАНАЗАРОВИЧ</t>
  </si>
  <si>
    <t>ОТАМУРАТОВА ЎҒИЛЖОН ЖУМАНОВНА</t>
  </si>
  <si>
    <t>ЎРАЗОВ ХУСАН БЕКБАЕВИЧ</t>
  </si>
  <si>
    <t>ЭРНИЁЗОВ ДИЛШОД ШЕРИББОЕВИЧ</t>
  </si>
  <si>
    <t>ҚУРБОНБОЕВ УЛУҒБЕК ХАСАНОВИЧ</t>
  </si>
  <si>
    <t>АБДУЛЛАЕВА НАЗЫМА ЭШЧОНОВНА</t>
  </si>
  <si>
    <t>МАТНИЁЗОВ ОЛИМБОЙ ОТАМЕТОВИЧ</t>
  </si>
  <si>
    <t>КУРБОНБОЕВ УКТАМБЕК ХАСАНОВИЧ</t>
  </si>
  <si>
    <t>ҚУРАМБОЕВА МУХАЙЁ МАДИЯРОВНА</t>
  </si>
  <si>
    <t>ЖУМАТОВА ТЭРБИЯ АТАЕВНА</t>
  </si>
  <si>
    <t>РАДЖАПОВА САЛОМАТ ОЗАДОВНА</t>
  </si>
  <si>
    <t>БЕКЧАНОВ КУВОНДИК ОТАХАНОВИЧ</t>
  </si>
  <si>
    <t>ШАРИПОВ ОМОНБОЙ ҚАДАМОВИЧ</t>
  </si>
  <si>
    <t>САИДОВ ХАМРО АБДИРИМОВИЧ</t>
  </si>
  <si>
    <t>ОЛЛАБЕРГАНОВА САДОҚАТ ХУДАЙНАЗАРОВНА</t>
  </si>
  <si>
    <t>ХАЙИТМЕТОВА МУХТАРАМ САТТАРОВНА</t>
  </si>
  <si>
    <t>РЎЗМАТОВА ФОТИМА ХУЖАМАТОВНА</t>
  </si>
  <si>
    <t>Аллоберганова Муборак Юлдошевна</t>
  </si>
  <si>
    <t>Хажиев Отабой</t>
  </si>
  <si>
    <t>Авазбердев Омонбой</t>
  </si>
  <si>
    <t>99-942-10-44</t>
  </si>
  <si>
    <t>Душамов Отабек Туйлибоевич8-8</t>
  </si>
  <si>
    <t xml:space="preserve"> Авазбердиев Давлатбой Кутлимуротович</t>
  </si>
  <si>
    <t>Аллоберганова Зебо Камиловна</t>
  </si>
  <si>
    <t xml:space="preserve">Аллоберганов Фарход </t>
  </si>
  <si>
    <t>Курёзов Гайрат</t>
  </si>
  <si>
    <t xml:space="preserve"> Избостиева Хажарбиби Курбонбоевна </t>
  </si>
  <si>
    <t xml:space="preserve">Маткурбонов Оибек Ражабович </t>
  </si>
  <si>
    <t>Сотимова Зубайда Урозбоевна</t>
  </si>
  <si>
    <t>Баратлар мфй</t>
  </si>
  <si>
    <t xml:space="preserve">Маткурбонов Хусин </t>
  </si>
  <si>
    <t>97-221-53-65</t>
  </si>
  <si>
    <t>Абдуллаева Гулора</t>
  </si>
  <si>
    <t>97-608-77-97</t>
  </si>
  <si>
    <t>Эшметова Гулора</t>
  </si>
  <si>
    <t>99-338-42-75</t>
  </si>
  <si>
    <t xml:space="preserve">Қурбонбоева Ирода Сапарбаевна </t>
  </si>
  <si>
    <t>Маткурбонова Хосият Ўктамбоевна</t>
  </si>
  <si>
    <t>Каримова Интизор Эгамбергановна</t>
  </si>
  <si>
    <t xml:space="preserve">Оллаберганова Зулхумор Янгибаевна </t>
  </si>
  <si>
    <t>Ортикова Икбол Хасанбоевна</t>
  </si>
  <si>
    <t xml:space="preserve">Пирматова Насиба  Отажоновна  </t>
  </si>
  <si>
    <t>Кутлимутотова Шахло Шоназаровна</t>
  </si>
  <si>
    <t>Рахимова Насиба Абдушариповна</t>
  </si>
  <si>
    <t>Рузимбоева Азиза Бегматова</t>
  </si>
  <si>
    <t>Рузметова Инобат Жоббергановна</t>
  </si>
  <si>
    <t xml:space="preserve">Сафаязова Назокат Бахромовна </t>
  </si>
  <si>
    <t>Хайитова Ойгул Полвоновна</t>
  </si>
  <si>
    <t>Холметова  Назира  Октамбаевна</t>
  </si>
  <si>
    <t>32-74-278</t>
  </si>
  <si>
    <t>Холметова Лайло Хударгановна</t>
  </si>
  <si>
    <t>Худайберганова Инобат Атоназаровна</t>
  </si>
  <si>
    <t>Эсамуратова Шакар Жонибековна</t>
  </si>
  <si>
    <t>Бобожонова Юлдуз Сопорбоевна</t>
  </si>
  <si>
    <t xml:space="preserve">Дурдиева Саида Рахмоновна </t>
  </si>
  <si>
    <t>Абдуллаева Дилноза Хасановна</t>
  </si>
  <si>
    <t>Бобожонова Севара Эгамбергановна</t>
  </si>
  <si>
    <t>Юсупова  Гуламдон Холматовна</t>
  </si>
  <si>
    <t>Жуманиёзова Ирода Матрасуловна</t>
  </si>
  <si>
    <t>Махмудова  Тозагул Шерметовна</t>
  </si>
  <si>
    <t>97-514-41-93</t>
  </si>
  <si>
    <t xml:space="preserve">Пирматова Нигора Отожоновна </t>
  </si>
  <si>
    <t>Элмуродова  Назокат  Тошпулатовна</t>
  </si>
  <si>
    <t>97-792-55-64</t>
  </si>
  <si>
    <t>Шерова Туймажон Рахимовна</t>
  </si>
  <si>
    <t xml:space="preserve">Жуманиёзова Фазилат Душамбоена </t>
  </si>
  <si>
    <t>Матёқубова Нигора Бахтиёровна</t>
  </si>
  <si>
    <t>99-579-86-05</t>
  </si>
  <si>
    <t xml:space="preserve">Ибадуллаева Насиба Ўразовна </t>
  </si>
  <si>
    <t>Раззокова Умида Қўзибоевна</t>
  </si>
  <si>
    <t>Рўзимова Қлара Қурамбоевна</t>
  </si>
  <si>
    <t>97-603-03-35</t>
  </si>
  <si>
    <t>Рузимова Нилуфар Шавкатовна</t>
  </si>
  <si>
    <t>Сапаева Зилола Отабоевна</t>
  </si>
  <si>
    <t>97-513-16-83</t>
  </si>
  <si>
    <t xml:space="preserve">Эсомуратова Хосият Матвапаевна </t>
  </si>
  <si>
    <t>Юсупова Дилфуза Юсуповна</t>
  </si>
  <si>
    <t>Каримова Интизор Рахимовна</t>
  </si>
  <si>
    <t>Султонова Мухайё Бахтиёровна</t>
  </si>
  <si>
    <t>32-74-161</t>
  </si>
  <si>
    <t>Ахмедова Гулора Рузимовна</t>
  </si>
  <si>
    <t>32 74 148</t>
  </si>
  <si>
    <t>Юсупова Гулора Султонмуратовна</t>
  </si>
  <si>
    <t>Авезов Машхурбек Одилбекович</t>
  </si>
  <si>
    <t>32-74-285</t>
  </si>
  <si>
    <t>Атажанов Сирож Садулла ўғли</t>
  </si>
  <si>
    <t>32-74300</t>
  </si>
  <si>
    <t>Бердиев Сирожбек Ғайрат ўғли</t>
  </si>
  <si>
    <t xml:space="preserve">Бердиева Азизбек Баходир </t>
  </si>
  <si>
    <t>Бердиева Ойдиной Ғайрат қизи</t>
  </si>
  <si>
    <t>Бобожанова Севара Раҳимбой қизи</t>
  </si>
  <si>
    <t>99.0317230</t>
  </si>
  <si>
    <t>Бобожонов Дилмуродбек Эркинович</t>
  </si>
  <si>
    <t>32-74-132</t>
  </si>
  <si>
    <t xml:space="preserve">Давлетов Достонбек  Озодович </t>
  </si>
  <si>
    <t>32-74-187</t>
  </si>
  <si>
    <t>Жобберганова Мохира Хасановна</t>
  </si>
  <si>
    <t>Жуманиёзов Юнус Норимович</t>
  </si>
  <si>
    <t>Жумабоев Азамат Озодбой ўғли</t>
  </si>
  <si>
    <t>Ниёзметов Худайназар Озодович</t>
  </si>
  <si>
    <t>97-602-96-95</t>
  </si>
  <si>
    <t>Ниёзметова Шохида Шоназаровна</t>
  </si>
  <si>
    <t>Пўлатов Оғабек Бохрамбой ўғли</t>
  </si>
  <si>
    <t>97-363-31-93</t>
  </si>
  <si>
    <t>Рахимбаева Муниса  Шохназар қизи</t>
  </si>
  <si>
    <t>Рахимов Асадбек Илхом ўғли</t>
  </si>
  <si>
    <t>Хосиён мфй</t>
  </si>
  <si>
    <t>Бейниёзова Озода Омонбоевна</t>
  </si>
  <si>
    <t>99 592-57-94</t>
  </si>
  <si>
    <t>Каримова Нуқулжон Қадамовна</t>
  </si>
  <si>
    <t>91 429-43-91</t>
  </si>
  <si>
    <t>Ҳасанова Озода Рўзимовна</t>
  </si>
  <si>
    <t>99 559-12-79</t>
  </si>
  <si>
    <t>Обдолова Нигора Султоновна</t>
  </si>
  <si>
    <t>99 564-10-71</t>
  </si>
  <si>
    <t>Рахимова Жамила Юусуповна</t>
  </si>
  <si>
    <t>99 564-58-74</t>
  </si>
  <si>
    <t>Абдуллаева Меҳрибон Қурбондурдиева</t>
  </si>
  <si>
    <t>98 347-84-07</t>
  </si>
  <si>
    <t xml:space="preserve">Рахибоева Нигина </t>
  </si>
  <si>
    <t>Ибрагимова Наргиза Ражабовна</t>
  </si>
  <si>
    <t>99 500-64-71</t>
  </si>
  <si>
    <t>Абдуллаева Сохибажон Қўзибаевна</t>
  </si>
  <si>
    <t>91 912-57-41</t>
  </si>
  <si>
    <t>Раджабова Мавлуда Тоҳировна</t>
  </si>
  <si>
    <t>99 660-08-70</t>
  </si>
  <si>
    <t>Роззоқова Чинипошшо Бекдурдиевна</t>
  </si>
  <si>
    <t>Давлетова Холиса Худайназаровна</t>
  </si>
  <si>
    <t>Ғайибова Нафиса Болтабоевна</t>
  </si>
  <si>
    <t>99-417 83 68</t>
  </si>
  <si>
    <t>Машарипова Лобар Аширбоевна</t>
  </si>
  <si>
    <t>91-429 77 08</t>
  </si>
  <si>
    <t xml:space="preserve">Баймонова Ширин Владимировна </t>
  </si>
  <si>
    <t>910431-44-95</t>
  </si>
  <si>
    <t>Атожонова Лайло  Махмудовна</t>
  </si>
  <si>
    <t>99-503-40-64</t>
  </si>
  <si>
    <t>Матёқубова Замира Шомуротовна</t>
  </si>
  <si>
    <t>99-503 66 59</t>
  </si>
  <si>
    <t>Бекчанова Нукулжон Рахимовна</t>
  </si>
  <si>
    <t>Жабборова Мохигул Исмоиловна</t>
  </si>
  <si>
    <t>Султонова Мархабо Юсупова</t>
  </si>
  <si>
    <t>97-752-12-12</t>
  </si>
  <si>
    <t>Машарипова Шакааржон Садуллаевна</t>
  </si>
  <si>
    <t>91.995.7599</t>
  </si>
  <si>
    <t>Абдримова Ойбиби Хикматиллаевна</t>
  </si>
  <si>
    <t xml:space="preserve">Ботирова Дилфуза Шавкатовна </t>
  </si>
  <si>
    <t>99-964-25-54</t>
  </si>
  <si>
    <t>Жуманиезова Манзура Атаназаровна</t>
  </si>
  <si>
    <t>Алланазарова Нигора Уринновна</t>
  </si>
  <si>
    <t>91 916-39-86</t>
  </si>
  <si>
    <t>Ботирова Нодира Бозорбоевна</t>
  </si>
  <si>
    <t>Юлдошева Дурдибиби Қадировна</t>
  </si>
  <si>
    <t>91-435-19-97</t>
  </si>
  <si>
    <t>Аминова Дилфуза Бекдурдиевна</t>
  </si>
  <si>
    <t>Курбонбоева Шоира Отабоевна</t>
  </si>
  <si>
    <t>91 437 74 34</t>
  </si>
  <si>
    <t xml:space="preserve">Жуманиёзова Олияжон Рўзметова </t>
  </si>
  <si>
    <t>91-433-07-14</t>
  </si>
  <si>
    <t>Қурбонбоева Фарағат Қурбонбовна</t>
  </si>
  <si>
    <t>91 914-24-80</t>
  </si>
  <si>
    <t>Болтаева Дилбар Шомуротовна</t>
  </si>
  <si>
    <t>Аминова Клара Бактурдиёвна</t>
  </si>
  <si>
    <t>90-433-01-21</t>
  </si>
  <si>
    <t xml:space="preserve">Аббосова Дилфуза  </t>
  </si>
  <si>
    <t xml:space="preserve">Жуманиёзова Рухсора </t>
  </si>
  <si>
    <t>Юсупова Инобат Олимбоевна</t>
  </si>
  <si>
    <t xml:space="preserve">Хужаева Хосият Эркиновна </t>
  </si>
  <si>
    <t>Давлетовна    Муйассар    Кодировна</t>
  </si>
  <si>
    <t>90.135.81.07</t>
  </si>
  <si>
    <t>Давлетовна    Муяссар   Кадамовна</t>
  </si>
  <si>
    <t>90-135-81-07</t>
  </si>
  <si>
    <t>Хусусий шахсларга бош хизматкор ва консьерж хизматларини кўрсатиш</t>
  </si>
  <si>
    <t>97-255-30-54</t>
  </si>
  <si>
    <t>Давлетова Санамжон Озодбоевна</t>
  </si>
  <si>
    <t>91-551-59-85</t>
  </si>
  <si>
    <t>Нурметова Назирбиби Хаитбоевна</t>
  </si>
  <si>
    <t>Болтаева Мухаббат Матёкубовна</t>
  </si>
  <si>
    <t>91-381-50-89</t>
  </si>
  <si>
    <t>Артикова Сохиба Ражабовна</t>
  </si>
  <si>
    <t>Ражабова Мавлўда Тохировна</t>
  </si>
  <si>
    <t>99-333-54-19</t>
  </si>
  <si>
    <t>Розокова Садокат Бахромовна</t>
  </si>
  <si>
    <t>Рахимова    Дилноза Ўразбоена</t>
  </si>
  <si>
    <t>99.741.67.12</t>
  </si>
  <si>
    <t>Отожонова Шолмонжон Салаевна</t>
  </si>
  <si>
    <t>Йулдошева Аноржон Эркиновна</t>
  </si>
  <si>
    <t>91 422-42-69</t>
  </si>
  <si>
    <t>Салаева Мукаддас Атабаевна</t>
  </si>
  <si>
    <t>Рўзимова Наргиза Баймуротовна</t>
  </si>
  <si>
    <t>Норбоева Феруза Комилжоновна</t>
  </si>
  <si>
    <t>Болтаева Холида Кадамовна</t>
  </si>
  <si>
    <t>Ғофурова Сохиба Қучкаровна</t>
  </si>
  <si>
    <t>91-279-28-89</t>
  </si>
  <si>
    <t>Каримова Аноржон Бекчановна</t>
  </si>
  <si>
    <t>97-513-22-93</t>
  </si>
  <si>
    <t>Матюсупова Зубайда Шамуратовна</t>
  </si>
  <si>
    <t>97-452-12-85</t>
  </si>
  <si>
    <t>Хажиева  Гулбахор   Кадамовна</t>
  </si>
  <si>
    <t>99.974.76.46.</t>
  </si>
  <si>
    <t>Хасанова Гулнора Собировна</t>
  </si>
  <si>
    <t>Хасанова    Гулнора  Собировна</t>
  </si>
  <si>
    <t>99.042.03.69</t>
  </si>
  <si>
    <t>Отожонова Шайдохон Бахромовна</t>
  </si>
  <si>
    <t>Аширова  Нигора    Сотимбоена</t>
  </si>
  <si>
    <t>99.150.60.73</t>
  </si>
  <si>
    <t xml:space="preserve">Холмуродова Хилола </t>
  </si>
  <si>
    <t>Шомуротова Санобар Сафарбаевна</t>
  </si>
  <si>
    <t>Рахимбаева Нигина Нурметовна</t>
  </si>
  <si>
    <t>97 790-70-88</t>
  </si>
  <si>
    <t>Аширова Севара Отамуротовна</t>
  </si>
  <si>
    <t>Мадаминова Зулфия Матқурбонова</t>
  </si>
  <si>
    <t>Сотторова Қувонч Абдримовна</t>
  </si>
  <si>
    <t>99 962-01-84</t>
  </si>
  <si>
    <t>Бобожонов Дилором Эркинбоева</t>
  </si>
  <si>
    <t>Собирова Севара Солойевна</t>
  </si>
  <si>
    <t>90 090-45-50</t>
  </si>
  <si>
    <t>Жуманиезова Сабохат Жумезовна</t>
  </si>
  <si>
    <t xml:space="preserve">Юсупова Зебо Худошукуровна </t>
  </si>
  <si>
    <t>91-999-97-41</t>
  </si>
  <si>
    <t xml:space="preserve">Абдуллаева Рохатжон  Хамроевна </t>
  </si>
  <si>
    <t>Отажонова Лайло Махмудовна</t>
  </si>
  <si>
    <t>99.503.40.64</t>
  </si>
  <si>
    <t>Тегалак мфй</t>
  </si>
  <si>
    <t>Исмоилова Матлуба Отобоевна</t>
  </si>
  <si>
    <t>99 592 22 51</t>
  </si>
  <si>
    <t>Шухрат Ботир ф/х</t>
  </si>
  <si>
    <t>Бекчанова Лола Абдурасуловна</t>
  </si>
  <si>
    <t>32 70 282</t>
  </si>
  <si>
    <t>Сафаязова Зебунисо Рахимбергановна</t>
  </si>
  <si>
    <t>Юсупова Манзура Матякубовна</t>
  </si>
  <si>
    <t>99 528 14 20</t>
  </si>
  <si>
    <t>Бобожданова Дилдора Маматмуратовна</t>
  </si>
  <si>
    <t>Отожанова Кувончай Оллабергановна</t>
  </si>
  <si>
    <t xml:space="preserve">93 689 25 35 </t>
  </si>
  <si>
    <t>Саидова Рохатой Отобоевна</t>
  </si>
  <si>
    <t xml:space="preserve">99 062 38 32 </t>
  </si>
  <si>
    <t>Полванова Гулбахор Галдиевна</t>
  </si>
  <si>
    <t>99 550 12 16</t>
  </si>
  <si>
    <t>Кучкарова Умида Рейимбергановна</t>
  </si>
  <si>
    <t>99 096 12 15</t>
  </si>
  <si>
    <t>Давлетова Рохатой Жуманиёзовна</t>
  </si>
  <si>
    <t>99 457 12 07</t>
  </si>
  <si>
    <t>Кутимова Адолат Кушнказаровна</t>
  </si>
  <si>
    <t xml:space="preserve">99 024 30 81 </t>
  </si>
  <si>
    <t>Сайдаматова Насиба Кадамовна</t>
  </si>
  <si>
    <t>99 994 86 82</t>
  </si>
  <si>
    <t>Аллаберганова Мариямбиби Азимбоевна</t>
  </si>
  <si>
    <t>99 548 59 72</t>
  </si>
  <si>
    <t>Хасанова Шахло Қодировна</t>
  </si>
  <si>
    <t>99 561 22 87</t>
  </si>
  <si>
    <t>Сапаева Наргиза Қўдировна</t>
  </si>
  <si>
    <t>99 474 46 14</t>
  </si>
  <si>
    <t>Сапарбоева Қувончой Жуманазаровна</t>
  </si>
  <si>
    <t>Қубонбоева Тозагул Хўжабоевна</t>
  </si>
  <si>
    <t>91 425 18 74</t>
  </si>
  <si>
    <t>Саидёзова Мадина Хасановна</t>
  </si>
  <si>
    <t>Сотимова Бибижон Бектурдиевна</t>
  </si>
  <si>
    <t>Қиличева Мақсуда Отабоевна</t>
  </si>
  <si>
    <t xml:space="preserve">Рахимова Саломат Юлдошевна </t>
  </si>
  <si>
    <t>99 351 43 05</t>
  </si>
  <si>
    <t xml:space="preserve">Нурметова Зарафшон Умировна </t>
  </si>
  <si>
    <t>91 332.46.32</t>
  </si>
  <si>
    <t>Худайберганова Каромат</t>
  </si>
  <si>
    <t>99 04147 09</t>
  </si>
  <si>
    <t>Кодирова Зубайда П</t>
  </si>
  <si>
    <t>97 559 97 74</t>
  </si>
  <si>
    <t>Курёзова Шахзода Полатова</t>
  </si>
  <si>
    <t>Ахмедова Райхон Хосинова</t>
  </si>
  <si>
    <t>Бекчанова Ирода Абдурасуловна</t>
  </si>
  <si>
    <t>99 317 16 82</t>
  </si>
  <si>
    <t>Сапаева Бакпошша Болтабоевна</t>
  </si>
  <si>
    <t>Жуманиязова Ирода Бахтиёровна</t>
  </si>
  <si>
    <t>Пирнапасова Щахло</t>
  </si>
  <si>
    <t>99 571 93 37</t>
  </si>
  <si>
    <t>Мадаминова Муносиба Машариповна</t>
  </si>
  <si>
    <t>Собирова Карима Хажиевна</t>
  </si>
  <si>
    <t>93 246 45 22</t>
  </si>
  <si>
    <t>Атажанова Зийнат Болтаевна</t>
  </si>
  <si>
    <t>99 412 25 16</t>
  </si>
  <si>
    <t>Жуманёзова Шохида</t>
  </si>
  <si>
    <t>91 429 69 84</t>
  </si>
  <si>
    <t>Отажонова Зубайда Абдушарипович</t>
  </si>
  <si>
    <t>Ахмедова Сохиба Адинаевна</t>
  </si>
  <si>
    <t>99 738 92 71</t>
  </si>
  <si>
    <t>Куриязова Дилноза Ёкуббоевна</t>
  </si>
  <si>
    <t>91 310 32 43</t>
  </si>
  <si>
    <t>Кутлимуротова Фазилат</t>
  </si>
  <si>
    <t>91 572 13 76</t>
  </si>
  <si>
    <t>Салаева Кизларжон</t>
  </si>
  <si>
    <t>94 318 17 84</t>
  </si>
  <si>
    <t>Хожаева Нигора Максудовна</t>
  </si>
  <si>
    <t>98 91604 61</t>
  </si>
  <si>
    <t>Оллоназарова Райхон</t>
  </si>
  <si>
    <t>99 098 28 99</t>
  </si>
  <si>
    <t>Машарипова Умида Жуманазаровна</t>
  </si>
  <si>
    <t>99 542 55 20</t>
  </si>
  <si>
    <t>Сапаева Дилбар Кодировна</t>
  </si>
  <si>
    <t>99 743 30 07</t>
  </si>
  <si>
    <t>Тожиева Интизор Юлдашевна</t>
  </si>
  <si>
    <t>99 941 54 16</t>
  </si>
  <si>
    <t>Жумабоева Гозал Мадаминова</t>
  </si>
  <si>
    <t>99 310 39 42</t>
  </si>
  <si>
    <t>Кутимова Бахтигул Собировнава</t>
  </si>
  <si>
    <t>99 347 84 07</t>
  </si>
  <si>
    <t>Хасанова Мухаббат Р</t>
  </si>
  <si>
    <t>99 964 25 54</t>
  </si>
  <si>
    <t>Хожаева Мавжуда Матюсупова</t>
  </si>
  <si>
    <t xml:space="preserve"> 93 093-08-03</t>
  </si>
  <si>
    <t xml:space="preserve">Собирова Ховважон Олломовна </t>
  </si>
  <si>
    <t>93 181-13-48</t>
  </si>
  <si>
    <t xml:space="preserve">Абдримова Розя Шафкатовна </t>
  </si>
  <si>
    <t>93 188-19-86</t>
  </si>
  <si>
    <t xml:space="preserve">Кличова Максуда Отобоевана </t>
  </si>
  <si>
    <t>91  914-90-79</t>
  </si>
  <si>
    <t>Киличова Гозал Отабаевна</t>
  </si>
  <si>
    <t> йук</t>
  </si>
  <si>
    <t>Сапарбоева Хайотжон Рахимбергановна</t>
  </si>
  <si>
    <t>Турдиева Зулхумор</t>
  </si>
  <si>
    <t>91 279 04 14</t>
  </si>
  <si>
    <t>Нурметова Реймажон С</t>
  </si>
  <si>
    <t xml:space="preserve">Машарипова Нигора Кадамовна </t>
  </si>
  <si>
    <t>йук </t>
  </si>
  <si>
    <t>Болтаева Мехрибон Назаровна</t>
  </si>
  <si>
    <t>Матякубова Санамжон Юсупбоевна</t>
  </si>
  <si>
    <t>Отожанов Азамат Шихназарович</t>
  </si>
  <si>
    <t>99 559 25 84</t>
  </si>
  <si>
    <t xml:space="preserve">Тураев Руслон Юлдашевич </t>
  </si>
  <si>
    <t>99 311 54 36</t>
  </si>
  <si>
    <t>Матякубов Исломбек Бойназапрович</t>
  </si>
  <si>
    <t>995 516 265</t>
  </si>
  <si>
    <t>Болтаев Шодлик Омонбоевич</t>
  </si>
  <si>
    <t>Отаназаров Манесур Шомуратович</t>
  </si>
  <si>
    <t>99 096 98 28</t>
  </si>
  <si>
    <t>Норимов Руслон Комилович</t>
  </si>
  <si>
    <t>995 042 944</t>
  </si>
  <si>
    <t>Очилов Худайберди Хужабой угли</t>
  </si>
  <si>
    <t>Сапаев Одилбек Рустамович</t>
  </si>
  <si>
    <t xml:space="preserve">Сафаев Илхомбой болтабоевич </t>
  </si>
  <si>
    <t>Аширов Омонбой Ботирович</t>
  </si>
  <si>
    <t>Рузметов Хурмат Норимбоевич</t>
  </si>
  <si>
    <t>Очилов Нажмиддин Ботирович</t>
  </si>
  <si>
    <t>Раманова Фазилат Шомуратовна</t>
  </si>
  <si>
    <t xml:space="preserve">Эгамов Алибек Каримович </t>
  </si>
  <si>
    <t>Матёкубов Пулат Хушнудович</t>
  </si>
  <si>
    <t>99 706 62 15</t>
  </si>
  <si>
    <t>Мадрахимов Мадиёр Бахтиёрович</t>
  </si>
  <si>
    <t xml:space="preserve">  97 299 08 84 </t>
  </si>
  <si>
    <t>Нуримов Баходир Абдурахманович</t>
  </si>
  <si>
    <t>90 558 12 08</t>
  </si>
  <si>
    <t>Чаманзор мфй</t>
  </si>
  <si>
    <t>Бобоева Чиннигул</t>
  </si>
  <si>
    <t>99-413-58-18</t>
  </si>
  <si>
    <t>Иссиқхона</t>
  </si>
  <si>
    <t xml:space="preserve">Иссиқхона </t>
  </si>
  <si>
    <t>Абдуллаева Саётхон</t>
  </si>
  <si>
    <t>99-919-93-17</t>
  </si>
  <si>
    <t>Ражабова Сайёра</t>
  </si>
  <si>
    <t>93-280-10-81</t>
  </si>
  <si>
    <t>"Жасмин-чевар"</t>
  </si>
  <si>
    <t>Отаназарова Зухра</t>
  </si>
  <si>
    <t>91-426-13-49</t>
  </si>
  <si>
    <t>Хизмат кўрсатиш</t>
  </si>
  <si>
    <t xml:space="preserve">Хизмат кўрсатиш </t>
  </si>
  <si>
    <t>"Оқилжон сартарош"</t>
  </si>
  <si>
    <t>Тожиева Болжон</t>
  </si>
  <si>
    <t>97-514-45-12</t>
  </si>
  <si>
    <t>Ибрахимова Райхан</t>
  </si>
  <si>
    <t>91-434-30-25</t>
  </si>
  <si>
    <t>Бекчанова Гулноза</t>
  </si>
  <si>
    <t>91-422-53-70</t>
  </si>
  <si>
    <t>Рахимова Ирода</t>
  </si>
  <si>
    <t>94-118-26-70</t>
  </si>
  <si>
    <t>Бекчанова Малика</t>
  </si>
  <si>
    <t>95-620-60-56</t>
  </si>
  <si>
    <t>Хасанова Шохиста</t>
  </si>
  <si>
    <t>Ким Наталья</t>
  </si>
  <si>
    <t>99-446-02-56</t>
  </si>
  <si>
    <t>"Юсуф бобожон тўйхонаси" МЧЖ</t>
  </si>
  <si>
    <t>Камилов Мансурбек</t>
  </si>
  <si>
    <t>97-401-25-71</t>
  </si>
  <si>
    <t>"Эргаш-дурадгор"</t>
  </si>
  <si>
    <t>Полванов Дониёр</t>
  </si>
  <si>
    <t>99-564-14-10</t>
  </si>
  <si>
    <t>Жуманиёзова Гулпошша</t>
  </si>
  <si>
    <t>Отожанов Фаррух</t>
  </si>
  <si>
    <t>99-942-54-12</t>
  </si>
  <si>
    <t>Отожанов Зафар</t>
  </si>
  <si>
    <t>Сапаева Насиба</t>
  </si>
  <si>
    <t>91-995-76-69</t>
  </si>
  <si>
    <t>Юсуф бобожон тўйхонаси</t>
  </si>
  <si>
    <t>Одамбоева Насиба</t>
  </si>
  <si>
    <t>99-794-81-86</t>
  </si>
  <si>
    <t>Каримов Санжар</t>
  </si>
  <si>
    <t>Камилов Махмуджон</t>
  </si>
  <si>
    <t xml:space="preserve">Машарипов Сарварбек </t>
  </si>
  <si>
    <t>91-277-12-23</t>
  </si>
  <si>
    <t>Камронбек Акфа Мебел МЧЖ</t>
  </si>
  <si>
    <t>Мадрахимов Бахтиёр  Мадрахимович</t>
  </si>
  <si>
    <t>99-540-16-52</t>
  </si>
  <si>
    <t>Оллоберганов Сарвар Эркинбой ўғли</t>
  </si>
  <si>
    <t>97-890-19-08</t>
  </si>
  <si>
    <t>Каримов Анварбек Хурсандбек ўғли</t>
  </si>
  <si>
    <t>99-747-11-29</t>
  </si>
  <si>
    <t>Ражабов Дастонбек Артикович</t>
  </si>
  <si>
    <t>94-317-07-12</t>
  </si>
  <si>
    <t>Жавлонбек алюпласт МЧЖ</t>
  </si>
  <si>
    <t>Хакимов Жахонгир Баходирович</t>
  </si>
  <si>
    <t>32-94-889</t>
  </si>
  <si>
    <t>Одамбоев Умрбек Олимбой ўғли</t>
  </si>
  <si>
    <t>32-95-821</t>
  </si>
  <si>
    <t>Ўразметов Собиржон Хушнудбек ўғли</t>
  </si>
  <si>
    <t>93-875-48-00</t>
  </si>
  <si>
    <t>Baxodir Tea-Hause Oilaviy korxonasi</t>
  </si>
  <si>
    <t>Эркинов Ғуломжон Боходир ўғли</t>
  </si>
  <si>
    <t>32-97-025</t>
  </si>
  <si>
    <t>Отязов Темур Йулдош ўғли</t>
  </si>
  <si>
    <t>32-97-356</t>
  </si>
  <si>
    <t>Отаназаров Жасурбек Шухрат ўғли</t>
  </si>
  <si>
    <t>Абдушарипов Жалолбек Аманбой ўғли</t>
  </si>
  <si>
    <t>91-436-12-12</t>
  </si>
  <si>
    <t xml:space="preserve">Бек-Севинчой-Кумушой оилавий корхонаси </t>
  </si>
  <si>
    <t>Қодиров Элдор Фарход ўғли</t>
  </si>
  <si>
    <t>93-228-92-18</t>
  </si>
  <si>
    <t>Сапарбоев Илхомжон Ботир ўғли</t>
  </si>
  <si>
    <t>99-457-38-37</t>
  </si>
  <si>
    <t>Ахмедов Темурбек Жамоладдин ўғли</t>
  </si>
  <si>
    <t>99-048-45-08</t>
  </si>
  <si>
    <t>Дўсчанов Муродбек Рўзимбоевич</t>
  </si>
  <si>
    <t>94-310-67-76</t>
  </si>
  <si>
    <t>Қурбонбоев Жалоладдин Қувондик ўғли</t>
  </si>
  <si>
    <t>99-448-99-32</t>
  </si>
  <si>
    <t>Қурбонбоев Азизбек Қувондик ўғли</t>
  </si>
  <si>
    <t>99-076-51-97</t>
  </si>
  <si>
    <t>Равшанбек Ойсанам Оилавий корхона</t>
  </si>
  <si>
    <t>Султонов Сарварбек Бекзод ўғли</t>
  </si>
  <si>
    <t>91-998-17-97</t>
  </si>
  <si>
    <t>Хасанбоев Аброрбек Бахромбек ўғли</t>
  </si>
  <si>
    <t>99-082-8097</t>
  </si>
  <si>
    <t>Оллоберганов Жўрабек Марқс  ўғли</t>
  </si>
  <si>
    <t>91-992-21-21</t>
  </si>
  <si>
    <t>Рахимқулиев Иноят Эркинбой ўғли</t>
  </si>
  <si>
    <t>97-510-7303</t>
  </si>
  <si>
    <t>Йулдошев Зафар Умарбек ўғли</t>
  </si>
  <si>
    <t>94-435-08-22</t>
  </si>
  <si>
    <t>Қаландаров Азамат  Алишерович</t>
  </si>
  <si>
    <t>99-566-57-43</t>
  </si>
  <si>
    <t>Хасанбоев Илхомбек Бахромбекович</t>
  </si>
  <si>
    <t>94-113-15-13</t>
  </si>
  <si>
    <t>Довуд мфй</t>
  </si>
  <si>
    <t>Абдуллаев Хусинбой</t>
  </si>
  <si>
    <t xml:space="preserve">Абдуллаев Ўлмасбек </t>
  </si>
  <si>
    <t>Ражабова Шайдо</t>
  </si>
  <si>
    <t>Жуманиязов Маъмур</t>
  </si>
  <si>
    <t>Жуманазаров Аюфхон</t>
  </si>
  <si>
    <t>Хайитова Шарофат</t>
  </si>
  <si>
    <t>Ражаббоев Чинорбек</t>
  </si>
  <si>
    <t>Абдуллаева Гўзал</t>
  </si>
  <si>
    <t>Юсупова Гулистон</t>
  </si>
  <si>
    <t>Эрназарова Муборак</t>
  </si>
  <si>
    <t>Ёвбосарова Севара</t>
  </si>
  <si>
    <t>Аллазарова Зийнат</t>
  </si>
  <si>
    <t>Юлдошова Мукаддас</t>
  </si>
  <si>
    <t>Оллаберганов Собир</t>
  </si>
  <si>
    <t>Жуманиязова Адолат</t>
  </si>
  <si>
    <t>Аллакулиева Зухра</t>
  </si>
  <si>
    <t>Рахманова Назокат</t>
  </si>
  <si>
    <t>Каримова Турсуной</t>
  </si>
  <si>
    <t>Рўзметова Ойгул</t>
  </si>
  <si>
    <t>Худойберганова Раножон</t>
  </si>
  <si>
    <t>Умарова Жумагул</t>
  </si>
  <si>
    <t>Каландарова Умида</t>
  </si>
  <si>
    <t>Алланазарова Дилбар</t>
  </si>
  <si>
    <t>Эшчанова Зилола</t>
  </si>
  <si>
    <t>Жуманиязова Зулфия</t>
  </si>
  <si>
    <t>Отажонова Гулчехра</t>
  </si>
  <si>
    <t>Рахманова Зийнат</t>
  </si>
  <si>
    <t>Юсупова Муяссар</t>
  </si>
  <si>
    <t>Юлдошова Дармонжон</t>
  </si>
  <si>
    <t>Ражабова Онагул</t>
  </si>
  <si>
    <t>Рахманова Гулсара</t>
  </si>
  <si>
    <t>Рахманова Розия</t>
  </si>
  <si>
    <t>Ваисова Марямжон</t>
  </si>
  <si>
    <t>Давлетова Элмира</t>
  </si>
  <si>
    <t>Разманова Назокат</t>
  </si>
  <si>
    <t>Авезова Дилбаржон</t>
  </si>
  <si>
    <t>Дурдиева Омонжон</t>
  </si>
  <si>
    <t>Маматова Интизор</t>
  </si>
  <si>
    <t>Авезова Моможон</t>
  </si>
  <si>
    <t>Матяқубова Окилжон</t>
  </si>
  <si>
    <t>Ибрагимова Зеваржон</t>
  </si>
  <si>
    <t xml:space="preserve">Юлдошова Хумор </t>
  </si>
  <si>
    <t>Ибодуллаева Зилола</t>
  </si>
  <si>
    <t>Болтаева Анамой</t>
  </si>
  <si>
    <t>Олломова Дилором</t>
  </si>
  <si>
    <t>Саидова Хуснора</t>
  </si>
  <si>
    <t>Нуруллаева Ширин</t>
  </si>
  <si>
    <t>Юлдошова Феруза</t>
  </si>
  <si>
    <t>Алланазарова Зулфия</t>
  </si>
  <si>
    <t>Бойжонова Иродахон</t>
  </si>
  <si>
    <t>Шоназарова Шайдо</t>
  </si>
  <si>
    <t>Рахимов Ихтиёр</t>
  </si>
  <si>
    <t>Искандарова Зулайхо</t>
  </si>
  <si>
    <t>Юсупова Шодмон</t>
  </si>
  <si>
    <t>Эшчанова Сайёра</t>
  </si>
  <si>
    <t>Матчанова Рохат</t>
  </si>
  <si>
    <t>Матяқубова Озода</t>
  </si>
  <si>
    <t>Ниязметова Ойша</t>
  </si>
  <si>
    <t>Раззаков Сарвар</t>
  </si>
  <si>
    <t>Ражабов Достон</t>
  </si>
  <si>
    <t>Ражабов Сарвар</t>
  </si>
  <si>
    <t>Бойжонов Максад</t>
  </si>
  <si>
    <t>Машарипова Хуршида</t>
  </si>
  <si>
    <t>Холлиева Болжон</t>
  </si>
  <si>
    <t>Аллаёрова Табассум</t>
  </si>
  <si>
    <t>Махмудова Шахло</t>
  </si>
  <si>
    <t>Юлдошова Гулнора</t>
  </si>
  <si>
    <t>Машарипова Манзура</t>
  </si>
  <si>
    <t>Сапаева Гавхаржон</t>
  </si>
  <si>
    <t>Шамшаддинова Муборак</t>
  </si>
  <si>
    <t>Худойберганова Омонжон</t>
  </si>
  <si>
    <t>Бекчанова Нигора</t>
  </si>
  <si>
    <t>Маткаримова Омонжон</t>
  </si>
  <si>
    <t>Шамшаддинова Жамила</t>
  </si>
  <si>
    <t>Шамшаддинова Барно</t>
  </si>
  <si>
    <t>Шамшаддинова Дилфуза</t>
  </si>
  <si>
    <t>Рахманова Назира</t>
  </si>
  <si>
    <t>Рузимова Дилфуза</t>
  </si>
  <si>
    <t>Сапаева Малохат</t>
  </si>
  <si>
    <t>Собирова Кабира</t>
  </si>
  <si>
    <t>Авезова Гулнора</t>
  </si>
  <si>
    <t>Юлдошова Зумрад</t>
  </si>
  <si>
    <t>Юсупова Реймажон</t>
  </si>
  <si>
    <t>Ёвғир</t>
  </si>
  <si>
    <t>Исчанов   Алишер Хасанович</t>
  </si>
  <si>
    <t>97 511 82 87</t>
  </si>
  <si>
    <t>Норметова Анапошша Султановна</t>
  </si>
  <si>
    <t>97 790 42 36</t>
  </si>
  <si>
    <t>Сатимова Хавожон Хусин кизи</t>
  </si>
  <si>
    <t>99 752 08  49</t>
  </si>
  <si>
    <t>Абдуллаева Сапаргул Эгамбергановна</t>
  </si>
  <si>
    <t>99 015 01 25</t>
  </si>
  <si>
    <t>Отажанова Мухаббат Давлетовна</t>
  </si>
  <si>
    <t>97 790 99 72</t>
  </si>
  <si>
    <t>Кенжаева Самия Шамуратовна</t>
  </si>
  <si>
    <t>90 432 93 06</t>
  </si>
  <si>
    <t>Рахматуллаева Малохат Каримбергановна</t>
  </si>
  <si>
    <t>Ибодуллаев Шахзод Фарход ўғли</t>
  </si>
  <si>
    <t>99 731  13 15</t>
  </si>
  <si>
    <t>Рахимова Мафтуна Одилбековна</t>
  </si>
  <si>
    <t>94 318 98 88</t>
  </si>
  <si>
    <t>Ибрагимова Гулбахор Эгамбергановна</t>
  </si>
  <si>
    <t>97 132 41 48</t>
  </si>
  <si>
    <t>Аминов Оғабек Яхшимурод ўғли</t>
  </si>
  <si>
    <t>Оманова Зухра Шихназар қизи</t>
  </si>
  <si>
    <t>97 517 25 20</t>
  </si>
  <si>
    <t>Ортиқова Гулёр Арслонбек ққизи</t>
  </si>
  <si>
    <t>91 423 51  79</t>
  </si>
  <si>
    <t>Каримова Наргиза Шоназаровна</t>
  </si>
  <si>
    <t>91 420 42 62</t>
  </si>
  <si>
    <t>Абдураимова Сайёра Машариповна</t>
  </si>
  <si>
    <t>99 508 54 41</t>
  </si>
  <si>
    <t>Жиянбоева Муқаддас Отаназаровна</t>
  </si>
  <si>
    <t xml:space="preserve">99 600 93 84 </t>
  </si>
  <si>
    <t>Рахманова Сарвиноз Рахмановна</t>
  </si>
  <si>
    <t>90 725 06 84</t>
  </si>
  <si>
    <t>Наврўзова Нилуфар Ражаббоевна</t>
  </si>
  <si>
    <t>97 457 15 84</t>
  </si>
  <si>
    <t xml:space="preserve">Саидов Шерип Қўзибоевич </t>
  </si>
  <si>
    <t>94 116 15 56</t>
  </si>
  <si>
    <t>Отажанова Шарофат Ражабовна</t>
  </si>
  <si>
    <t>91 436 53 70</t>
  </si>
  <si>
    <t>Курбонбоева Гулбахор Рахимбергановна</t>
  </si>
  <si>
    <t>97 515 07 87</t>
  </si>
  <si>
    <t>Қурбонбоев Равшан Юсупбоевич</t>
  </si>
  <si>
    <t>90 725 84 76</t>
  </si>
  <si>
    <t>Қурбонбоев Рахимберган Юсупбоевич</t>
  </si>
  <si>
    <t>97 7735 19 66</t>
  </si>
  <si>
    <t>Одамбоев Мақсуд Искандарович</t>
  </si>
  <si>
    <t>90 557 52 37</t>
  </si>
  <si>
    <t>Матяқубов Ботир Урозбоевич</t>
  </si>
  <si>
    <t>91 989  52 40</t>
  </si>
  <si>
    <t>Бобожонова Малика  Артиқовна</t>
  </si>
  <si>
    <t>94 23002 67</t>
  </si>
  <si>
    <t>Жумамуратова Умида Саъдуллаевна</t>
  </si>
  <si>
    <t>99 509 96 28</t>
  </si>
  <si>
    <t>Матмуратоваа Фазилат  Рустамбековна</t>
  </si>
  <si>
    <t>99 704 76 83</t>
  </si>
  <si>
    <t>Сапаязова Набира Қурбонбоевна</t>
  </si>
  <si>
    <t>97 221 20 81</t>
  </si>
  <si>
    <t>Юсупова Тўлғоной Хажибойевна</t>
  </si>
  <si>
    <t>94 314 98 88</t>
  </si>
  <si>
    <t xml:space="preserve">Матяқубова Нукулжон Эгамбергановна </t>
  </si>
  <si>
    <t>62 32 95 803</t>
  </si>
  <si>
    <t xml:space="preserve">Матяқубова Насиба  Эгамбергановна </t>
  </si>
  <si>
    <t>Бобожонова Руяжон Якубовна</t>
  </si>
  <si>
    <t>Кенжаева Солияжон Рузимовна</t>
  </si>
  <si>
    <t>90 314 65 82</t>
  </si>
  <si>
    <t>Қутлимуратова   Муборак Машариповна</t>
  </si>
  <si>
    <t>Аллаберганова Якитжон Эгамбергановна</t>
  </si>
  <si>
    <t>Мадримова Угилжон Явбасаровна</t>
  </si>
  <si>
    <t>Худоярова Хурият Умарбековна</t>
  </si>
  <si>
    <t>Хайитбаева Саломат Рахимовна</t>
  </si>
  <si>
    <t>Собиров Собиржон Умрбекович</t>
  </si>
  <si>
    <t>Мадримов Султонбой Юлдошевич</t>
  </si>
  <si>
    <t>Жуманиязова Ойсара Собировна</t>
  </si>
  <si>
    <t>Кутлимуротов Мадрим Машарипович</t>
  </si>
  <si>
    <t>Собирова Суна Матмуротовна</t>
  </si>
  <si>
    <t>Бекчанова Раьно Душамовна</t>
  </si>
  <si>
    <t>Собирова Раиса Ражабовна</t>
  </si>
  <si>
    <t>Оллаберганова Угилжон Ражабовна</t>
  </si>
  <si>
    <t>Жуманиязова Хаётхон Рўзимбаевна</t>
  </si>
  <si>
    <t>Адамбаева Набира Махсудбек кизи</t>
  </si>
  <si>
    <t>Азизова Зийнат Рузметовна</t>
  </si>
  <si>
    <t>Саидова Дурдона Шавкат кизи</t>
  </si>
  <si>
    <t>Азизова Гулноза Жуманазар кизи</t>
  </si>
  <si>
    <t>Полванова Хабиба Кучкарбоевна</t>
  </si>
  <si>
    <t>Хасанова Адиба Шомурот кизи</t>
  </si>
  <si>
    <t>Ибрагимова Райхон Шодлик кизи</t>
  </si>
  <si>
    <t>Кенжаева  Омонжон Ибрагимовна</t>
  </si>
  <si>
    <t>Кенжаев Шодлик Ибрагимович</t>
  </si>
  <si>
    <t>Атаков Абдушариф Каримович</t>
  </si>
  <si>
    <t>Рахимбердиева Набира</t>
  </si>
  <si>
    <t>91 918-90-15</t>
  </si>
  <si>
    <t>Хўжаниязова Мохида Собировна</t>
  </si>
  <si>
    <t>97-458-06-72</t>
  </si>
  <si>
    <t>Жиянбаева Фотима Қуронбой қизи</t>
  </si>
  <si>
    <t>94-318-05-97</t>
  </si>
  <si>
    <t>Рўзметова Юлдуз Каримовна</t>
  </si>
  <si>
    <t>91 427-01-98</t>
  </si>
  <si>
    <t>Рўзметова Муборакпошша Юсуповна</t>
  </si>
  <si>
    <t>91 985-81-62</t>
  </si>
  <si>
    <t xml:space="preserve">Сапаязов Санжарбек Ойбек ўғли </t>
  </si>
  <si>
    <t>91-917-70-59</t>
  </si>
  <si>
    <t xml:space="preserve">Сапаязов Сардор Ойбек ўғли </t>
  </si>
  <si>
    <t>93-743-10-01</t>
  </si>
  <si>
    <t xml:space="preserve">Сапаязов Сирожбек Ойбек ўғли </t>
  </si>
  <si>
    <t xml:space="preserve">Машарипов Акмал Рўзимович </t>
  </si>
  <si>
    <t xml:space="preserve">Машарипова Гавхар Сапаязовна </t>
  </si>
  <si>
    <t>32-98-425</t>
  </si>
  <si>
    <t xml:space="preserve">Мадрахимов Асадбек Олтибой ўғли </t>
  </si>
  <si>
    <t>94-314-37-10</t>
  </si>
  <si>
    <t xml:space="preserve">Абдуллаев Абдулла Ғайрат ўғли </t>
  </si>
  <si>
    <t>99-500-08-03</t>
  </si>
  <si>
    <t xml:space="preserve">Тиллабоев Донёр Сотимбой ўғли </t>
  </si>
  <si>
    <t xml:space="preserve">Рахимова Хумора Шихназаровна </t>
  </si>
  <si>
    <t>97-090-63-13</t>
  </si>
  <si>
    <t xml:space="preserve">Рўзметова Гулистон Рахмановна  </t>
  </si>
  <si>
    <t>91-424-25-92</t>
  </si>
  <si>
    <t xml:space="preserve">Шавкатова Насиба Рустамбек қизи </t>
  </si>
  <si>
    <t>99-565-68-19</t>
  </si>
  <si>
    <t xml:space="preserve">Жумамуротова Мухаббат МАдаминовна </t>
  </si>
  <si>
    <t>97-791-22-60</t>
  </si>
  <si>
    <t>Бобожонова Юлдуз  Пўлот қизи</t>
  </si>
  <si>
    <t>32-98-258</t>
  </si>
  <si>
    <t xml:space="preserve">Набиқулиева Феруза Рўзимбоевна </t>
  </si>
  <si>
    <t>99-422-80-44</t>
  </si>
  <si>
    <t>Қахраманова Гулхаё Муззар қизи</t>
  </si>
  <si>
    <t>97-857-17-04</t>
  </si>
  <si>
    <t xml:space="preserve">Эркинов Исломбек Илхомбой ўғли </t>
  </si>
  <si>
    <t>97-364-11-24</t>
  </si>
  <si>
    <t xml:space="preserve">Жуманиёзов Қудрат Ибрагимович </t>
  </si>
  <si>
    <t>32-98-323</t>
  </si>
  <si>
    <t xml:space="preserve">Ибрагимов Рўзмат Қудрат ўғли </t>
  </si>
  <si>
    <t>32-94-799</t>
  </si>
  <si>
    <t xml:space="preserve">Сапарбоева Юлдузой Бахрам қизи </t>
  </si>
  <si>
    <t xml:space="preserve">Раззақова Сурайё Бахтиёр қизи </t>
  </si>
  <si>
    <t>Искандарова Наталия Сапарбоевна</t>
  </si>
  <si>
    <t>91-919-56-41</t>
  </si>
  <si>
    <t xml:space="preserve">Абдуллаев Рашид Сапорбой ўғли </t>
  </si>
  <si>
    <t xml:space="preserve">Шомуротова Саломат Оманбоевна </t>
  </si>
  <si>
    <t xml:space="preserve">Ибрагимов Сарварбек Ўктам ўғли </t>
  </si>
  <si>
    <t>94-318-99-70</t>
  </si>
  <si>
    <t xml:space="preserve">Каримова Дилфуза Эркиновна </t>
  </si>
  <si>
    <t xml:space="preserve">Рўзметова Махлиё Қурбонбой қизи </t>
  </si>
  <si>
    <t>99-562-12-50</t>
  </si>
  <si>
    <t xml:space="preserve">Рўзметов Оғабек Қурбонбой ўғли </t>
  </si>
  <si>
    <t xml:space="preserve">Машарипова Рохатой Қаландаровна </t>
  </si>
  <si>
    <t>97-511-77-03</t>
  </si>
  <si>
    <t>Яқубов Жафар Жалолбек ўғли</t>
  </si>
  <si>
    <t>99-966-73-23</t>
  </si>
  <si>
    <t xml:space="preserve">Тиллбоева Умида Яхшибоевна </t>
  </si>
  <si>
    <t>32-98-087</t>
  </si>
  <si>
    <t>Темуров Бекзод Шерзод ўғли</t>
  </si>
  <si>
    <t>97-510-41-21</t>
  </si>
  <si>
    <t>Темуров Мададбек Бахтиёр ўғли</t>
  </si>
  <si>
    <t>32-75-770</t>
  </si>
  <si>
    <t xml:space="preserve">Рахманова Хуршида Рахмановна </t>
  </si>
  <si>
    <t>97-361-58-32</t>
  </si>
  <si>
    <t xml:space="preserve">Отажонова Малика Хажибоевна </t>
  </si>
  <si>
    <t>90-342-25-28</t>
  </si>
  <si>
    <t xml:space="preserve">Болтаев Элмурот Ражаббоевич </t>
  </si>
  <si>
    <t>93-288-98-25</t>
  </si>
  <si>
    <t>Болтаев Оллаберган Ражжабоевич</t>
  </si>
  <si>
    <t xml:space="preserve">Болтаев Дилшод Ражжаббоевич </t>
  </si>
  <si>
    <t xml:space="preserve">Нуриева Шарофат Маматсалоевна </t>
  </si>
  <si>
    <t>91-916-13-90</t>
  </si>
  <si>
    <t xml:space="preserve">Бекчанова Тўхтажон Эгамовна </t>
  </si>
  <si>
    <t>97-362-85-82</t>
  </si>
  <si>
    <t xml:space="preserve">Ёдгорова Зоира Озодовна </t>
  </si>
  <si>
    <t>99-428-45-57</t>
  </si>
  <si>
    <t xml:space="preserve">Рўзимов Музаффар Эркинович </t>
  </si>
  <si>
    <t>97-518-34-03</t>
  </si>
  <si>
    <t xml:space="preserve">Рўзимов Иномжон Эркинович </t>
  </si>
  <si>
    <t>94-318-04-16</t>
  </si>
  <si>
    <t>Равшонбеков Ферузбек Улуғбек ўғли</t>
  </si>
  <si>
    <t>93-348-24-57</t>
  </si>
  <si>
    <t xml:space="preserve">Танакова Бахора Давронбековна </t>
  </si>
  <si>
    <t>94-117-58-58</t>
  </si>
  <si>
    <t xml:space="preserve">Исмаилов Дилшод Бобожонович </t>
  </si>
  <si>
    <t>97-451-47-30</t>
  </si>
  <si>
    <t>Ибрагимов Достон Бектурди ўғли</t>
  </si>
  <si>
    <t>94-118-13-13</t>
  </si>
  <si>
    <t xml:space="preserve">Атақов Сирожбек Атаназарович </t>
  </si>
  <si>
    <t>99-428-46-27</t>
  </si>
  <si>
    <t xml:space="preserve">Парходов Жахонгир Жамол ўғли </t>
  </si>
  <si>
    <t>97-792-07-57</t>
  </si>
  <si>
    <t xml:space="preserve">Фарходова Хулкарой Жамол қизи </t>
  </si>
  <si>
    <t>97-528-85-25</t>
  </si>
  <si>
    <t>Махмудова Хуршида Янгибоевна</t>
  </si>
  <si>
    <t>32-94-100</t>
  </si>
  <si>
    <t>Хажибоева Сайёра Отабоевна</t>
  </si>
  <si>
    <t>90-433-48-39</t>
  </si>
  <si>
    <t>Бобожонова Камила Бахрамовна</t>
  </si>
  <si>
    <t>Оллаберганова Райхон Отажоновна</t>
  </si>
  <si>
    <t>91-984-68-21</t>
  </si>
  <si>
    <t xml:space="preserve">Бобожонова Диловар Пўлотовна </t>
  </si>
  <si>
    <t>91-424-88-28</t>
  </si>
  <si>
    <t xml:space="preserve">Абдуллаева Дилором Язиловна </t>
  </si>
  <si>
    <t>32-98-204</t>
  </si>
  <si>
    <t>Сафаева Набира Отабаевна</t>
  </si>
  <si>
    <t>Атажанова Мафтуна Муродовна</t>
  </si>
  <si>
    <t>Атажанова Чарос Арслон қизи</t>
  </si>
  <si>
    <t>Қўзибоев Иномжон Ғуломжон ўғли</t>
  </si>
  <si>
    <t>Мадрахимов Асадбек Олтибой ўғли</t>
  </si>
  <si>
    <t>Абдуллаева Аноргул Йўлдашевна</t>
  </si>
  <si>
    <t>Рахимов Оллашукур Машарипов ўғли</t>
  </si>
  <si>
    <t>Мадрахимова Муниса Назарбой қизи</t>
  </si>
  <si>
    <t>Отаназарова Насиба Анварбек қизи</t>
  </si>
  <si>
    <t>Эшчанова Холида Кенжабоевна</t>
  </si>
  <si>
    <t>Тангриберганов Дониёр Шоназар ўғли</t>
  </si>
  <si>
    <t>Иброхимов Ўткирбек Одилбекович</t>
  </si>
  <si>
    <t>Дўсчанова Ўғилой Қўзибой қизи</t>
  </si>
  <si>
    <t>Назаров Бахром Фарходович</t>
  </si>
  <si>
    <t>Кадамова Мадина Алишеровна</t>
  </si>
  <si>
    <t>Матсапаева Дилдора Юлдашовна</t>
  </si>
  <si>
    <t>Ибрагимова Зухра Эркиновна</t>
  </si>
  <si>
    <t>Курбонбоева Санобар Эгамовна</t>
  </si>
  <si>
    <t xml:space="preserve">Рахимов Жуманазар </t>
  </si>
  <si>
    <t>32-98-826</t>
  </si>
  <si>
    <t>Асаларичилик</t>
  </si>
  <si>
    <t>Хоразм Нектар МЧЖ</t>
  </si>
  <si>
    <t xml:space="preserve">Султонова Осиё </t>
  </si>
  <si>
    <t>Рахимов Жамол Жуманазарович</t>
  </si>
  <si>
    <t>Рахимов Икром Жуманазарович</t>
  </si>
  <si>
    <t>Ражабова Каромат Азадовна</t>
  </si>
  <si>
    <t>97-211-26-73</t>
  </si>
  <si>
    <t>Машарипов Қўзибой Саттарович</t>
  </si>
  <si>
    <t>32-98-883</t>
  </si>
  <si>
    <t>Нураддинова Гулнора Абдуллаевна</t>
  </si>
  <si>
    <t>Саттаров Машҳурбек Қўзибой ўғли</t>
  </si>
  <si>
    <t xml:space="preserve">Рахманова Шаходат Ўктамбой кизи </t>
  </si>
  <si>
    <t>Худаёров Шохрух Омонбоевич</t>
  </si>
  <si>
    <t>97-510-22-97</t>
  </si>
  <si>
    <t>Сайитова Хаважан Ўралбой қизи</t>
  </si>
  <si>
    <t>32-98-739</t>
  </si>
  <si>
    <t>Имомова Наргиса Қадамовна</t>
  </si>
  <si>
    <t>99-564-24-40</t>
  </si>
  <si>
    <t>Хайитова Гулчехра Мадримовна</t>
  </si>
  <si>
    <t>94-319-00-26</t>
  </si>
  <si>
    <t>Қурбонбоева Дилбар Қадировна</t>
  </si>
  <si>
    <t>99-509-20-66</t>
  </si>
  <si>
    <t>Яқубова Шоира Рахимбергановна</t>
  </si>
  <si>
    <t>32-98-813</t>
  </si>
  <si>
    <t>Пирязов Хусинбой Йўлдошевич</t>
  </si>
  <si>
    <t>32-98-866</t>
  </si>
  <si>
    <t>Яқубова Шарофат Машариповна</t>
  </si>
  <si>
    <t>Йўлдошев Шерали Хусинбой ўғли</t>
  </si>
  <si>
    <t xml:space="preserve">Гулзор </t>
  </si>
  <si>
    <t>Кутлимуротов  Дастон Отамурод угли</t>
  </si>
  <si>
    <t>91-423-14-41</t>
  </si>
  <si>
    <t>Уразбоев Илёсбек Шавкат угли</t>
  </si>
  <si>
    <t>91-912-53-14</t>
  </si>
  <si>
    <t>Ахмедов Умидбек Жуманазарович</t>
  </si>
  <si>
    <t>93-289-11-06</t>
  </si>
  <si>
    <t>Ахмедов Мирзобек Жуманазарович</t>
  </si>
  <si>
    <t>93-233-41-87</t>
  </si>
  <si>
    <t>Рахимов Орифжон Кузибоевич</t>
  </si>
  <si>
    <t>91-425-12-74</t>
  </si>
  <si>
    <t>Рахимов Мухаммаджон Каримович</t>
  </si>
  <si>
    <t>97-214-41-78</t>
  </si>
  <si>
    <t>Уразметова Марифат Курбоновна</t>
  </si>
  <si>
    <t>90-738-23-63</t>
  </si>
  <si>
    <t>Мафтуна Бекзод МЧЖ</t>
  </si>
  <si>
    <t>Хажибоева Мафтуна Давронбек кизи</t>
  </si>
  <si>
    <t>91-275-95-31</t>
  </si>
  <si>
    <t>Хажибоева Бекзод Давронбек угли</t>
  </si>
  <si>
    <t>97-221-65-21</t>
  </si>
  <si>
    <t>Хажибоева Дилноза Давронбек кизи</t>
  </si>
  <si>
    <t>91-421-78-21</t>
  </si>
  <si>
    <t>Рщзметова Нигора Бохрам ыизи</t>
  </si>
  <si>
    <t>97-518-84-36</t>
  </si>
  <si>
    <t>Омонова Махфуза Давронбек кизи</t>
  </si>
  <si>
    <t>97-518-86-36</t>
  </si>
  <si>
    <t>Рщзметов Мансур Мухаммаджонович</t>
  </si>
  <si>
    <t>97-518-85-36</t>
  </si>
  <si>
    <t>Мухаммаджонов Шохрух Мансурбек угли</t>
  </si>
  <si>
    <t>Зарипов Бекзад Отабек Угли</t>
  </si>
  <si>
    <t>97-790-43-39</t>
  </si>
  <si>
    <t>Хужаева Сайёра МЧЖ</t>
  </si>
  <si>
    <t xml:space="preserve">Абдуллаева Санобар Давлетовна </t>
  </si>
  <si>
    <t>Маткурбонова Руза Турабоевна</t>
  </si>
  <si>
    <t>Фаиз х/к</t>
  </si>
  <si>
    <t>Рахимова Гули Озодовна</t>
  </si>
  <si>
    <t>99-312-74-95</t>
  </si>
  <si>
    <t>Ибрагимова Мохира Максуд кизи</t>
  </si>
  <si>
    <t>97-511-96-45</t>
  </si>
  <si>
    <t xml:space="preserve">Шомуротова Амина Йулдашевна </t>
  </si>
  <si>
    <t>91-421-21-78</t>
  </si>
  <si>
    <t>Пирназарова Рухия Абдуллаевна</t>
  </si>
  <si>
    <t>97-211-45-96</t>
  </si>
  <si>
    <t>Халлиева Хамида Зокир кизи</t>
  </si>
  <si>
    <t>99-541-78-11</t>
  </si>
  <si>
    <t>Ваисова Зевар Олимовна</t>
  </si>
  <si>
    <t>97-299-63-15</t>
  </si>
  <si>
    <t>Икбол МЧЖ</t>
  </si>
  <si>
    <t xml:space="preserve">Нуржонова Маргуба Комиловна </t>
  </si>
  <si>
    <t>97-512-27-84</t>
  </si>
  <si>
    <t>Сафарбоева Марифат Шоназаровна</t>
  </si>
  <si>
    <t>99-331-45-74</t>
  </si>
  <si>
    <t>Сафарбоева Мафтуна Шоназаровна</t>
  </si>
  <si>
    <t>99-533-98-25</t>
  </si>
  <si>
    <t>Ражабов Фахраддин Уктамович</t>
  </si>
  <si>
    <t>97-514-89-74</t>
  </si>
  <si>
    <t>Искандарова Юлдуз Уткир кизи</t>
  </si>
  <si>
    <t>94-116-45-02</t>
  </si>
  <si>
    <t>Жабборова Севара Арслонбековна</t>
  </si>
  <si>
    <t>91-312-41-56</t>
  </si>
  <si>
    <t>Эгамова Зилола Кудратована</t>
  </si>
  <si>
    <t>99-586-14-25</t>
  </si>
  <si>
    <t>Абдушарипова Рўза Ражабовна</t>
  </si>
  <si>
    <t>91 434 60 17</t>
  </si>
  <si>
    <t>Шохжахон ,Ферузбек ,Амирхон Оилавий корхона</t>
  </si>
  <si>
    <t xml:space="preserve">Машарипова Ёдгора </t>
  </si>
  <si>
    <t>Матёқубова Насиба Наримовна</t>
  </si>
  <si>
    <t>90 557 79 45</t>
  </si>
  <si>
    <t>Қадамов Султонназир Шухрат ўғли</t>
  </si>
  <si>
    <t>97 792 82 86</t>
  </si>
  <si>
    <t>Мини Маркет Сервис МЧЖ</t>
  </si>
  <si>
    <t>Машарипова  Муборак Сапаевна</t>
  </si>
  <si>
    <t>Наъмуна Савдо Сервис О/К</t>
  </si>
  <si>
    <t>Болтоева Шахло Озодовна</t>
  </si>
  <si>
    <t>Болтоева Гули Озодовна</t>
  </si>
  <si>
    <t>62 32 95 335</t>
  </si>
  <si>
    <t>Рахимова Юлдуз Давронбековна якка тадбиркор</t>
  </si>
  <si>
    <t>Озодов Шахриёр Қурбонбой ўғли</t>
  </si>
  <si>
    <t>91 432 70 74</t>
  </si>
  <si>
    <t>Сапарова Махбуба Эгамберган қизи</t>
  </si>
  <si>
    <t>91 987 02 59</t>
  </si>
  <si>
    <t>Болтоева Озода Отабек қиз</t>
  </si>
  <si>
    <t>62 32 95 642</t>
  </si>
  <si>
    <t>Раджабова Бахтигул Бекмуратовна</t>
  </si>
  <si>
    <t>62 32 94 413</t>
  </si>
  <si>
    <t>Қодирова Зумрад Машариповна</t>
  </si>
  <si>
    <t>97 791 07 69</t>
  </si>
  <si>
    <t>Қаландарова Ленинза Фарходовна якка тадбиркор</t>
  </si>
  <si>
    <t>Қўшимова Дилафруз Сапарбоевна</t>
  </si>
  <si>
    <t>62 32 95 385</t>
  </si>
  <si>
    <t>Умирзоқова Зумрад Умматуллаевна</t>
  </si>
  <si>
    <t>Курбонбоева Юлдуз Жумабоевна</t>
  </si>
  <si>
    <t>Авазбердиева Райхон Омонбоевна</t>
  </si>
  <si>
    <t>Салаева Шукуржон Ражабовна</t>
  </si>
  <si>
    <t xml:space="preserve">Маткаримова Сайера Жуманазаровна </t>
  </si>
  <si>
    <t>99 561 30 54</t>
  </si>
  <si>
    <t>Бекчанова Райхон Отабековна</t>
  </si>
  <si>
    <t>97 511 61 89</t>
  </si>
  <si>
    <t>Жавлон пласт МЧЖ</t>
  </si>
  <si>
    <t>Матназарова Зумрат Азадовна</t>
  </si>
  <si>
    <t>97 364 42 40</t>
  </si>
  <si>
    <t>Ғоипова Манзура Камиловна</t>
  </si>
  <si>
    <t>Сапаева Зувра Камуловна</t>
  </si>
  <si>
    <t>Махмудова Инобат</t>
  </si>
  <si>
    <t>Каримова Дилноза Хасановна</t>
  </si>
  <si>
    <t>62 32 95 946</t>
  </si>
  <si>
    <t>Жуманиязова Шохида Бахромбоевна</t>
  </si>
  <si>
    <t>62 32 95 489</t>
  </si>
  <si>
    <t>Отаева Дилбар Машариповна</t>
  </si>
  <si>
    <t xml:space="preserve"> 93 756 29 98</t>
  </si>
  <si>
    <t>Отабоева Ойша Матёқубовна</t>
  </si>
  <si>
    <t>94 112 19 02</t>
  </si>
  <si>
    <t>Собирова Фатима Вафаевна</t>
  </si>
  <si>
    <t>Жуманазарова Нуқилжон Ғоибназаровна</t>
  </si>
  <si>
    <t>99-032-38-48</t>
  </si>
  <si>
    <t xml:space="preserve">Машарипова Гузалой Рустамбековна </t>
  </si>
  <si>
    <t>Кодирова Рахатой Бекдурдиевна</t>
  </si>
  <si>
    <t>99 621 24 11</t>
  </si>
  <si>
    <t>Маданият МФЙ</t>
  </si>
  <si>
    <t>Каримова Муяссар Болтабоевна</t>
  </si>
  <si>
    <t>97-459-17-36</t>
  </si>
  <si>
    <t>Жуманиёзов Ойбек Давронбекович</t>
  </si>
  <si>
    <t>91-989-03-91</t>
  </si>
  <si>
    <t xml:space="preserve">Якубова Гулбахор Ибрагимовна </t>
  </si>
  <si>
    <t>97-792-12-88</t>
  </si>
  <si>
    <t>парранда</t>
  </si>
  <si>
    <t>Жуманиёзова Насиба Отабоевна</t>
  </si>
  <si>
    <t>97-529-69-71</t>
  </si>
  <si>
    <t>Каримова Реймажон Жуманиёзовна</t>
  </si>
  <si>
    <t>62-329-59-47</t>
  </si>
  <si>
    <t>Давлетов Оллаберган</t>
  </si>
  <si>
    <t>91-995-84-85</t>
  </si>
  <si>
    <t>Бекчанов Кувондик</t>
  </si>
  <si>
    <t>91-279-43-83</t>
  </si>
  <si>
    <t>Атажанова Хосият Жуманиёз кизи</t>
  </si>
  <si>
    <t>97-510-99-58</t>
  </si>
  <si>
    <t>Ниёзов Кенжа озодович</t>
  </si>
  <si>
    <t>62-329-48-38</t>
  </si>
  <si>
    <t xml:space="preserve">Бозорова Холида </t>
  </si>
  <si>
    <t>97-790-69-94</t>
  </si>
  <si>
    <t>Мусаева Саломат</t>
  </si>
  <si>
    <t>62-329-60-59</t>
  </si>
  <si>
    <t>Йулдошев Ойбек Ражаббоевич</t>
  </si>
  <si>
    <t>97-456-05-88</t>
  </si>
  <si>
    <t>Матёқубова Дилором</t>
  </si>
  <si>
    <t>62-329-43-53</t>
  </si>
  <si>
    <t>"Лаззат қафе" МЧЖ</t>
  </si>
  <si>
    <t>Абдримова Мухаббат</t>
  </si>
  <si>
    <t xml:space="preserve">62-329-57-91 </t>
  </si>
  <si>
    <t>Жумниёзова Шоира (вафот этган)</t>
  </si>
  <si>
    <t>91-912-09-52</t>
  </si>
  <si>
    <t>Егамберганов Сарвар Жамоллидин</t>
  </si>
  <si>
    <t>32-96-178</t>
  </si>
  <si>
    <t>Камилова Олтиной Адилбековна</t>
  </si>
  <si>
    <t>94-313-95-05</t>
  </si>
  <si>
    <t>Машарипов Бобурбек Маткаримович</t>
  </si>
  <si>
    <t>93-281-26-93</t>
  </si>
  <si>
    <t>Отабоева Сарвиноз Хурмат Кизи</t>
  </si>
  <si>
    <t>97-452-75-91</t>
  </si>
  <si>
    <t>Болтаёв Донёр Бохрам Огли</t>
  </si>
  <si>
    <t>93-757-99-07</t>
  </si>
  <si>
    <t>Болтаева Мафтура Бохрамбой Кизи</t>
  </si>
  <si>
    <t>Рахимова Насиба Иноят Кизи</t>
  </si>
  <si>
    <t>93-749-47-17</t>
  </si>
  <si>
    <t>Ахмедов Алишер Мадрим Угли</t>
  </si>
  <si>
    <t>91-437-17-95</t>
  </si>
  <si>
    <t>Абдиров Азамат Фарход Огли</t>
  </si>
  <si>
    <t>32-94-950</t>
  </si>
  <si>
    <t>Хушнудов Бобур Фуркат Огли</t>
  </si>
  <si>
    <t>94-232-77-97</t>
  </si>
  <si>
    <t>Азимова Дилноза Бохрам Огли</t>
  </si>
  <si>
    <t>97-517-51-50</t>
  </si>
  <si>
    <t>Рузметова Навбахор Бахром Кизи</t>
  </si>
  <si>
    <t>91-407-17-63</t>
  </si>
  <si>
    <t>Кузибоёв Кузибой Уктам Огли</t>
  </si>
  <si>
    <t>97-512-18-74</t>
  </si>
  <si>
    <t xml:space="preserve">Собиров Куванчой Рахимбой Кизи </t>
  </si>
  <si>
    <t>99-572-03-96</t>
  </si>
  <si>
    <t>Ошок қальа МФЙ</t>
  </si>
  <si>
    <t xml:space="preserve">Саиджонова Барно </t>
  </si>
  <si>
    <t>Давлат Мансур чорва ф/х</t>
  </si>
  <si>
    <t>Жуманиёзова Зийнат</t>
  </si>
  <si>
    <t xml:space="preserve">Сапарова Севара </t>
  </si>
  <si>
    <t>Рузаков Фаррух</t>
  </si>
  <si>
    <t xml:space="preserve">Ибрагимов Ойбек </t>
  </si>
  <si>
    <t xml:space="preserve">Отамуротов Рашид </t>
  </si>
  <si>
    <t>Мтакулиев Жасур</t>
  </si>
  <si>
    <t>Рузаков Нодир</t>
  </si>
  <si>
    <t>Жуманиёзов Изаат</t>
  </si>
  <si>
    <t>Ибрагимов Мансур</t>
  </si>
  <si>
    <t xml:space="preserve">Бекчанова Мамура </t>
  </si>
  <si>
    <t xml:space="preserve">Ражабова Шохида </t>
  </si>
  <si>
    <t>Юсупова Адолат</t>
  </si>
  <si>
    <t>Матякубова Муаззам</t>
  </si>
  <si>
    <t xml:space="preserve">Ахмедова Дидора </t>
  </si>
  <si>
    <t xml:space="preserve">Абдурасулова Зухра </t>
  </si>
  <si>
    <t xml:space="preserve">Маткулиева Манзура </t>
  </si>
  <si>
    <t xml:space="preserve">Каландарова Адиба </t>
  </si>
  <si>
    <t xml:space="preserve">Бекчанова Сунбул </t>
  </si>
  <si>
    <t xml:space="preserve">Рахматуллаева Руза </t>
  </si>
  <si>
    <t xml:space="preserve">Сапарбоев Огабек </t>
  </si>
  <si>
    <t>Жуманиёзова Зиёйнат</t>
  </si>
  <si>
    <t xml:space="preserve">Жумамуротова Азиза </t>
  </si>
  <si>
    <t>Буратов Хабибжон</t>
  </si>
  <si>
    <t xml:space="preserve">Ахмедова Дилдора </t>
  </si>
  <si>
    <t>99-965-30-54</t>
  </si>
  <si>
    <t xml:space="preserve">Рўзметова Маъмура </t>
  </si>
  <si>
    <t>91-916-48-04</t>
  </si>
  <si>
    <t>Бобожонов Мирзабек</t>
  </si>
  <si>
    <t>99-508-92-97</t>
  </si>
  <si>
    <t>Отажанова Нукулжон</t>
  </si>
  <si>
    <t>99-674-11-64</t>
  </si>
  <si>
    <t>Сапарова Сапаргул</t>
  </si>
  <si>
    <t>90-113-33-78</t>
  </si>
  <si>
    <t>Отажонова Шохиста</t>
  </si>
  <si>
    <t>Якубова Зумрад</t>
  </si>
  <si>
    <t>Хусинова Башорат</t>
  </si>
  <si>
    <t>Хажиева Нодира</t>
  </si>
  <si>
    <t>99-021-33-08</t>
  </si>
  <si>
    <t>Жабборова Анажон</t>
  </si>
  <si>
    <t>91-275-02-19</t>
  </si>
  <si>
    <t>Бобожонова Моможон</t>
  </si>
  <si>
    <t>91-276-49-47</t>
  </si>
  <si>
    <t>Кадамова Аноргул</t>
  </si>
  <si>
    <t>99-411-07-89</t>
  </si>
  <si>
    <t>Бобожонова Махлиё</t>
  </si>
  <si>
    <t>99-501-09-47</t>
  </si>
  <si>
    <t>Кенжаева Малохат</t>
  </si>
  <si>
    <t xml:space="preserve">Гуломова Назокат </t>
  </si>
  <si>
    <t>99-503-04-43</t>
  </si>
  <si>
    <t>Гуломова Наима</t>
  </si>
  <si>
    <t>99-733-88-92</t>
  </si>
  <si>
    <t>Эшчанова Марифат</t>
  </si>
  <si>
    <t>Юсупова Хамида</t>
  </si>
  <si>
    <t>99-504-28-93</t>
  </si>
  <si>
    <t>Бекчанова Зарина</t>
  </si>
  <si>
    <t>91-420-70-80</t>
  </si>
  <si>
    <t>Муротов Мирзобек</t>
  </si>
  <si>
    <t>Муротов Сирож</t>
  </si>
  <si>
    <t>Муротов Жўрабек</t>
  </si>
  <si>
    <t>Хасанова Ховажон</t>
  </si>
  <si>
    <t>Жуманийзов Қудрат</t>
  </si>
  <si>
    <t>Жуманиёзов Хикмат</t>
  </si>
  <si>
    <t>Шарипов Дастон</t>
  </si>
  <si>
    <t>Жаббаров Мўминжон</t>
  </si>
  <si>
    <t>Атамаматова Муяссар Собгровна</t>
  </si>
  <si>
    <t>91-987-84-25</t>
  </si>
  <si>
    <t>Қўшкўпир текстил МЧЖ</t>
  </si>
  <si>
    <t>Эшёзова Камолат  Шомуротовна</t>
  </si>
  <si>
    <t>Ашурова Нодира Исмоиловна</t>
  </si>
  <si>
    <t>99-626-32-83</t>
  </si>
  <si>
    <t xml:space="preserve">Қурбонова Насиба Бекмуротовна </t>
  </si>
  <si>
    <t>94-232-51-33</t>
  </si>
  <si>
    <t>Жуманиёзова Муққадас Сапорбоевна</t>
  </si>
  <si>
    <t>99-573-34-82</t>
  </si>
  <si>
    <t>Яхшимова Нихоят Жуманазаровна</t>
  </si>
  <si>
    <t>97-090-7-905</t>
  </si>
  <si>
    <t>Қурбонов Дилшод Равшонович</t>
  </si>
  <si>
    <t>94-113-89-09</t>
  </si>
  <si>
    <t>Ниёзова Феруза Жуманазаровна</t>
  </si>
  <si>
    <t>97-458-90-85</t>
  </si>
  <si>
    <t>Саторов Сатор Эркин ўғли</t>
  </si>
  <si>
    <t>97-858-76-75</t>
  </si>
  <si>
    <t>Бектурдиев Оғабек Умрбек ўғли</t>
  </si>
  <si>
    <t>97-527-26-23</t>
  </si>
  <si>
    <t>Собиров Тохир Давронбек ўғли</t>
  </si>
  <si>
    <t>91-277-97-71</t>
  </si>
  <si>
    <t>Отажонова Марварид Боходир қизи</t>
  </si>
  <si>
    <t>97-458-60-10</t>
  </si>
  <si>
    <t>Отажонова Инобат Хайдаржоновна</t>
  </si>
  <si>
    <t>91-425-68-37</t>
  </si>
  <si>
    <t>Ибрагимова Муқаддас Шерипоевна</t>
  </si>
  <si>
    <t>99-026-78-72</t>
  </si>
  <si>
    <t>Мадримова Мардона Саънатбек қизи</t>
  </si>
  <si>
    <t>91-916-71-78</t>
  </si>
  <si>
    <t>Шомуротов  Азизбек Улуғбек ўғли</t>
  </si>
  <si>
    <t>97-510-88-67</t>
  </si>
  <si>
    <t>Қўзиев Отабек Ойбек ўғли</t>
  </si>
  <si>
    <t>99-447-28-289</t>
  </si>
  <si>
    <t>Шомуротов Саждар Улуғбек ўғли</t>
  </si>
  <si>
    <t>90-648-11-99</t>
  </si>
  <si>
    <t>Бобоева Содатжон Ўразбоевна</t>
  </si>
  <si>
    <t>97-603-29-60</t>
  </si>
  <si>
    <t>Жуманиёзова Наргиза Пўлотовна</t>
  </si>
  <si>
    <t>91-275-42-16</t>
  </si>
  <si>
    <t>Қурбонова Гаваржон Абдуллаевна</t>
  </si>
  <si>
    <t>91-997-37-99</t>
  </si>
  <si>
    <t>Матюсупова Гуласал Юсупбоевна</t>
  </si>
  <si>
    <t>90-117-80-06</t>
  </si>
  <si>
    <t>Қурбонов Хикмат  Озодович</t>
  </si>
  <si>
    <t>90-928-95-14</t>
  </si>
  <si>
    <t>Эшжонов Давлат Сотимбоевич</t>
  </si>
  <si>
    <t>94-111-26-26</t>
  </si>
  <si>
    <t>Эшжонов  Хамдам  Сотимбоевич</t>
  </si>
  <si>
    <t>91-270-28-29</t>
  </si>
  <si>
    <t>Жуманазарова Мархобо Эргашбек қизи</t>
  </si>
  <si>
    <t>94-315-69-30</t>
  </si>
  <si>
    <t>Оллаберганова Юлдуз Илхомбой қизи</t>
  </si>
  <si>
    <t>90-557-13-69</t>
  </si>
  <si>
    <t>Собирова Гўзал  Қахромон қизи</t>
  </si>
  <si>
    <t>93-297-11-27</t>
  </si>
  <si>
    <t>Бобоева Манзура Шихназаровна</t>
  </si>
  <si>
    <t>91-275-35-18</t>
  </si>
  <si>
    <t>Матжанова Нилуфар Мақсудовна</t>
  </si>
  <si>
    <t>99-742-53-48</t>
  </si>
  <si>
    <t>Наврўзова Ирода Отабоевна</t>
  </si>
  <si>
    <t>99-411-82-10</t>
  </si>
  <si>
    <t>Рўзметов  Мирзо Хайитбоевич</t>
  </si>
  <si>
    <t>93-757-00-06</t>
  </si>
  <si>
    <t>Комилжонов Сухроббек Султонбой ўғли</t>
  </si>
  <si>
    <t>97-605-58-28</t>
  </si>
  <si>
    <t>Ибрагимова Дурдона Бахтиёр қизи</t>
  </si>
  <si>
    <t>97-364-85-45</t>
  </si>
  <si>
    <t>Пахтакор</t>
  </si>
  <si>
    <t>Матёқубова Умида Мейлибоевна</t>
  </si>
  <si>
    <t>Бобожонов Жахонгул Атабековна</t>
  </si>
  <si>
    <t xml:space="preserve">Авезова Райхон Қурбонбоевна </t>
  </si>
  <si>
    <t>Абдукаримова Гулноза Уктамовна</t>
  </si>
  <si>
    <t>Отаева Холиса Маратовна</t>
  </si>
  <si>
    <t xml:space="preserve">Эшчонова Ойша Полатовна </t>
  </si>
  <si>
    <t>91278 22 46</t>
  </si>
  <si>
    <t>Рахмонова Ирода Фарходовна</t>
  </si>
  <si>
    <t>Холназарова Адолат Режаббойевна</t>
  </si>
  <si>
    <t>Қозоқова Мехрибон Бобожоновна</t>
  </si>
  <si>
    <t>Ниёзметова Барно Шоназаровна</t>
  </si>
  <si>
    <t>91-434-79-34</t>
  </si>
  <si>
    <t>Ибодуллаева Севарахон Олимовна</t>
  </si>
  <si>
    <t>Йусупова Шаркия Оллаберганова</t>
  </si>
  <si>
    <t>Атажонова Наргиза Йулдошевна</t>
  </si>
  <si>
    <t>Абдуллайева Ойгул Софорбойева</t>
  </si>
  <si>
    <t xml:space="preserve">Жуманиёзова Ирода Султонбоевна </t>
  </si>
  <si>
    <t>90 338 80 10</t>
  </si>
  <si>
    <t xml:space="preserve">Шерметова Фазилат </t>
  </si>
  <si>
    <t>91-570-12-08</t>
  </si>
  <si>
    <t>Туман хокимлиги ва тижорат банклари</t>
  </si>
  <si>
    <t>Махмудова Хуршида</t>
  </si>
  <si>
    <t>99-347-66-58</t>
  </si>
  <si>
    <t>Зарипова Гулноза</t>
  </si>
  <si>
    <t>91-558-36-48</t>
  </si>
  <si>
    <t>Панаева Дурдона</t>
  </si>
  <si>
    <t>91-987-22-01</t>
  </si>
  <si>
    <t xml:space="preserve">Матёкубова Рўза </t>
  </si>
  <si>
    <t>Юлдашева Шохида</t>
  </si>
  <si>
    <t>99-384-18-34</t>
  </si>
  <si>
    <t>Суюнова Шахзодахон</t>
  </si>
  <si>
    <t>99-342-63-25</t>
  </si>
  <si>
    <t>Исмоилова Дуржоной</t>
  </si>
  <si>
    <t>99-561-93-98</t>
  </si>
  <si>
    <t>Ибрагимова Шахноза</t>
  </si>
  <si>
    <t>99-750-36-13</t>
  </si>
  <si>
    <t>Исмоилова Гулчехра</t>
  </si>
  <si>
    <t>90-648-89-13</t>
  </si>
  <si>
    <t>Абдуллаева Санобар</t>
  </si>
  <si>
    <t>99-352-45-16</t>
  </si>
  <si>
    <t>Шодиева Бикажон</t>
  </si>
  <si>
    <t>99-706-85-92</t>
  </si>
  <si>
    <t xml:space="preserve">Рахманова Олтиной </t>
  </si>
  <si>
    <t>99-753-05-59</t>
  </si>
  <si>
    <t>Полвонова Дилором</t>
  </si>
  <si>
    <t>99-503-87-12</t>
  </si>
  <si>
    <t>Хадраюксалиш сервис МЧЖ</t>
  </si>
  <si>
    <t>Рўзметова Гулнора Шихназаровна</t>
  </si>
  <si>
    <t>97-362-69-71</t>
  </si>
  <si>
    <t xml:space="preserve">Саидова Замира Комиловнса </t>
  </si>
  <si>
    <t>Махмудова Зубайда Сапорбоевна</t>
  </si>
  <si>
    <t>мавжуд эмас</t>
  </si>
  <si>
    <t>Дусчанова Рейма Курбонбоевна</t>
  </si>
  <si>
    <t>97-791-09-91</t>
  </si>
  <si>
    <t>Жумабоев Қудрат Исмаил ўғли</t>
  </si>
  <si>
    <t>99-500-87-92</t>
  </si>
  <si>
    <t>Рўзметов Сухроб Рустамбой ўғли</t>
  </si>
  <si>
    <t>Жуманазаров Сухроб Шоназар ўғли</t>
  </si>
  <si>
    <t>99-747-09-89</t>
  </si>
  <si>
    <t>Омонбоева Мафтуна Бунёд қизи</t>
  </si>
  <si>
    <t>99-502-96-93</t>
  </si>
  <si>
    <t>Қурбонбоев Миржамол Зокиржон ўғли</t>
  </si>
  <si>
    <t>32-71-101</t>
  </si>
  <si>
    <t>Қадамбоева Муниса Исломбек қизи</t>
  </si>
  <si>
    <t>32-71-133</t>
  </si>
  <si>
    <t>Aбдуллаева Сабоҳат Собировна</t>
  </si>
  <si>
    <t>91-422-26-38</t>
  </si>
  <si>
    <t>Маратов Темурбек Исмаил ўғли</t>
  </si>
  <si>
    <t>99-357-87-62</t>
  </si>
  <si>
    <t>Отажанова Зубайда Aлишер қизи</t>
  </si>
  <si>
    <t>91-285-10-97</t>
  </si>
  <si>
    <t>Хаджаев Содиқжон Хайитбой ўгли</t>
  </si>
  <si>
    <t>99-969-17-22</t>
  </si>
  <si>
    <t>Рахимберганова Мавлуда</t>
  </si>
  <si>
    <t>99-503-08-14</t>
  </si>
  <si>
    <t xml:space="preserve">"Ризобек"ф/х, "Карим Ота" ф/х, "Исаев тожи" ф/х </t>
  </si>
  <si>
    <t>Комилова Зилола</t>
  </si>
  <si>
    <t>97-600-20-94</t>
  </si>
  <si>
    <t>Рахимбоева Намунажон</t>
  </si>
  <si>
    <t>97-458-72-73</t>
  </si>
  <si>
    <t>Озодбоева Холнисо</t>
  </si>
  <si>
    <t>97-518-97-59</t>
  </si>
  <si>
    <t>Озодов Лазизбек</t>
  </si>
  <si>
    <t>97-203-71-17</t>
  </si>
  <si>
    <t>Хайтбоев Достонбек</t>
  </si>
  <si>
    <t>99-408-44-09</t>
  </si>
  <si>
    <t>Хайтбоев Умрбек</t>
  </si>
  <si>
    <t>Ражапов Журат</t>
  </si>
  <si>
    <t>97-203-05-92</t>
  </si>
  <si>
    <t>Сабиров Азамат</t>
  </si>
  <si>
    <t>94 311 01 93</t>
  </si>
  <si>
    <t>Эшчанова Сулуфпошша</t>
  </si>
  <si>
    <t>Рахманов Гайрат</t>
  </si>
  <si>
    <t>99 323 83 81</t>
  </si>
  <si>
    <t>Бобоназарова Фотима</t>
  </si>
  <si>
    <t>97 603 34 00</t>
  </si>
  <si>
    <t>Амирқум</t>
  </si>
  <si>
    <t>Абдуллаев Сапарбой</t>
  </si>
  <si>
    <t>Нурметова Шоира</t>
  </si>
  <si>
    <t>94-119-96-66</t>
  </si>
  <si>
    <t>Абдуллаева Умида</t>
  </si>
  <si>
    <t>93-741-20-05</t>
  </si>
  <si>
    <t>Ескажиева Шахноза</t>
  </si>
  <si>
    <t>93-283-88-27</t>
  </si>
  <si>
    <t>Отажанов Фозилбек</t>
  </si>
  <si>
    <t>94-116-83-93</t>
  </si>
  <si>
    <t>Арапова Зиёда</t>
  </si>
  <si>
    <t>32-52-454</t>
  </si>
  <si>
    <t>Машарипов Хурсандбек Эгамберганович</t>
  </si>
  <si>
    <t>32-52-446</t>
  </si>
  <si>
    <t>Рузметов Рузмат</t>
  </si>
  <si>
    <t>93-863-25-30</t>
  </si>
  <si>
    <t xml:space="preserve">Абдуллаева Зубайда </t>
  </si>
  <si>
    <t>94-118-25-84</t>
  </si>
  <si>
    <t>Абдуллаев Ойбек</t>
  </si>
  <si>
    <t>32-52-345</t>
  </si>
  <si>
    <t>Сапарбаева Умида</t>
  </si>
  <si>
    <t>93-280-18-77</t>
  </si>
  <si>
    <t>Рахимова Гулчехра</t>
  </si>
  <si>
    <t>94-234-79-53</t>
  </si>
  <si>
    <t>Набиева Санобар</t>
  </si>
  <si>
    <t>93-619-12-84</t>
  </si>
  <si>
    <t>Оллаерова Зулфия</t>
  </si>
  <si>
    <t>93-745-23-65</t>
  </si>
  <si>
    <t>Алланазаров Улмас</t>
  </si>
  <si>
    <t>94-319-48-30</t>
  </si>
  <si>
    <t>Абдуллаева Фатима</t>
  </si>
  <si>
    <t>32-52-400</t>
  </si>
  <si>
    <t>Ортиков Жуманазар</t>
  </si>
  <si>
    <t>32-52-464</t>
  </si>
  <si>
    <t>Баббиева Бозоргул</t>
  </si>
  <si>
    <t>Отажанов Жуманазар</t>
  </si>
  <si>
    <t>93-094-14-34</t>
  </si>
  <si>
    <t>Ражабова Бакпошша</t>
  </si>
  <si>
    <t>32-52-404</t>
  </si>
  <si>
    <t>Курамбаева Махфуза</t>
  </si>
  <si>
    <t>93-758-90-27</t>
  </si>
  <si>
    <t xml:space="preserve">Ортиков Файзулла </t>
  </si>
  <si>
    <t>94-113-05-88</t>
  </si>
  <si>
    <t>Эрметова Лайло</t>
  </si>
  <si>
    <t>99-146-62-20</t>
  </si>
  <si>
    <t>Эрметова Севара</t>
  </si>
  <si>
    <t>99-710-21-55</t>
  </si>
  <si>
    <t>Кенжаева Хафиза</t>
  </si>
  <si>
    <t>32-52-386</t>
  </si>
  <si>
    <t>Ражабова Нафосат</t>
  </si>
  <si>
    <t>94-114-15-89</t>
  </si>
  <si>
    <t>Кучкоров Темурбек</t>
  </si>
  <si>
    <t>93-375-01-87</t>
  </si>
  <si>
    <t>Отажонова Ширин</t>
  </si>
  <si>
    <t>99-354-48-69</t>
  </si>
  <si>
    <t xml:space="preserve">Абдуллаева Фотима </t>
  </si>
  <si>
    <t>99-083-44-85</t>
  </si>
  <si>
    <t>Аллаберганова Ойгул Шарипбоевна</t>
  </si>
  <si>
    <t>Мавжуд эмас</t>
  </si>
  <si>
    <t>Кадамов Сапарали Отахон угли</t>
  </si>
  <si>
    <t>99-558-65-69</t>
  </si>
  <si>
    <t>Атабаев Сарвар Марат угли</t>
  </si>
  <si>
    <t>93-283-32-20</t>
  </si>
  <si>
    <t>Абдуллаев Ражаббой Ахмедович</t>
  </si>
  <si>
    <t>99-376-67-49</t>
  </si>
  <si>
    <t>Нурметова Шайдо Фарход кизи</t>
  </si>
  <si>
    <t>94-942-50-01</t>
  </si>
  <si>
    <t>Абдримов Сотимбой Хаитбаевич</t>
  </si>
  <si>
    <t>93-008-20-44</t>
  </si>
  <si>
    <t>Жобборов Фуркат Хажибой угли</t>
  </si>
  <si>
    <t>93-863-66-68</t>
  </si>
  <si>
    <t>Юсупова Сунажон Махмуд кизи</t>
  </si>
  <si>
    <t>99-561-66-54</t>
  </si>
  <si>
    <t>Рахимова Навбахор Комилжон кизи</t>
  </si>
  <si>
    <t>99-749-67-04</t>
  </si>
  <si>
    <t>Шарипова Озода Ботирбой кизи</t>
  </si>
  <si>
    <t>93-288-39-95</t>
  </si>
  <si>
    <t>Шихобод</t>
  </si>
  <si>
    <t>Хасанова Санобар</t>
  </si>
  <si>
    <t>99-118-85-19</t>
  </si>
  <si>
    <t>Кўшкўпир туман ҳокимлиги, 
тижорат банклари</t>
  </si>
  <si>
    <t>Отобоева Рисолат</t>
  </si>
  <si>
    <t>94 239 11 85</t>
  </si>
  <si>
    <t>Тошметова Нодира</t>
  </si>
  <si>
    <t>99 734 84 13</t>
  </si>
  <si>
    <t>Сапаева Инобат</t>
  </si>
  <si>
    <t>93-759-76-87</t>
  </si>
  <si>
    <t>Жумабоева лайло</t>
  </si>
  <si>
    <t>99-016-02-81</t>
  </si>
  <si>
    <t>Машарипова Лайло</t>
  </si>
  <si>
    <t>97-361-17-01</t>
  </si>
  <si>
    <t>Рахимова Жумагул</t>
  </si>
  <si>
    <t>99-964-9984</t>
  </si>
  <si>
    <t>Рўзметов Жўрабек Нарбоевич</t>
  </si>
  <si>
    <t>Абиев Юлдош</t>
  </si>
  <si>
    <t>91-264-2678</t>
  </si>
  <si>
    <t>Саидова Дилдора</t>
  </si>
  <si>
    <t>99-063-28-89</t>
  </si>
  <si>
    <t>Пирнапасов Севинчбек</t>
  </si>
  <si>
    <t>99-565-62-68</t>
  </si>
  <si>
    <t>Пирнапасова Сохиба</t>
  </si>
  <si>
    <t>99-045-80-36</t>
  </si>
  <si>
    <t>Юсупова Шахноза</t>
  </si>
  <si>
    <t>99-106-73-08</t>
  </si>
  <si>
    <t>Таганова Насиба</t>
  </si>
  <si>
    <t>Қурбонова Муяссар</t>
  </si>
  <si>
    <t>91-431-33-92</t>
  </si>
  <si>
    <t>Норбоева Фазилат</t>
  </si>
  <si>
    <t>94-310-41-31</t>
  </si>
  <si>
    <t>Қаландарова Зарафшон</t>
  </si>
  <si>
    <t>99-311-89-95</t>
  </si>
  <si>
    <t>Пирнафасова Мавлуда</t>
  </si>
  <si>
    <t>91-721-97-88</t>
  </si>
  <si>
    <t>Рузметова Айша</t>
  </si>
  <si>
    <t>90-648-12-84</t>
  </si>
  <si>
    <t>Аминов Хамид</t>
  </si>
  <si>
    <t>99-102-47-48</t>
  </si>
  <si>
    <t>Сапаев Равшан</t>
  </si>
  <si>
    <t>99-597-78-83</t>
  </si>
  <si>
    <t>Маматова Фарида</t>
  </si>
  <si>
    <t>99-713-85-50</t>
  </si>
  <si>
    <t>Фархадова Шохиста</t>
  </si>
  <si>
    <t>327-16-84</t>
  </si>
  <si>
    <t>Бобожонова Хумор</t>
  </si>
  <si>
    <t>99-501-90-42</t>
  </si>
  <si>
    <t>Машарипова Санобар</t>
  </si>
  <si>
    <t xml:space="preserve">Отажанова Мохира </t>
  </si>
  <si>
    <t>99-750-28-62</t>
  </si>
  <si>
    <t>Бактурдиев Назарбой</t>
  </si>
  <si>
    <t>99-522-48-04</t>
  </si>
  <si>
    <t>Матқурбонова Муқаддас</t>
  </si>
  <si>
    <t>99-382-37-74</t>
  </si>
  <si>
    <t>Отажанова Мухайё</t>
  </si>
  <si>
    <t>99-359-18-70</t>
  </si>
  <si>
    <t>Рузметов Журабек</t>
  </si>
  <si>
    <t>99-065-39-84</t>
  </si>
  <si>
    <t>Жумабоева Азиза</t>
  </si>
  <si>
    <t>99-347-38-01</t>
  </si>
  <si>
    <t>Худайберганова Угилжон</t>
  </si>
  <si>
    <t>99-578-89-44</t>
  </si>
  <si>
    <t>Юсупова Дилбар</t>
  </si>
  <si>
    <t>99-576-23-77</t>
  </si>
  <si>
    <t>Норметова Жамила</t>
  </si>
  <si>
    <t>99-622-39-09</t>
  </si>
  <si>
    <t xml:space="preserve">Нуримова Гулнора </t>
  </si>
  <si>
    <t>90-430-80-98</t>
  </si>
  <si>
    <t>Курбонова Зевар</t>
  </si>
  <si>
    <t>Ражабова Дурдона</t>
  </si>
  <si>
    <t>99-504-21-67</t>
  </si>
  <si>
    <t>Кучметова Рисоолат</t>
  </si>
  <si>
    <t>97-452-26-56</t>
  </si>
  <si>
    <t>Сидиқов Отаёр</t>
  </si>
  <si>
    <t>Матназаров Қурбонназар</t>
  </si>
  <si>
    <t>97-453-95-46</t>
  </si>
  <si>
    <t>Шомуратова Шахло</t>
  </si>
  <si>
    <t>Иватова Камолат</t>
  </si>
  <si>
    <t>99-347-91-96</t>
  </si>
  <si>
    <t>Норметова Саёйора</t>
  </si>
  <si>
    <t>99-632-39-09</t>
  </si>
  <si>
    <t>Матназарова Рохила</t>
  </si>
  <si>
    <t>99-963-04-33</t>
  </si>
  <si>
    <t>Сафаева Шарифа</t>
  </si>
  <si>
    <t>99-376-49-75</t>
  </si>
  <si>
    <t>Аминова Наргиза</t>
  </si>
  <si>
    <t>99-220-88-85</t>
  </si>
  <si>
    <t>Шомуратова Лайло</t>
  </si>
  <si>
    <t>99-344-67-88</t>
  </si>
  <si>
    <t>Аминова Назокат</t>
  </si>
  <si>
    <t>99-955-33-60</t>
  </si>
  <si>
    <t>Режвбова Сумбула</t>
  </si>
  <si>
    <t>99-054-28-42</t>
  </si>
  <si>
    <t>Ишондорова Интизор</t>
  </si>
  <si>
    <t>91-278-63-63</t>
  </si>
  <si>
    <t>Абдуллаева Саломат</t>
  </si>
  <si>
    <t>99-505-38-85</t>
  </si>
  <si>
    <t xml:space="preserve">Рузметова Манзура </t>
  </si>
  <si>
    <t>99-506-15-79</t>
  </si>
  <si>
    <t>Гаипова Гулнора</t>
  </si>
  <si>
    <t>Сапаров Оғамурод</t>
  </si>
  <si>
    <t>Назарова Нодира</t>
  </si>
  <si>
    <t>90-777-61-64</t>
  </si>
  <si>
    <t>Рузметова Мухаббат</t>
  </si>
  <si>
    <t>94-110-36-43</t>
  </si>
  <si>
    <t>Хасанова Нилуфар</t>
  </si>
  <si>
    <t>99-410-85-78</t>
  </si>
  <si>
    <t>Хаитметова Зилола</t>
  </si>
  <si>
    <t>99-947-58-79</t>
  </si>
  <si>
    <t>Хаитметова Онажон</t>
  </si>
  <si>
    <t>99-750-36-05</t>
  </si>
  <si>
    <t>Тошматова Сохиба</t>
  </si>
  <si>
    <t>91-423-62-21</t>
  </si>
  <si>
    <t>Сафарова Мавлуда</t>
  </si>
  <si>
    <t>99-348-87-86</t>
  </si>
  <si>
    <t>Саидова О</t>
  </si>
  <si>
    <t>90-130-53-38</t>
  </si>
  <si>
    <t>Рахимова Зухра</t>
  </si>
  <si>
    <t>99-418-85-66</t>
  </si>
  <si>
    <t>Сапарова Шахноза</t>
  </si>
  <si>
    <t>99-868-62-14</t>
  </si>
  <si>
    <t>Ўринбоев Маткаримбой</t>
  </si>
  <si>
    <t>99-559-43-29</t>
  </si>
  <si>
    <t>Давлетова Оймонжон</t>
  </si>
  <si>
    <t>99-161-78-85</t>
  </si>
  <si>
    <t>Курбанбаева Зулфия Ибодуллаевна</t>
  </si>
  <si>
    <t>Аллаков Бахтиер Жумязович</t>
  </si>
  <si>
    <t>93-286-64-62</t>
  </si>
  <si>
    <t>Курбанбаева Адолат Эргашевна</t>
  </si>
  <si>
    <t>94-233-92-15</t>
  </si>
  <si>
    <t>Латипова Ойгул Матякубовна</t>
  </si>
  <si>
    <t>93-749-85-07</t>
  </si>
  <si>
    <t>Сабирова Озода Исмаиловна</t>
  </si>
  <si>
    <t>99-425-75-35</t>
  </si>
  <si>
    <t>Сапарбоев Шодлик Курамбаевич</t>
  </si>
  <si>
    <t>99-609-30-79</t>
  </si>
  <si>
    <t>Аниезов Дониер Аллаберганович</t>
  </si>
  <si>
    <t>93-755-33-79</t>
  </si>
  <si>
    <t>Отабаева Сарвиноз</t>
  </si>
  <si>
    <t>93-091-44-34</t>
  </si>
  <si>
    <t>Худжаниязов Бобомурод Шамуратович</t>
  </si>
  <si>
    <t>Рузимова Мехринисо Кузибаевич</t>
  </si>
  <si>
    <t>93-286-55-95</t>
  </si>
  <si>
    <t xml:space="preserve">Юлдашева Озода </t>
  </si>
  <si>
    <t>93-758-09-78</t>
  </si>
  <si>
    <t>Отабаева Аълохон</t>
  </si>
  <si>
    <t>93-752-20-07</t>
  </si>
  <si>
    <t xml:space="preserve">Рузматова Муниса </t>
  </si>
  <si>
    <t>99-964-68-38</t>
  </si>
  <si>
    <t>Михайлова Мухайе</t>
  </si>
  <si>
    <t>94-238-72-74</t>
  </si>
  <si>
    <t>Рузметова Латофат</t>
  </si>
  <si>
    <t>Алтибоева Гузалхон</t>
  </si>
  <si>
    <t>93-758-16-71</t>
  </si>
  <si>
    <t>Дусчанова Бакпошша</t>
  </si>
  <si>
    <t>94-318-22-05</t>
  </si>
  <si>
    <t>Худайберганова Барно</t>
  </si>
  <si>
    <t>94-318-19-48</t>
  </si>
  <si>
    <t>Отажанова Зулфия</t>
  </si>
  <si>
    <t>94-235-10-80</t>
  </si>
  <si>
    <t xml:space="preserve">Назарова Назокат </t>
  </si>
  <si>
    <t>93-235-10-21</t>
  </si>
  <si>
    <t>Атамуратова Ирода</t>
  </si>
  <si>
    <t>93-285-26-77</t>
  </si>
  <si>
    <t>Рахимова Рамила</t>
  </si>
  <si>
    <t>93-285-10-96</t>
  </si>
  <si>
    <t>Кодирова Дилбар</t>
  </si>
  <si>
    <t>94-315-06-81</t>
  </si>
  <si>
    <t>Элмуратова Жамила</t>
  </si>
  <si>
    <t>94-235-46-48</t>
  </si>
  <si>
    <t>Кодирова Хосият</t>
  </si>
  <si>
    <t>97-600-21-80</t>
  </si>
  <si>
    <t>Рузметова Матлуба</t>
  </si>
  <si>
    <t>94-235-84-80</t>
  </si>
  <si>
    <t>Абдуллаева Зиеда</t>
  </si>
  <si>
    <t>94-235-10-96</t>
  </si>
  <si>
    <t>Рахимова Икбол</t>
  </si>
  <si>
    <t>Хошимова Мехринисо</t>
  </si>
  <si>
    <t>Хошимова Садокат</t>
  </si>
  <si>
    <t>Худайберганова Манзура</t>
  </si>
  <si>
    <t>94-318-07-03</t>
  </si>
  <si>
    <t>Вахимчи</t>
  </si>
  <si>
    <t>Сапаев Олимбой</t>
  </si>
  <si>
    <t>93-395-97-95</t>
  </si>
  <si>
    <t>Шухрат ботир ф/х</t>
  </si>
  <si>
    <t>Юсупова Холида</t>
  </si>
  <si>
    <t>94-318-23-80</t>
  </si>
  <si>
    <t>Рўзметова Мехрибон</t>
  </si>
  <si>
    <t>94-319-11-21</t>
  </si>
  <si>
    <t>Аминова Зулхумор</t>
  </si>
  <si>
    <t>Ражабов Ойбек</t>
  </si>
  <si>
    <t>93-751-02-81</t>
  </si>
  <si>
    <t>Аллаберганова Марямжон</t>
  </si>
  <si>
    <t>99-036-54-05</t>
  </si>
  <si>
    <t>Отабоева Шайдохон</t>
  </si>
  <si>
    <t>93-094-97-92</t>
  </si>
  <si>
    <t>Абдиримова Ўғилжон</t>
  </si>
  <si>
    <t>94-317-02-73</t>
  </si>
  <si>
    <t>Рахмонова Зулхумор</t>
  </si>
  <si>
    <t>94-314-36-77</t>
  </si>
  <si>
    <t>Атабоева Мадина</t>
  </si>
  <si>
    <t>99-596-75-29</t>
  </si>
  <si>
    <t>Собирова Дилфуза</t>
  </si>
  <si>
    <t>94-113-76-36</t>
  </si>
  <si>
    <t>"Шухрат Ботир" ф/х, "Зейчорва" ф/х</t>
  </si>
  <si>
    <t>Чуманова Насиба</t>
  </si>
  <si>
    <t>97-526-15-75</t>
  </si>
  <si>
    <t>Хасанова Ирода</t>
  </si>
  <si>
    <t>Эрметова Санамжон</t>
  </si>
  <si>
    <t>Эржанова Дилноза</t>
  </si>
  <si>
    <t>93-362-07-47</t>
  </si>
  <si>
    <t>Шерметова Шахло</t>
  </si>
  <si>
    <t>Рахимова Соадатжон</t>
  </si>
  <si>
    <t>Рахимова Дилноза</t>
  </si>
  <si>
    <t>Панаева Қурбаной</t>
  </si>
  <si>
    <t>99-500-83-09</t>
  </si>
  <si>
    <t>Хасанова Инобат</t>
  </si>
  <si>
    <t>99-121-54-70</t>
  </si>
  <si>
    <t>93-318-23-80</t>
  </si>
  <si>
    <t>Мадримова Фотима</t>
  </si>
  <si>
    <t>94-316-05-54</t>
  </si>
  <si>
    <t>Хасанова Зохида</t>
  </si>
  <si>
    <t>Қувандиқова Бикажон</t>
  </si>
  <si>
    <t>94-310-25-59</t>
  </si>
  <si>
    <t>Жуманова Саёра</t>
  </si>
  <si>
    <t>Сабирова Нодира</t>
  </si>
  <si>
    <t>Худайберганова Хилола</t>
  </si>
  <si>
    <t>Рахимова Фазилат</t>
  </si>
  <si>
    <t>94-231-23-52</t>
  </si>
  <si>
    <t>Салаева Гулжахон</t>
  </si>
  <si>
    <t>Тиллаева Шалола</t>
  </si>
  <si>
    <t>94-239-92-91</t>
  </si>
  <si>
    <t>Юлдашев Сарвар</t>
  </si>
  <si>
    <t>99-967-94-29</t>
  </si>
  <si>
    <t>Хасанова Сарвиноз</t>
  </si>
  <si>
    <t>93-752-45-86</t>
  </si>
  <si>
    <t>Атобаева Шайдохон</t>
  </si>
  <si>
    <t>Нурметова Сарвиноз</t>
  </si>
  <si>
    <t>93-757-15-20</t>
  </si>
  <si>
    <t>Ибрагимова Шайдо</t>
  </si>
  <si>
    <t>93-862-12-76</t>
  </si>
  <si>
    <t>Саидова Сунбул</t>
  </si>
  <si>
    <t>Оманов Зокирбой</t>
  </si>
  <si>
    <t>93-280-48-99</t>
  </si>
  <si>
    <t>Қурязова Гузал</t>
  </si>
  <si>
    <t>Ачинова Азиза</t>
  </si>
  <si>
    <t>Каримова Рўзажон</t>
  </si>
  <si>
    <t>93-094-01-25</t>
  </si>
  <si>
    <t>Машарипова Гули</t>
  </si>
  <si>
    <t>93-094-15-94</t>
  </si>
  <si>
    <t>Рўзметов Шокир</t>
  </si>
  <si>
    <t>99-669-43-23</t>
  </si>
  <si>
    <t>Қурязов Сарвар</t>
  </si>
  <si>
    <t>99-566-28-65</t>
  </si>
  <si>
    <t>Адамбоев Мурод</t>
  </si>
  <si>
    <t>93-758-24-14</t>
  </si>
  <si>
    <t>Юсупов Дилмурод</t>
  </si>
  <si>
    <t>94-119-38-34</t>
  </si>
  <si>
    <t>Юсупов Дастон</t>
  </si>
  <si>
    <t>99-446-36-05</t>
  </si>
  <si>
    <t>Рўзметов Руслан</t>
  </si>
  <si>
    <t>Самандарова Диларом</t>
  </si>
  <si>
    <t>93-350-86-69</t>
  </si>
  <si>
    <t>Юлдашев Норимон</t>
  </si>
  <si>
    <t>Очинова Анаргул</t>
  </si>
  <si>
    <t>Хасанова Сафаргул</t>
  </si>
  <si>
    <t>Сайилхонов Азамат</t>
  </si>
  <si>
    <t>93-929-13-23</t>
  </si>
  <si>
    <t>Жуманиязов Отабек</t>
  </si>
  <si>
    <t>99-143-11-20</t>
  </si>
  <si>
    <t>Саидова Шукуржон</t>
  </si>
  <si>
    <t>97-856-47-41</t>
  </si>
  <si>
    <t>Дўстлик</t>
  </si>
  <si>
    <t>Махмудов Руслан</t>
  </si>
  <si>
    <t>99-506-07-93</t>
  </si>
  <si>
    <t>Матназарова Инобат</t>
  </si>
  <si>
    <t>91-995-41-81</t>
  </si>
  <si>
    <t>Кучкорова Умида</t>
  </si>
  <si>
    <t>МАХМУДОВ РУСЛОН РАВШОНБЕКОВИЧ</t>
  </si>
  <si>
    <t xml:space="preserve">Уйғур </t>
  </si>
  <si>
    <t>Шарипова Шохида</t>
  </si>
  <si>
    <t>Бобониёзов Мавлон Комилжонович</t>
  </si>
  <si>
    <t>Давлетова Жумагул</t>
  </si>
  <si>
    <t>Юсупов Эркин</t>
  </si>
  <si>
    <t>Ёзбоева Наргиза</t>
  </si>
  <si>
    <t>Ўрта ёп</t>
  </si>
  <si>
    <t>Отажанова Барно</t>
  </si>
  <si>
    <t>97-453-48-26</t>
  </si>
  <si>
    <t>Каландарова Барно</t>
  </si>
  <si>
    <t>97-798-5227</t>
  </si>
  <si>
    <t>Ўрта Ёп</t>
  </si>
  <si>
    <t>Рўзметова Анажон</t>
  </si>
  <si>
    <t>99-362-48-43</t>
  </si>
  <si>
    <t>Хадраюксалиш Сервис МЧЖ</t>
  </si>
  <si>
    <t>Рахимова Мардона</t>
  </si>
  <si>
    <t>99-034-69-19</t>
  </si>
  <si>
    <t>Отаева Муяссар</t>
  </si>
  <si>
    <t>99-668-19-39</t>
  </si>
  <si>
    <t>"Бехруз Феруз" ф/х, "Незохоснаслличорва" ф/х</t>
  </si>
  <si>
    <t>Авезова Хуршида</t>
  </si>
  <si>
    <t>97-451-86-05</t>
  </si>
  <si>
    <t>Нурметов Рашид</t>
  </si>
  <si>
    <t>Нуриллаев Бахтиёр</t>
  </si>
  <si>
    <t>99-348-12-89</t>
  </si>
  <si>
    <t>Матякубов Хасанбой</t>
  </si>
  <si>
    <t>93-283-09-83</t>
  </si>
  <si>
    <t>Хасанова Назокат</t>
  </si>
  <si>
    <t>99-500-22-19</t>
  </si>
  <si>
    <t>Байрамов Аскар</t>
  </si>
  <si>
    <t>Нуриллаев Шерипбой</t>
  </si>
  <si>
    <t>99-965-57-49</t>
  </si>
  <si>
    <t>Авезова Малика</t>
  </si>
  <si>
    <t>99-967-66-96</t>
  </si>
  <si>
    <t>Маткаримова Насиба</t>
  </si>
  <si>
    <t>62-32-71-843</t>
  </si>
  <si>
    <t>Абдуллаева Сохиба</t>
  </si>
  <si>
    <t>99-965-10-49</t>
  </si>
  <si>
    <t>Давлетов Зокир</t>
  </si>
  <si>
    <t>99-968-88-03</t>
  </si>
  <si>
    <t>Машарипова Махлиё</t>
  </si>
  <si>
    <t>91-915-19-01</t>
  </si>
  <si>
    <t>Рахимова Муножат</t>
  </si>
  <si>
    <t>99-501-53-43</t>
  </si>
  <si>
    <t>Рахимова Бозоргул</t>
  </si>
  <si>
    <t>99-380-75-71</t>
  </si>
  <si>
    <t>Сапарбоева Лобар</t>
  </si>
  <si>
    <t>91-570-25-44</t>
  </si>
  <si>
    <t>Мадрахимова Мадина</t>
  </si>
  <si>
    <t>94-314-09-17</t>
  </si>
  <si>
    <t>Бобаева Юлдуз</t>
  </si>
  <si>
    <t>91-912-52-07</t>
  </si>
  <si>
    <t>Курбанова Шахло</t>
  </si>
  <si>
    <t>94-312-37-27</t>
  </si>
  <si>
    <t>Ахмедова Шохида</t>
  </si>
  <si>
    <t>99-507-63-23</t>
  </si>
  <si>
    <t>Байрамова Гулчехра</t>
  </si>
  <si>
    <t>93-092-11-21</t>
  </si>
  <si>
    <t>Жумабоева Садокат</t>
  </si>
  <si>
    <t>93-090-09-21</t>
  </si>
  <si>
    <t>Рўзимова Сожида</t>
  </si>
  <si>
    <t>99-330-27-98</t>
  </si>
  <si>
    <t>Болтаева Наргиза</t>
  </si>
  <si>
    <t>93-288-06-94</t>
  </si>
  <si>
    <t>Болтаева Шохсанам</t>
  </si>
  <si>
    <t>93-288-06-24</t>
  </si>
  <si>
    <t>Атабоева Бекпошша</t>
  </si>
  <si>
    <t>99-327-10-08</t>
  </si>
  <si>
    <t>Курбанбоева Дилрабо</t>
  </si>
  <si>
    <t>91-993-18-67</t>
  </si>
  <si>
    <t>Аташева Минавар</t>
  </si>
  <si>
    <t>99-567-59-97</t>
  </si>
  <si>
    <t>Атаниязова Ойша</t>
  </si>
  <si>
    <t>99-702-93-83</t>
  </si>
  <si>
    <t>Махмудов Сапорбой</t>
  </si>
  <si>
    <t>93-284-01-17</t>
  </si>
  <si>
    <t>Рўзметова Мухаббат</t>
  </si>
  <si>
    <t>Юсупова Нилуфар</t>
  </si>
  <si>
    <t>99-114-16-78</t>
  </si>
  <si>
    <t>Қурбанова Шоира</t>
  </si>
  <si>
    <t>99-964-02-88</t>
  </si>
  <si>
    <t>Юсупова Шохсанам</t>
  </si>
  <si>
    <t>93-868-48-42</t>
  </si>
  <si>
    <t>Хўжаева Зулхумор</t>
  </si>
  <si>
    <t>99-564-87-86</t>
  </si>
  <si>
    <t>Якубова Анамой</t>
  </si>
  <si>
    <t>Атажонова Зулхумор</t>
  </si>
  <si>
    <t>99-386-35-59</t>
  </si>
  <si>
    <t>Рахмонова Нафосат</t>
  </si>
  <si>
    <t>Умарова Гулшаной</t>
  </si>
  <si>
    <t>99-217-72-52</t>
  </si>
  <si>
    <t>Байрамова Гулмира</t>
  </si>
  <si>
    <t>Матсапоева Юлдуз</t>
  </si>
  <si>
    <t>99-567-37-44</t>
  </si>
  <si>
    <t>Сапарбоева Гулноза</t>
  </si>
  <si>
    <t>Бабажонова Ўғилжон</t>
  </si>
  <si>
    <t>Хўжаева Мохира</t>
  </si>
  <si>
    <t>99-706-45-82</t>
  </si>
  <si>
    <t>Абдуллаева Замира</t>
  </si>
  <si>
    <t>Аллазарова Санобар</t>
  </si>
  <si>
    <t>99-506-76-50</t>
  </si>
  <si>
    <t>Жумабоева Мархабо</t>
  </si>
  <si>
    <t>Қўшназаров Достонбек</t>
  </si>
  <si>
    <t>Якубова Райхоной</t>
  </si>
  <si>
    <t>Жуманиязова Онамой</t>
  </si>
  <si>
    <t>99-551-10-74</t>
  </si>
  <si>
    <t>Ражабова Интизор</t>
  </si>
  <si>
    <t>99-162-81-92</t>
  </si>
  <si>
    <t>Жонибеков Шоназар</t>
  </si>
  <si>
    <t>99-072-11-93</t>
  </si>
  <si>
    <t>Жумабоев Рўзимбой</t>
  </si>
  <si>
    <t>99-319-05-95</t>
  </si>
  <si>
    <t>Байрамов Ғайрат</t>
  </si>
  <si>
    <t>93-868-01-02</t>
  </si>
  <si>
    <t>Собирова Рухсора</t>
  </si>
  <si>
    <t>Якубова Рахатой</t>
  </si>
  <si>
    <t>Отабоев Нуриддин</t>
  </si>
  <si>
    <t>93-576-93-70</t>
  </si>
  <si>
    <t>Шарипова Мархабо</t>
  </si>
  <si>
    <t>91-996-43-23</t>
  </si>
  <si>
    <t>Усманова Сурайё</t>
  </si>
  <si>
    <t>99-662-79-30</t>
  </si>
  <si>
    <t>Юсупова Фазилат</t>
  </si>
  <si>
    <t>Комилова Фазилат</t>
  </si>
  <si>
    <t>Машарипова Фотима</t>
  </si>
  <si>
    <t>Жумабаев Шахзод</t>
  </si>
  <si>
    <t>Хаитбоева Нодира</t>
  </si>
  <si>
    <t>Маткаримова Дилфуза</t>
  </si>
  <si>
    <t>Байрамов Нурали</t>
  </si>
  <si>
    <t>Рахимова Азиза</t>
  </si>
  <si>
    <t>94-425-33-71</t>
  </si>
  <si>
    <t>Байрамов Шихназар</t>
  </si>
  <si>
    <t>99-386-28-17</t>
  </si>
  <si>
    <t>Рўзимова Шоира</t>
  </si>
  <si>
    <t>Рахматуллаева Гулистон</t>
  </si>
  <si>
    <t>Рўзимов Жасурбек</t>
  </si>
  <si>
    <t>Байрамов Файзулла</t>
  </si>
  <si>
    <t>99-445-21-84</t>
  </si>
  <si>
    <t>Абдуллаева Хамида</t>
  </si>
  <si>
    <t>Абдуллаева Бикажон</t>
  </si>
  <si>
    <t>99-508-87-84</t>
  </si>
  <si>
    <t>Мадаминова Нилуфар</t>
  </si>
  <si>
    <t>99-620-63-40</t>
  </si>
  <si>
    <t>Атаджанова Фазилат</t>
  </si>
  <si>
    <t>99-380-20-40</t>
  </si>
  <si>
    <t>Рщзметов Сарварбек</t>
  </si>
  <si>
    <t>93-094-37-38</t>
  </si>
  <si>
    <t>Бабажанова Лайло</t>
  </si>
  <si>
    <t>99-552-46-41</t>
  </si>
  <si>
    <t>Сафарова Сохиба</t>
  </si>
  <si>
    <t>94-231-31-93</t>
  </si>
  <si>
    <t>Назаров Диёрбек</t>
  </si>
  <si>
    <t>91-435-51-77</t>
  </si>
  <si>
    <t>Юлдашева Феруза</t>
  </si>
  <si>
    <t>99-570-49-65</t>
  </si>
  <si>
    <t>Матякубова Бахтигул</t>
  </si>
  <si>
    <t>90-430-41-23</t>
  </si>
  <si>
    <t>Матчанова Саёрра</t>
  </si>
  <si>
    <t>94-238-14-73</t>
  </si>
  <si>
    <t>Балтоева Саломат</t>
  </si>
  <si>
    <t>99-336-21-80</t>
  </si>
  <si>
    <t>Машарипова Фароғат</t>
  </si>
  <si>
    <t>99-016-72-55</t>
  </si>
  <si>
    <t>Курбандурдиева Рохилахон</t>
  </si>
  <si>
    <t>99-591-37-61</t>
  </si>
  <si>
    <t>Хусинова Умида</t>
  </si>
  <si>
    <t>99-964-14-85</t>
  </si>
  <si>
    <t>Бабажонова Гузал</t>
  </si>
  <si>
    <t>99-501-52-43</t>
  </si>
  <si>
    <t>Курбонова Ирода</t>
  </si>
  <si>
    <t>91-913-11-35</t>
  </si>
  <si>
    <t>Гаипова Юлдуз</t>
  </si>
  <si>
    <t>99-965-80-27</t>
  </si>
  <si>
    <t>Махмудова Дилноза</t>
  </si>
  <si>
    <t>99-733-09-53</t>
  </si>
  <si>
    <t>Рўзимова Сажида</t>
  </si>
  <si>
    <t>99-092-52-59</t>
  </si>
  <si>
    <t>Юлдашева Мухаббат</t>
  </si>
  <si>
    <t>99-960-27-87</t>
  </si>
  <si>
    <t>Рахимбоева Чарос</t>
  </si>
  <si>
    <t>Бобоев Дадахон</t>
  </si>
  <si>
    <t>99-046-93-24</t>
  </si>
  <si>
    <t>Рахимов Мансур</t>
  </si>
  <si>
    <t>Эшчанова Гулрух</t>
  </si>
  <si>
    <t>99-347-54-22</t>
  </si>
  <si>
    <t>Курбанбоев Шарофжон</t>
  </si>
  <si>
    <t>99-503-85-56</t>
  </si>
  <si>
    <t>Маткаримов Сурож</t>
  </si>
  <si>
    <t>93-760-04-93</t>
  </si>
  <si>
    <t>Очилов Аскарбек</t>
  </si>
  <si>
    <t>93-011-13-63</t>
  </si>
  <si>
    <t>Таганов Сарварбек</t>
  </si>
  <si>
    <t>Мадрахимов Темурбек</t>
  </si>
  <si>
    <t>99-961-37-36</t>
  </si>
  <si>
    <t>мадрахимов Зафарбек</t>
  </si>
  <si>
    <t>Юнусов Ибрат</t>
  </si>
  <si>
    <t>94-235-23-43</t>
  </si>
  <si>
    <t>Рахимов Иззатбек</t>
  </si>
  <si>
    <t>94-312-97-92</t>
  </si>
  <si>
    <t>Ражабов Жахонгир</t>
  </si>
  <si>
    <t>Душамов Шахзод</t>
  </si>
  <si>
    <t>Юсупов Ғолибжон</t>
  </si>
  <si>
    <t>Собирова Наргиза</t>
  </si>
  <si>
    <t>Яхшимова Сураё</t>
  </si>
  <si>
    <t>Махмудов Сурожбек</t>
  </si>
  <si>
    <t>Абдуллаева Дилдора</t>
  </si>
  <si>
    <t>99-332-71-81</t>
  </si>
  <si>
    <t>Адамова Гулнора</t>
  </si>
  <si>
    <t>99-413-71-83</t>
  </si>
  <si>
    <t>Абдуллаев Бекзод</t>
  </si>
  <si>
    <t>Абдуллаев Жасурбек</t>
  </si>
  <si>
    <t>99-056-73-26</t>
  </si>
  <si>
    <t>Ражапова Гуласал</t>
  </si>
  <si>
    <t>91-435-23-19</t>
  </si>
  <si>
    <t>Матякубов Бобомурод</t>
  </si>
  <si>
    <t>Матгалдиева Мехрибон</t>
  </si>
  <si>
    <t>90-962-80-50</t>
  </si>
  <si>
    <t>Рахимова Барно</t>
  </si>
  <si>
    <t>99-575-29-52</t>
  </si>
  <si>
    <t>Шержанова Дилфуза</t>
  </si>
  <si>
    <t>99-422-56-10</t>
  </si>
  <si>
    <t>Бакязова Зебохон</t>
  </si>
  <si>
    <t>99-966-20-81</t>
  </si>
  <si>
    <t>Шарипова Сурайё</t>
  </si>
  <si>
    <t>93-863-72-32</t>
  </si>
  <si>
    <t>Аширова Зийнад</t>
  </si>
  <si>
    <t>99-506-84-10</t>
  </si>
  <si>
    <t>Аширова Ўғилжон</t>
  </si>
  <si>
    <t>Хўжаева Саида</t>
  </si>
  <si>
    <t>99-965-35-02</t>
  </si>
  <si>
    <t>Машарипова Жахонгул</t>
  </si>
  <si>
    <t>99-584-56-14</t>
  </si>
  <si>
    <t>Гаипова Набида</t>
  </si>
  <si>
    <t>99-735-29-59</t>
  </si>
  <si>
    <t>Рўзметова Шохида</t>
  </si>
  <si>
    <t>99-502-12-85</t>
  </si>
  <si>
    <t>Рўзметова Жахонгул</t>
  </si>
  <si>
    <t>99-746-28-91</t>
  </si>
  <si>
    <t>Бабаева Зулхумор</t>
  </si>
  <si>
    <t>99-702-67-71</t>
  </si>
  <si>
    <t>Ибодуллаева Гулшод</t>
  </si>
  <si>
    <t>99-348-49-59</t>
  </si>
  <si>
    <t>Исмаилова Муборак</t>
  </si>
  <si>
    <t>99-046-85-24</t>
  </si>
  <si>
    <t>Машарипова Шахло</t>
  </si>
  <si>
    <t>99-033-41-17</t>
  </si>
  <si>
    <t>Матёқубов Шавкат Гедаевич</t>
  </si>
  <si>
    <t>93-61984-22</t>
  </si>
  <si>
    <t>Бехруз Феруз ф/х</t>
  </si>
  <si>
    <t>Бекчанова Солия</t>
  </si>
  <si>
    <t>99-559-1846</t>
  </si>
  <si>
    <t>Исоқов Равшанбек Отабоевич</t>
  </si>
  <si>
    <t>91-427-64-73</t>
  </si>
  <si>
    <t>Матрасулов Рўзмат Раззақович</t>
  </si>
  <si>
    <t>90-952-28-32</t>
  </si>
  <si>
    <t>Матёқубов Озод Маткаримович</t>
  </si>
  <si>
    <t>94-232-03-87</t>
  </si>
  <si>
    <t>Қутлимуратов Бобоназар Хайитович</t>
  </si>
  <si>
    <t>91-436-45-02</t>
  </si>
  <si>
    <t>Хайитов Полванназир Хайитович</t>
  </si>
  <si>
    <t>Ражабов Акбар Сапорович</t>
  </si>
  <si>
    <t>94-114-03-07</t>
  </si>
  <si>
    <t>Бобожонов Хусан</t>
  </si>
  <si>
    <t>Сапаров Рашид Ражабович</t>
  </si>
  <si>
    <t>97-856-76-08</t>
  </si>
  <si>
    <t>Салаев Ихтиёр Отаназарович</t>
  </si>
  <si>
    <t>97-607-72-29</t>
  </si>
  <si>
    <t>Рахимов Бозорбой Жуманиёзович</t>
  </si>
  <si>
    <t>94-232-04-19</t>
  </si>
  <si>
    <t>Қутлимурадов Абдушариф</t>
  </si>
  <si>
    <t>Сотиболдиев Химоят</t>
  </si>
  <si>
    <t>Рахимов Рустам Жуманиёзович</t>
  </si>
  <si>
    <t xml:space="preserve">Ифтихор </t>
  </si>
  <si>
    <t>Бекчанова Соня</t>
  </si>
  <si>
    <t>99-947-86-46</t>
  </si>
  <si>
    <t>Рахимова Саодатжон</t>
  </si>
  <si>
    <t>93-232-04-19</t>
  </si>
  <si>
    <t>Маткаримова Аноржон</t>
  </si>
  <si>
    <t>99-427-01-55</t>
  </si>
  <si>
    <t>Аллаберганова Шохида</t>
  </si>
  <si>
    <t>94-401-72-76</t>
  </si>
  <si>
    <t>Атаниязова Зулайхо</t>
  </si>
  <si>
    <t>94-239-31-66</t>
  </si>
  <si>
    <t>Шихова Гулола</t>
  </si>
  <si>
    <t>отажанова сохиба</t>
  </si>
  <si>
    <t>90-557-48-83</t>
  </si>
  <si>
    <t>дўсчанова зебо</t>
  </si>
  <si>
    <t>94-319-02-89</t>
  </si>
  <si>
    <t>Абдуллаева хосият</t>
  </si>
  <si>
    <t>Жабборов Абдулла</t>
  </si>
  <si>
    <t>Жуманиёзова Мухайё Шарифбоевна</t>
  </si>
  <si>
    <t>94-317-78-83</t>
  </si>
  <si>
    <t>Жуманиёзова Гузал</t>
  </si>
  <si>
    <t>94-314-83-10</t>
  </si>
  <si>
    <t>Эгамова Севинчой</t>
  </si>
  <si>
    <t>88-510-75-70</t>
  </si>
  <si>
    <t>Саидов Каримберган</t>
  </si>
  <si>
    <t>94-310-24-12</t>
  </si>
  <si>
    <t>Отажонов Аллаберган Ахмедович</t>
  </si>
  <si>
    <t>99-442-26-61</t>
  </si>
  <si>
    <t>Салаева Набира Собировна</t>
  </si>
  <si>
    <t>91-436-26-71</t>
  </si>
  <si>
    <t>Абдуллаева Яйра Эгамовна</t>
  </si>
  <si>
    <t>97-517-10-09</t>
  </si>
  <si>
    <t>Юлдашева Фотима</t>
  </si>
  <si>
    <t>99-156-54-93</t>
  </si>
  <si>
    <t>Артиков Бахром</t>
  </si>
  <si>
    <t>99-500-41-96</t>
  </si>
  <si>
    <t>Нураддинова Нилуфар</t>
  </si>
  <si>
    <t>99-556-97-72</t>
  </si>
  <si>
    <t>Абдримова Мавлуда</t>
  </si>
  <si>
    <t>99-116-41-68</t>
  </si>
  <si>
    <t xml:space="preserve">Кутлимуратова Роза </t>
  </si>
  <si>
    <t>99-036-48-15</t>
  </si>
  <si>
    <t xml:space="preserve">Мадаминова Фарогат </t>
  </si>
  <si>
    <t>99-360-26-15</t>
  </si>
  <si>
    <t xml:space="preserve">Абдикаримова Умида </t>
  </si>
  <si>
    <t>94-315-20-29</t>
  </si>
  <si>
    <t>Артикова Анахон</t>
  </si>
  <si>
    <t>Шерметов Шахзод</t>
  </si>
  <si>
    <t>Каримова Назокат</t>
  </si>
  <si>
    <t>Бабажанова Дилрабо</t>
  </si>
  <si>
    <t>93-310-71-84</t>
  </si>
  <si>
    <t>Яхшимова Интизор</t>
  </si>
  <si>
    <t>99-509-11-82</t>
  </si>
  <si>
    <t>Юсупова Жамила</t>
  </si>
  <si>
    <t>93-281-37-87</t>
  </si>
  <si>
    <t>Жуманиязова Райхон</t>
  </si>
  <si>
    <t>94-310-29-81</t>
  </si>
  <si>
    <t>Жуманиязова Юлдуз</t>
  </si>
  <si>
    <t>Эшчанова Шахло</t>
  </si>
  <si>
    <t>32-52-725</t>
  </si>
  <si>
    <t>Отамуратова Холида</t>
  </si>
  <si>
    <t>94-311-21-41</t>
  </si>
  <si>
    <t>Жуманиязова Малохат</t>
  </si>
  <si>
    <t>99-960-73-58</t>
  </si>
  <si>
    <t>Худайберганова Лобар</t>
  </si>
  <si>
    <t>99-506-11-85</t>
  </si>
  <si>
    <t>Бекметова Инобат</t>
  </si>
  <si>
    <t>94-232-18-75</t>
  </si>
  <si>
    <t>Хужаниязов Рахим Ибадуллаевич</t>
  </si>
  <si>
    <t>Озодбоев Отамурот Икрам угли</t>
  </si>
  <si>
    <t>Рузметова Режаббиби</t>
  </si>
  <si>
    <t>Искандарова Холида</t>
  </si>
  <si>
    <t>Абдушарипова Зубайда</t>
  </si>
  <si>
    <t>99-966-82-94</t>
  </si>
  <si>
    <t>Кутлимуратов Огабек</t>
  </si>
  <si>
    <t>99-354-42-93</t>
  </si>
  <si>
    <t>Отабаев Махмуджон</t>
  </si>
  <si>
    <t>99-663-60-76</t>
  </si>
  <si>
    <t>Зарипов Абдулла</t>
  </si>
  <si>
    <t>99-965-84-75</t>
  </si>
  <si>
    <t>Эрметов Кутлибой</t>
  </si>
  <si>
    <t>Йўлдошева Миржалол</t>
  </si>
  <si>
    <t>94-234-64-30</t>
  </si>
  <si>
    <t>Каримов Руслон</t>
  </si>
  <si>
    <t>Исмоилова Икбол</t>
  </si>
  <si>
    <t>Шарипова Рўскажон</t>
  </si>
  <si>
    <t>Авазметов Руслон</t>
  </si>
  <si>
    <t>99-508-16-23</t>
  </si>
  <si>
    <t>Абдушарипова Гулрух</t>
  </si>
  <si>
    <t>99-337-97-65</t>
  </si>
  <si>
    <t>Ибодуллаева Мавлуда</t>
  </si>
  <si>
    <t>Якубов Темур</t>
  </si>
  <si>
    <t>99-674-39-41</t>
  </si>
  <si>
    <t>Шерметова Ширин</t>
  </si>
  <si>
    <t>94-319-23-04</t>
  </si>
  <si>
    <t>Юлдашева Мавжуда</t>
  </si>
  <si>
    <t>99-668-21-83</t>
  </si>
  <si>
    <t>Одамбаева тажигул</t>
  </si>
  <si>
    <t>99-507-05-82</t>
  </si>
  <si>
    <t>Хажиева Сурайё</t>
  </si>
  <si>
    <t>99-947-87-02</t>
  </si>
  <si>
    <t>Аллакова Хуршида</t>
  </si>
  <si>
    <t>Абдуллаева Аразгул</t>
  </si>
  <si>
    <t>99-339-75-86</t>
  </si>
  <si>
    <t>Бобожонова Нукулжон</t>
  </si>
  <si>
    <t>94-113-47-23</t>
  </si>
  <si>
    <t>Атажанова Гузал</t>
  </si>
  <si>
    <t>94-116-28-22</t>
  </si>
  <si>
    <t>Абдуллаева мукаддас</t>
  </si>
  <si>
    <t>94-314-90-84</t>
  </si>
  <si>
    <t>Аннамуратова Жохонгул</t>
  </si>
  <si>
    <t>99-577-76-81</t>
  </si>
  <si>
    <t>Юсупова Нодира</t>
  </si>
  <si>
    <t>94-314-39-71</t>
  </si>
  <si>
    <t>Палванова Матлуба</t>
  </si>
  <si>
    <t>Сабирова Наргиза</t>
  </si>
  <si>
    <t>93-281-49-50</t>
  </si>
  <si>
    <t>Норматова Муяссар</t>
  </si>
  <si>
    <t>Ниёзметова Барно</t>
  </si>
  <si>
    <t>91-431-24-63</t>
  </si>
  <si>
    <t>Рахмова Муққадас</t>
  </si>
  <si>
    <t>99-351-49-65</t>
  </si>
  <si>
    <t xml:space="preserve">Ёдгорова Мархабо Хужабой қизи </t>
  </si>
  <si>
    <t>Курбонов Отаназар Жумёзович</t>
  </si>
  <si>
    <t>Пўлатов Сардор Шоназарович</t>
  </si>
  <si>
    <t>Қўшкўпир томорқа хизмат МЧЖ</t>
  </si>
  <si>
    <t>Искандарова Севара Матсапоевна</t>
  </si>
  <si>
    <t>Иватова Ёркиной Отабоевна</t>
  </si>
  <si>
    <t>Юсупов Отажон Атаназарович</t>
  </si>
  <si>
    <t>Матёқубов Жаҳонгир Одамбой ўғли</t>
  </si>
  <si>
    <t>94 3151597</t>
  </si>
  <si>
    <t>Эгамова Азиза Аллаберган қизи</t>
  </si>
  <si>
    <t>91 4367288</t>
  </si>
  <si>
    <t>Рахимова Анабиби Иномбоевна</t>
  </si>
  <si>
    <t xml:space="preserve"> Отожонов Алишер Аматжонович</t>
  </si>
  <si>
    <t>Жаббаров Исломбек Кодир ўғли</t>
  </si>
  <si>
    <t>Юнусова Рўза Абдулла қизи</t>
  </si>
  <si>
    <t>Раҳимова Гулшод Бахтиёр қизи</t>
  </si>
  <si>
    <t>Кучметова Иномжон</t>
  </si>
  <si>
    <t>99-672-17-38</t>
  </si>
  <si>
    <t xml:space="preserve">Собиров Жамшид </t>
  </si>
  <si>
    <t>99-348-40-58</t>
  </si>
  <si>
    <t xml:space="preserve">Очилова Дилафруз </t>
  </si>
  <si>
    <t>93-748-86-94</t>
  </si>
  <si>
    <t xml:space="preserve">Пулатов Сардор </t>
  </si>
  <si>
    <t>93-742-14-95</t>
  </si>
  <si>
    <t xml:space="preserve">Рахматуллаева Нилуфар </t>
  </si>
  <si>
    <t>99-021-85-62</t>
  </si>
  <si>
    <t>Рахимова Сарвиноз</t>
  </si>
  <si>
    <t>94-233-82-42</t>
  </si>
  <si>
    <t>Қучметов Иномжон</t>
  </si>
  <si>
    <t>Меҳнатобод</t>
  </si>
  <si>
    <t xml:space="preserve">Қурбонбоева Дилноза Нархоновна </t>
  </si>
  <si>
    <t xml:space="preserve">Саидова Сохиба Баходировна </t>
  </si>
  <si>
    <t>Маткаримова Ирода Жуманазаровна</t>
  </si>
  <si>
    <t>99-713-81-17</t>
  </si>
  <si>
    <t>Азизова Анапошша Нархоновна</t>
  </si>
  <si>
    <t>Аллаберганова Ханифа Жуманйозовна</t>
  </si>
  <si>
    <t>99-588-53-30</t>
  </si>
  <si>
    <t>Рахматуллаева Нилуфар Курбонбоева</t>
  </si>
  <si>
    <t>Жуманиёзов Муҳриддин Бектурди ўғли</t>
  </si>
  <si>
    <t>94.3131202</t>
  </si>
  <si>
    <t>Юнусова Саодат Матназаровна</t>
  </si>
  <si>
    <t>Абдуллаев Зухриддин Сапорбоевич</t>
  </si>
  <si>
    <t xml:space="preserve">Болтаева Хуршида Комил қизи </t>
  </si>
  <si>
    <t xml:space="preserve">Курбондурдиев Ибратбек Гайрат ўғли </t>
  </si>
  <si>
    <t>Ходжиева Гулбахор Абдушариповна</t>
  </si>
  <si>
    <t>99-124-79-04</t>
  </si>
  <si>
    <t>Рахмонова Камолат Жуманазаровна</t>
  </si>
  <si>
    <t>Мадиминова Сохиба Пўлатовна</t>
  </si>
  <si>
    <t>Ўртақишлоқ МФЙ</t>
  </si>
  <si>
    <t>Ражабов Сатторбек</t>
  </si>
  <si>
    <t>99 347-80-24</t>
  </si>
  <si>
    <t>қорамол</t>
  </si>
  <si>
    <t>"Бехруз Феруз" ФХ</t>
  </si>
  <si>
    <t>Қурбонов Равшан</t>
  </si>
  <si>
    <t>Отаниязова Онажон</t>
  </si>
  <si>
    <t>93 287-04-80</t>
  </si>
  <si>
    <t>"Шомурод Сафо Курёз" ФХ</t>
  </si>
  <si>
    <t>Куриязов Шомурод</t>
  </si>
  <si>
    <t>Машарипов Жасур</t>
  </si>
  <si>
    <t>94 239-91-37</t>
  </si>
  <si>
    <t>"Шодлик" ФХ</t>
  </si>
  <si>
    <t>Рўзметов Ибрат</t>
  </si>
  <si>
    <t>97 514-15-65</t>
  </si>
  <si>
    <t>Тагапова Гульнора</t>
  </si>
  <si>
    <t>94 119-42-30</t>
  </si>
  <si>
    <t>Корамон МФЙ</t>
  </si>
  <si>
    <t>Мадрахимов Норбек Тожиевич</t>
  </si>
  <si>
    <t>97-600-08-10</t>
  </si>
  <si>
    <t>"Юсуф Бойниёзов Томорқа Хизматлари" МЧЖ</t>
  </si>
  <si>
    <t>Жуманиязов Ибрагим Исмоилович</t>
  </si>
  <si>
    <t>97-525-76-25</t>
  </si>
  <si>
    <t>Ахмедова Сайёра Абдураимовна</t>
  </si>
  <si>
    <t>97-516-64-84</t>
  </si>
  <si>
    <t>Ахмедов Зариф Шомуратович</t>
  </si>
  <si>
    <t>97-203-05-89</t>
  </si>
  <si>
    <t>Бобожонов Бекберган Рўзметович</t>
  </si>
  <si>
    <t>Рўзметова  Зеваржон Рахимовна</t>
  </si>
  <si>
    <t>Оллазаров Шоназар Болтоевич</t>
  </si>
  <si>
    <t>Матчонов Ўринбой Ражабович</t>
  </si>
  <si>
    <t>Шарипов Омонбой ХХХ</t>
  </si>
  <si>
    <t>Шарипов Яқуббой Омонович</t>
  </si>
  <si>
    <t>Яқубов Яқуббой Йўлдошевич</t>
  </si>
  <si>
    <t>Юсупов Бозор Боғбекович</t>
  </si>
  <si>
    <t>Оллазаров Хамро Рустамович</t>
  </si>
  <si>
    <t>Ражабова Интизор Абдуллаевна</t>
  </si>
  <si>
    <t>914241859</t>
  </si>
  <si>
    <t>Рахимов Рашид Сотторович</t>
  </si>
  <si>
    <t>991336649</t>
  </si>
  <si>
    <t>Яқубова Иқбол Эгамбергановна</t>
  </si>
  <si>
    <t>995050193</t>
  </si>
  <si>
    <t xml:space="preserve"> Хасанов Зафарбек Бахтиёрович</t>
  </si>
  <si>
    <t>999653162</t>
  </si>
  <si>
    <t>Янгибоева Олмахон Шариповна</t>
  </si>
  <si>
    <t>943170276</t>
  </si>
  <si>
    <t>Матёқубова Зумрад Сабировна</t>
  </si>
  <si>
    <t>941170592</t>
  </si>
  <si>
    <t>Юсупов Дилшод Полвонович</t>
  </si>
  <si>
    <t>997581587</t>
  </si>
  <si>
    <t>Юсупов Полвон Боғбекович</t>
  </si>
  <si>
    <t>937489644</t>
  </si>
  <si>
    <t>Қутлумуратова Шодлик Сапаевич</t>
  </si>
  <si>
    <t>995714914</t>
  </si>
  <si>
    <t>Сапаев Рўзмат Қутлимуратович</t>
  </si>
  <si>
    <t>999605025</t>
  </si>
  <si>
    <t>Каримова Шахло</t>
  </si>
  <si>
    <t>975127507</t>
  </si>
  <si>
    <t>Самандаров Қадам Полвонназирович</t>
  </si>
  <si>
    <t>995610574</t>
  </si>
  <si>
    <t>Болтоева БакпошшаЭшчоновна</t>
  </si>
  <si>
    <t>995066564</t>
  </si>
  <si>
    <t>Оллазаров Хамро Жуманазарович</t>
  </si>
  <si>
    <t>995052280</t>
  </si>
  <si>
    <t>Яқубов Темур Қодирберганович</t>
  </si>
  <si>
    <t>941163118</t>
  </si>
  <si>
    <t>Қаландаров Мадиёр Машарипович</t>
  </si>
  <si>
    <t>997195859</t>
  </si>
  <si>
    <t>Самандаров Азамат Жумабоевич</t>
  </si>
  <si>
    <t>973613990</t>
  </si>
  <si>
    <t>Самандаров ХурматЖумабоевич</t>
  </si>
  <si>
    <t>904320216</t>
  </si>
  <si>
    <t>Машарипова Каромат Эгамбергановна</t>
  </si>
  <si>
    <t>995032027</t>
  </si>
  <si>
    <t>Дўсчонова Мафтуна Кудрат кизи</t>
  </si>
  <si>
    <t>995049101</t>
  </si>
  <si>
    <t>Юсупова Нигора Сутлтонмуратовна</t>
  </si>
  <si>
    <t>942366560</t>
  </si>
  <si>
    <t>Рўзметов Руфат Жуманазар угли</t>
  </si>
  <si>
    <t>990415926</t>
  </si>
  <si>
    <t>Сабирова Омонжон</t>
  </si>
  <si>
    <t>973020614</t>
  </si>
  <si>
    <t>Ражабов Хурсанд Сапобоевич</t>
  </si>
  <si>
    <t>993597426</t>
  </si>
  <si>
    <t>Ражабов Сапарвой Машарипович</t>
  </si>
  <si>
    <t>937405825</t>
  </si>
  <si>
    <t>Юсупов Маьмур Полвонович</t>
  </si>
  <si>
    <t>+998932824894</t>
  </si>
  <si>
    <t>Жуманиязов Жасур Юлдошевич</t>
  </si>
  <si>
    <t>+998919970571</t>
  </si>
  <si>
    <t>Саьдуллаев Нурафшон</t>
  </si>
  <si>
    <t>+998919947665</t>
  </si>
  <si>
    <t>Ниёзметова Санобар Дусчоновна</t>
  </si>
  <si>
    <t>999684368</t>
  </si>
  <si>
    <t>Набиев Кудрат Абдуллаевич</t>
  </si>
  <si>
    <t>995627907</t>
  </si>
  <si>
    <t>Сабиров Тожибой</t>
  </si>
  <si>
    <t>994235868</t>
  </si>
  <si>
    <t>Дурдиева Мехрибон Болтоевна</t>
  </si>
  <si>
    <t>999605294</t>
  </si>
  <si>
    <t>Рузметова Мукаддас Жуманазаровна</t>
  </si>
  <si>
    <t>919274143</t>
  </si>
  <si>
    <t>Оллаберганова Севара Шихназар кизи</t>
  </si>
  <si>
    <t>975181083</t>
  </si>
  <si>
    <t>Ахмедов Дониёр Ахмедович</t>
  </si>
  <si>
    <t>995032141</t>
  </si>
  <si>
    <t>Юсупова Хожар ХХХ</t>
  </si>
  <si>
    <t>Ахмедов Кувондик Шомуратович</t>
  </si>
  <si>
    <t>Салаева Анабиби Бахрам кизи</t>
  </si>
  <si>
    <t>Сабиров Музаффар Ражабович</t>
  </si>
  <si>
    <t>Машарипов Омонгалди Атаназарович</t>
  </si>
  <si>
    <t>Янгибоева Аноргул Рщзметовна</t>
  </si>
  <si>
    <t>Отаев Аминбой</t>
  </si>
  <si>
    <t>"Ахмаджон" ФХ</t>
  </si>
  <si>
    <t>Абдуллаев Умрбек</t>
  </si>
  <si>
    <t>97 515-85-57</t>
  </si>
  <si>
    <t>Азимов Жамшидбек Бахром ўғли</t>
  </si>
  <si>
    <t>97-451-08-01</t>
  </si>
  <si>
    <t>"Қўшкўпир-Хонабод-Томорқа-Хизмат" МЧЖ</t>
  </si>
  <si>
    <t>Бекчанова Феруза Жуманазаровна</t>
  </si>
  <si>
    <t>97-090-58-87</t>
  </si>
  <si>
    <t>Давлетов Умаржон Рашидович</t>
  </si>
  <si>
    <t>97-363-07-02</t>
  </si>
  <si>
    <t>Матниёзова Гўзалой Бекдурди қизи</t>
  </si>
  <si>
    <t>97-221-22-74</t>
  </si>
  <si>
    <t>Қодиров Асадбек Арислон ўғли</t>
  </si>
  <si>
    <t>97-211-99-73</t>
  </si>
  <si>
    <t xml:space="preserve">Бобожонов Жўшқинбек Умрбек ўғли </t>
  </si>
  <si>
    <t>91-918-69-49</t>
  </si>
  <si>
    <t>Худайберганов Иззат Ортиқбоевич</t>
  </si>
  <si>
    <t>97-299-64-01</t>
  </si>
  <si>
    <t>Ғойибов Сарварбек Анварбек ўғли</t>
  </si>
  <si>
    <t>97-859-31-15</t>
  </si>
  <si>
    <t>Юсупова Шахрибону Илхомбек қизи</t>
  </si>
  <si>
    <t>97-516-99-78</t>
  </si>
  <si>
    <t>Хударганова Мухлиса Одам қизи</t>
  </si>
  <si>
    <t>Отаназаров Асадбек Баходир ўғли</t>
  </si>
  <si>
    <t>Хударганов Шодёрбек Равшанбек ўғли</t>
  </si>
  <si>
    <t>Матёқубов Донёрбек Солой ўғли</t>
  </si>
  <si>
    <t>Олтин воҳа МФЙ</t>
  </si>
  <si>
    <t xml:space="preserve">Шарипов Рўзмат </t>
  </si>
  <si>
    <t>"Али мумтозбегим чорва" ФХ</t>
  </si>
  <si>
    <t>Рўзметов Шокирбек</t>
  </si>
  <si>
    <t>Половона Нилуфар</t>
  </si>
  <si>
    <t>Худойберганов Ойбек</t>
  </si>
  <si>
    <t>Мадиярова Нурпашша</t>
  </si>
  <si>
    <t>Нарбаев Раҳбар</t>
  </si>
  <si>
    <t>Қаландаров Хўсин</t>
  </si>
  <si>
    <t>Зарбдор МФЙ</t>
  </si>
  <si>
    <t>ЮСУПОВ ДАВРОНБЕК БОБОЖОНОВИЧ</t>
  </si>
  <si>
    <t>кўчат</t>
  </si>
  <si>
    <t>"Матёқубов Улуғбек" ХК</t>
  </si>
  <si>
    <t>ПОЛВОНОВ ИБОДУЛЛА АБДУШАРИПОВИЧ</t>
  </si>
  <si>
    <t>"Бизнесбек 1" МЧЖ</t>
  </si>
  <si>
    <t>Кўназай МФЙ</t>
  </si>
  <si>
    <t>Собирова Шахло</t>
  </si>
  <si>
    <t>“Қўшкўпир Бройлер” МЧЖ</t>
  </si>
  <si>
    <t>Собирова Дилафруз</t>
  </si>
  <si>
    <t>Бобожонова Инобат</t>
  </si>
  <si>
    <t>Бобожонова Барно</t>
  </si>
  <si>
    <t>Отажонова Сайёра</t>
  </si>
  <si>
    <t xml:space="preserve">Кадамова Зухра </t>
  </si>
  <si>
    <t>Отаниёзова Шарифа</t>
  </si>
  <si>
    <t>Оташева Адолат</t>
  </si>
  <si>
    <t>Рахмонова Зумрад</t>
  </si>
  <si>
    <t>Пиржанова Хадича</t>
  </si>
  <si>
    <t>Тангиберганова Ойгул</t>
  </si>
  <si>
    <t>Полвонва Инобат</t>
  </si>
  <si>
    <t>Рахмонава Қундузхон</t>
  </si>
  <si>
    <t>Сайидхонва Мафтуна</t>
  </si>
  <si>
    <t>Абдуллаева Хонимжон</t>
  </si>
  <si>
    <t>Рустамова Севинчой</t>
  </si>
  <si>
    <t>Жуманиёзова Малохат</t>
  </si>
  <si>
    <t>Отаниёзова Райхон</t>
  </si>
  <si>
    <t>Рахимова Клара</t>
  </si>
  <si>
    <t>Ниёзметова Хуршида</t>
  </si>
  <si>
    <t>Матякубова Инобат</t>
  </si>
  <si>
    <t>Жуманазарова Дилфуза</t>
  </si>
  <si>
    <t>Оразметова Марҳамат</t>
  </si>
  <si>
    <t>Ражабова Гулой</t>
  </si>
  <si>
    <t>Ғайибова Севара</t>
  </si>
  <si>
    <t>Абдуллаева Шохиста</t>
  </si>
  <si>
    <t>Рахманова Адолат</t>
  </si>
  <si>
    <t>Собирова Нилуфар</t>
  </si>
  <si>
    <t>Аллаберганова Дилором</t>
  </si>
  <si>
    <t>Жумамуродова Ойдин</t>
  </si>
  <si>
    <t>Юсупова Зубайда</t>
  </si>
  <si>
    <t>Ахмедова Мамажон</t>
  </si>
  <si>
    <t>Ражабова Муқаддас</t>
  </si>
  <si>
    <t>Хасанова Зумрад</t>
  </si>
  <si>
    <t>Абдуримова Гулшода</t>
  </si>
  <si>
    <t xml:space="preserve">Кенагас МФЙ </t>
  </si>
  <si>
    <t>Болтаева Насиба</t>
  </si>
  <si>
    <t>“Сулаймон Фирдавс” МЧЖ</t>
  </si>
  <si>
    <t xml:space="preserve">   Курбонбоева Муборак</t>
  </si>
  <si>
    <t>Каримова Тутижон</t>
  </si>
  <si>
    <t>Махмудова Муяссар</t>
  </si>
  <si>
    <t>Ахмедова Гузал</t>
  </si>
  <si>
    <t>Сапаева Шахло</t>
  </si>
  <si>
    <t>Алимова Инобат</t>
  </si>
  <si>
    <t xml:space="preserve">Балтаева Мехринисо Шухрат қизи </t>
  </si>
  <si>
    <t>94  110-79-74</t>
  </si>
  <si>
    <t xml:space="preserve">Абдуллаева Зубайда Шавкат қизи </t>
  </si>
  <si>
    <t>94 116-75-72</t>
  </si>
  <si>
    <t xml:space="preserve">Жуманазарова  Махлиё Ғайрат қизи </t>
  </si>
  <si>
    <t>94  231-59-57</t>
  </si>
  <si>
    <t xml:space="preserve">Ахмедова Мардона Кенжа қизи </t>
  </si>
  <si>
    <t>93  869-91-94</t>
  </si>
  <si>
    <t xml:space="preserve">Олланазароава Омонжон Рўзмат қизи </t>
  </si>
  <si>
    <t>94  310-31-92</t>
  </si>
  <si>
    <t xml:space="preserve">Бекберганова Назокат Эркабой қизи </t>
  </si>
  <si>
    <t>99 016-18-12</t>
  </si>
  <si>
    <t xml:space="preserve">Болтаева Насиба Барисовна </t>
  </si>
  <si>
    <t>93 554-62-29</t>
  </si>
  <si>
    <t xml:space="preserve">Бахтиёров Жўшқинбек Отомурод ўғли </t>
  </si>
  <si>
    <t>93 757-36-83</t>
  </si>
  <si>
    <t>Юсупова Мунаввар</t>
  </si>
  <si>
    <t>Матниёзова Лайло</t>
  </si>
  <si>
    <t>93 746-26-77</t>
  </si>
  <si>
    <t xml:space="preserve">Қурбанбаева Муборак Бахтиёровна </t>
  </si>
  <si>
    <t>93 758-83-79</t>
  </si>
  <si>
    <t>Оллоқулиева Юлдуз Хожоевна</t>
  </si>
  <si>
    <t>94 310-70-15</t>
  </si>
  <si>
    <t>Ахмедова Гўзалжон Кутлимуродовна</t>
  </si>
  <si>
    <t>93 282 40 43</t>
  </si>
  <si>
    <t>Машарипова Мендигул Заитбековна</t>
  </si>
  <si>
    <t>94 235 15 13</t>
  </si>
  <si>
    <t>Каримова Тўтижон Юсупоевна</t>
  </si>
  <si>
    <t>90-438-02-16</t>
  </si>
  <si>
    <t xml:space="preserve"> Алимова Инабат Саарбаевна </t>
  </si>
  <si>
    <t>97  459-20-92</t>
  </si>
  <si>
    <t xml:space="preserve">Бобожонова Нодира Ҳусанбоевна </t>
  </si>
  <si>
    <t>93 091-62-26</t>
  </si>
  <si>
    <t>Юсупова Мухайё Юсупбаевна</t>
  </si>
  <si>
    <t>94  316-62-81</t>
  </si>
  <si>
    <t xml:space="preserve">Ғаипова Зулфия Пердибаевна </t>
  </si>
  <si>
    <t>93 281-12-80</t>
  </si>
  <si>
    <t xml:space="preserve">Рахимова Зулфия Жуманиёзовна </t>
  </si>
  <si>
    <t>94 318-82-81</t>
  </si>
  <si>
    <t xml:space="preserve">Рахимова Инобат Қодирбергановна </t>
  </si>
  <si>
    <t>93  465-52-87</t>
  </si>
  <si>
    <t xml:space="preserve">Ғипова Илмира Одилбековна </t>
  </si>
  <si>
    <t>97 456 23 25</t>
  </si>
  <si>
    <t xml:space="preserve">Бекчанова Дилафрўз Янгибаевна </t>
  </si>
  <si>
    <t>94  234-5054</t>
  </si>
  <si>
    <t>Хасанова Малохат Каримбергановна</t>
  </si>
  <si>
    <t>93 284 35 22</t>
  </si>
  <si>
    <t>Машарипова Интизор Йўлдашевна</t>
  </si>
  <si>
    <t>99 690 32 25</t>
  </si>
  <si>
    <t>Давлетов Анварбек Бахтиёр ўғли</t>
  </si>
  <si>
    <t>94  235-51-52</t>
  </si>
  <si>
    <t xml:space="preserve">Бахрамова Мунира Хусанжон қизи </t>
  </si>
  <si>
    <t xml:space="preserve">Балтабаева Мухлиса Хусанжон қизи </t>
  </si>
  <si>
    <t xml:space="preserve">Каримова Динара Дилшод қизи </t>
  </si>
  <si>
    <t xml:space="preserve">Жуманиёзов Шерзод Қурбонбой ўғли </t>
  </si>
  <si>
    <t>93  283-45-69</t>
  </si>
  <si>
    <t xml:space="preserve">Қурбанбаев Нурбек Баходир ўғли </t>
  </si>
  <si>
    <t>93 928-01-63</t>
  </si>
  <si>
    <t xml:space="preserve">Қадрият МФЙ  </t>
  </si>
  <si>
    <t>Олланазаров Хурсанд</t>
  </si>
  <si>
    <t>"Темур Калмик" ФХ</t>
  </si>
  <si>
    <t>Абдушарипов Бахтиёр</t>
  </si>
  <si>
    <t>Абдушарипова Шайдо</t>
  </si>
  <si>
    <t>Мамутов Амаджон</t>
  </si>
  <si>
    <t>Мадрахимова Гуландом</t>
  </si>
  <si>
    <t>Қодирова тозагул</t>
  </si>
  <si>
    <t>Ражабова Феруза</t>
  </si>
  <si>
    <t>Юсупова Шохиста</t>
  </si>
  <si>
    <t>Ботиров Элёр</t>
  </si>
  <si>
    <t>Юсупова Гулсара</t>
  </si>
  <si>
    <t>Отаева Сайилхон</t>
  </si>
  <si>
    <t>93 280 85 73</t>
  </si>
  <si>
    <t>Рўзметова Зубайда</t>
  </si>
  <si>
    <t>Болтаев Камол</t>
  </si>
  <si>
    <t xml:space="preserve">Саидова Санамжон Тожибоевна </t>
  </si>
  <si>
    <t>97-567-50-51</t>
  </si>
  <si>
    <t xml:space="preserve">Абдушарипова Зумрад Рамановна </t>
  </si>
  <si>
    <t>97-456-01-73</t>
  </si>
  <si>
    <t xml:space="preserve">Матёқубова  Анажон Абдушариповна </t>
  </si>
  <si>
    <t>97-607-01-76</t>
  </si>
  <si>
    <t xml:space="preserve">Абдиримова Малика Бекчоновна </t>
  </si>
  <si>
    <t>97-511-08-29</t>
  </si>
  <si>
    <t xml:space="preserve">Юсупова Норгул Қурбоновна </t>
  </si>
  <si>
    <t>97-518-27-94</t>
  </si>
  <si>
    <t xml:space="preserve">Абдуллаева Саломат Эгамбергановна </t>
  </si>
  <si>
    <t>94-237-06-82</t>
  </si>
  <si>
    <t xml:space="preserve">Нарбаева Гулбахор Рустамовна </t>
  </si>
  <si>
    <t>97-453-35-33</t>
  </si>
  <si>
    <t xml:space="preserve">Мадримова Гулбахор Абдиримовна </t>
  </si>
  <si>
    <t>94-319-84-20</t>
  </si>
  <si>
    <t xml:space="preserve">Бекчонова Юлдуз Худайбергановна </t>
  </si>
  <si>
    <t>99-669-93-80</t>
  </si>
  <si>
    <t xml:space="preserve">Жуманиёзова Зебо Матрасуловна </t>
  </si>
  <si>
    <t>93-288-82-23</t>
  </si>
  <si>
    <t xml:space="preserve">Бобожонова Зевар Гулумбоевна </t>
  </si>
  <si>
    <t>93-289-06-81</t>
  </si>
  <si>
    <t xml:space="preserve">Оллазарова Фотима Ўринбаевна </t>
  </si>
  <si>
    <t>93-756-02-35</t>
  </si>
  <si>
    <t xml:space="preserve">Абдурахмонова Мухаббат Омонбоевна </t>
  </si>
  <si>
    <t>97-528-12-20</t>
  </si>
  <si>
    <t xml:space="preserve">Маткаримова Интизор Рамановна </t>
  </si>
  <si>
    <t>99-036-28-72</t>
  </si>
  <si>
    <t xml:space="preserve">Жобборова Омонпашша </t>
  </si>
  <si>
    <t>99-621-46-32</t>
  </si>
  <si>
    <t xml:space="preserve">Худойберганова  Саробиби Қудратовна </t>
  </si>
  <si>
    <t>93-283-45-64</t>
  </si>
  <si>
    <t>Ражабова Замира Матёзовна</t>
  </si>
  <si>
    <t>97-514-05-13</t>
  </si>
  <si>
    <t xml:space="preserve">Абдураҳмонова Саломат Машариповна </t>
  </si>
  <si>
    <t>97-528-24-79</t>
  </si>
  <si>
    <t>Сўпиева Хурматой Қуронбоевна</t>
  </si>
  <si>
    <t>97-792-20-62</t>
  </si>
  <si>
    <t>Ахмедова Инобат Юсуповна</t>
  </si>
  <si>
    <t>99-544-79-03</t>
  </si>
  <si>
    <t>Рўзметова Дилбар Хўжаевна</t>
  </si>
  <si>
    <t>94-316-41-68</t>
  </si>
  <si>
    <t xml:space="preserve">Собирова Насиба Исмоиловна </t>
  </si>
  <si>
    <t>94-110-35-12</t>
  </si>
  <si>
    <t xml:space="preserve">Жуманиёзова  Умида  Қадамбоевна </t>
  </si>
  <si>
    <t>93-456-54-60</t>
  </si>
  <si>
    <t xml:space="preserve">Қурёзова Гулистон Қурбонбаевна </t>
  </si>
  <si>
    <t>93-751-79-59</t>
  </si>
  <si>
    <t xml:space="preserve">Отохонова Гулнора Нуржоновна </t>
  </si>
  <si>
    <t>99-144-62-28</t>
  </si>
  <si>
    <t>Ибрагимова Аслпошша Ғойибовна</t>
  </si>
  <si>
    <t>94-310-18-84</t>
  </si>
  <si>
    <t>Исмоилова Умида Отаназаровна</t>
  </si>
  <si>
    <t>99-446-65-57</t>
  </si>
  <si>
    <t>Машарипова Феруза Қўчқоровна</t>
  </si>
  <si>
    <t>97-516-18-06</t>
  </si>
  <si>
    <t>Оллаберганова Марзия Ўрозбоевна</t>
  </si>
  <si>
    <t>97-514-59-89</t>
  </si>
  <si>
    <t xml:space="preserve">Шаҳтаева Ёрқиной </t>
  </si>
  <si>
    <t>93-619-04-99</t>
  </si>
  <si>
    <t>Матёқубова Сайёра Бектурдиевна</t>
  </si>
  <si>
    <t>94-110-25-94</t>
  </si>
  <si>
    <t>Мадаминова Муборак Мадримовна</t>
  </si>
  <si>
    <t>97-512-35-95</t>
  </si>
  <si>
    <t xml:space="preserve">Қутлимуродова  Гулсара  Қўзибоевна </t>
  </si>
  <si>
    <t>97-510-21-58</t>
  </si>
  <si>
    <t xml:space="preserve">Исмоилова  Матлуба  Абдурашидовна </t>
  </si>
  <si>
    <t>Қарриева Фароғат Ражабовна</t>
  </si>
  <si>
    <t>97-311-11-75</t>
  </si>
  <si>
    <t xml:space="preserve">Абдурахмонова Қувонч Шихназаровна </t>
  </si>
  <si>
    <t>97-515-82-81</t>
  </si>
  <si>
    <t xml:space="preserve">Абдурахмонова Ногора Эгамовна </t>
  </si>
  <si>
    <t>97-602-08-98</t>
  </si>
  <si>
    <t xml:space="preserve">Бекчонова Дилфуза Қуранбаевна </t>
  </si>
  <si>
    <t>94-312.06.29</t>
  </si>
  <si>
    <t xml:space="preserve">Машарипова Дилфуза Жумёзовна </t>
  </si>
  <si>
    <t>97-459-40-59</t>
  </si>
  <si>
    <t xml:space="preserve">Жонибекова Мухаббат Каримовна </t>
  </si>
  <si>
    <t>95-606-45-17</t>
  </si>
  <si>
    <t xml:space="preserve">Матёқубова Оймонжон Худайбергановна </t>
  </si>
  <si>
    <t>99-964-10-18</t>
  </si>
  <si>
    <t>Раҳимова Наргиза Ортиқовна</t>
  </si>
  <si>
    <t>97-510-04-31</t>
  </si>
  <si>
    <t>Хўжабоева  Наргиза  Рахимовна</t>
  </si>
  <si>
    <t>94-117-19-80</t>
  </si>
  <si>
    <t>Ниёзметов Азизбек Зокирбек ўғли</t>
  </si>
  <si>
    <t>97-513-20-79</t>
  </si>
  <si>
    <t>Отаева Мунира Баходир қизи</t>
  </si>
  <si>
    <t>97-790-90-98</t>
  </si>
  <si>
    <t>Жуманиёзов Рахимбой Қадамивич</t>
  </si>
  <si>
    <t>97-459-51-25</t>
  </si>
  <si>
    <t>Бекчонова   Санобар Раззақберган қизи</t>
  </si>
  <si>
    <t>97-362-40-46</t>
  </si>
  <si>
    <t>Рахимов Жавохир Музаффар ўғли</t>
  </si>
  <si>
    <t>97-364-24-15</t>
  </si>
  <si>
    <t>Рахимова   Мохира  Умидбек қизи</t>
  </si>
  <si>
    <t>97-452-69-98</t>
  </si>
  <si>
    <t>Рахимов Умирбек Аминбаевич</t>
  </si>
  <si>
    <t>97-512-59-96</t>
  </si>
  <si>
    <t>Жуманиёзов Шахрухбек Матназар ўғли</t>
  </si>
  <si>
    <t>97-360-08-29</t>
  </si>
  <si>
    <t xml:space="preserve">Оллаберганов  Хушнуд  Омонбоевич </t>
  </si>
  <si>
    <t>97-711-95-95</t>
  </si>
  <si>
    <t>Отобаев   Шодиёр  Фарход ўғли</t>
  </si>
  <si>
    <t>97-362-03-73</t>
  </si>
  <si>
    <t>Ибрагимов   Шодлик  Озодович</t>
  </si>
  <si>
    <t>95-606-92-91</t>
  </si>
  <si>
    <t xml:space="preserve">Рахимова Дилдора Байрамбековна </t>
  </si>
  <si>
    <t>97-602-92-10</t>
  </si>
  <si>
    <t>Мадиримов Равшанбек Марқс ўғли</t>
  </si>
  <si>
    <t>Рўзметов Жамшидбек Қурбонбаевич</t>
  </si>
  <si>
    <t>93-288-75-99</t>
  </si>
  <si>
    <t xml:space="preserve">Отабаев Фахриддин Сирожиддин ўғли </t>
  </si>
  <si>
    <t>93-090-97-94</t>
  </si>
  <si>
    <t xml:space="preserve">Юсупова Умида Абдушариповна  </t>
  </si>
  <si>
    <t>97-527-66-90</t>
  </si>
  <si>
    <t xml:space="preserve">Ражабов Азизбек Норбекович </t>
  </si>
  <si>
    <t>97-529-06-88</t>
  </si>
  <si>
    <t>Болтаева  Зулайхо Рўзметовна</t>
  </si>
  <si>
    <t>93-288-13-77</t>
  </si>
  <si>
    <t xml:space="preserve">Ибрагимов Хурматбек Хасанович </t>
  </si>
  <si>
    <t>97-525-92-90</t>
  </si>
  <si>
    <t xml:space="preserve">Жуманиёзов  Дилшод  Ботирович </t>
  </si>
  <si>
    <t>93-740-94-92</t>
  </si>
  <si>
    <t xml:space="preserve">Болтаева  Лобар  Омонбой  қизи </t>
  </si>
  <si>
    <t>94-235-17-93</t>
  </si>
  <si>
    <t xml:space="preserve">Каримова Қувончой Низоммаддиновна </t>
  </si>
  <si>
    <t>97-314-86-88</t>
  </si>
  <si>
    <t xml:space="preserve">Абдиримова  Саодатжон  Мадрим   қизи </t>
  </si>
  <si>
    <t>94-119-97-22</t>
  </si>
  <si>
    <t xml:space="preserve">Отажонова Тўхтапошша Олимбаевна </t>
  </si>
  <si>
    <t>94-236-56-90</t>
  </si>
  <si>
    <t xml:space="preserve">Собиров Шахзодбек Музаффар ўғли </t>
  </si>
  <si>
    <t>97-515-30-82</t>
  </si>
  <si>
    <t>Солаев Ёдгор Шодликович</t>
  </si>
  <si>
    <t>Отаев Шерози Қўзибоевич</t>
  </si>
  <si>
    <t>Раҳимов Анварбек Мадраҳимович</t>
  </si>
  <si>
    <t xml:space="preserve">Исмоилова Матлуба Абдурашидовна </t>
  </si>
  <si>
    <t xml:space="preserve">Нурметов Олланазар Нурмат ўғли </t>
  </si>
  <si>
    <t>Рахимов Ҳудойшукур  Омонбой ўғли</t>
  </si>
  <si>
    <t>32.53.633</t>
  </si>
  <si>
    <t>Рахимов Донёр Омонбоевич</t>
  </si>
  <si>
    <t>97-518-83-82</t>
  </si>
  <si>
    <t>Машарипов  Отабой  Нураддин ўғли</t>
  </si>
  <si>
    <t>97-527-24-79</t>
  </si>
  <si>
    <t xml:space="preserve">Абдримов  Абдрим  Зарипович </t>
  </si>
  <si>
    <t>88-600-80-94</t>
  </si>
  <si>
    <t xml:space="preserve">Маткурбонова  Илмира  </t>
  </si>
  <si>
    <t>97-364-03-42</t>
  </si>
  <si>
    <t xml:space="preserve">Атаева Лайло Исмоиловна </t>
  </si>
  <si>
    <t>32-73-119</t>
  </si>
  <si>
    <t xml:space="preserve">Махмудова Гулмира Қўзибаевна </t>
  </si>
  <si>
    <t>97-510-05-93</t>
  </si>
  <si>
    <t>Салаева Азиза Раҳимовна</t>
  </si>
  <si>
    <t>97-211-63-01</t>
  </si>
  <si>
    <t xml:space="preserve">Матёқубов  Матёқуб Шавкатович </t>
  </si>
  <si>
    <t>97-513-25-66</t>
  </si>
  <si>
    <t xml:space="preserve">Жуманиёзова Гулшан Жуманазар қизи </t>
  </si>
  <si>
    <t>99-968-08-55</t>
  </si>
  <si>
    <t xml:space="preserve">Норимова Зебо Улуғбековна </t>
  </si>
  <si>
    <t>97-512-10-36</t>
  </si>
  <si>
    <t xml:space="preserve">Юсупова Шарофат Абдушерип қизи </t>
  </si>
  <si>
    <t>88-510-75-71</t>
  </si>
  <si>
    <t>Жуманиёзов Сарварбек Жуманазар ўғли</t>
  </si>
  <si>
    <t>97-514-05-74</t>
  </si>
  <si>
    <t>Матназаров Достонбек Давронбек ўғли</t>
  </si>
  <si>
    <t>97-858-71-31</t>
  </si>
  <si>
    <t>Саидова Гавҳар Илҳомбоевана</t>
  </si>
  <si>
    <t>97-705-02-61</t>
  </si>
  <si>
    <t>Абдиримова Дилноза Қаҳрамон қизи</t>
  </si>
  <si>
    <t>97-401-72-02</t>
  </si>
  <si>
    <t>Комулов Саидаҳмад Ойбек ўғли</t>
  </si>
  <si>
    <t>88-790-01-79</t>
  </si>
  <si>
    <t xml:space="preserve">Боллиев Акмалбек Бекмаматович </t>
  </si>
  <si>
    <t>97-458-89-85</t>
  </si>
  <si>
    <t xml:space="preserve">Абдуллаев Журатбек Омонбой ўғли </t>
  </si>
  <si>
    <t>97-510-23-80</t>
  </si>
  <si>
    <t>Полвон МФЙ</t>
  </si>
  <si>
    <t>Исмоилова Гулшан</t>
  </si>
  <si>
    <t>99-9620471</t>
  </si>
  <si>
    <t>"Қўшкўпир Замин Таморқа Хизматлари" МЧЖ</t>
  </si>
  <si>
    <t>Худайберганова Рўзигул</t>
  </si>
  <si>
    <t>99-3671389</t>
  </si>
  <si>
    <t>Оллоберганова Гулбахор</t>
  </si>
  <si>
    <t>Ваисова Озода</t>
  </si>
  <si>
    <t>99-5016282</t>
  </si>
  <si>
    <t>Турдиева Садоқат</t>
  </si>
  <si>
    <t>Турдиева Фазилат</t>
  </si>
  <si>
    <t>Холметова Гулшод</t>
  </si>
  <si>
    <t>94-1165323</t>
  </si>
  <si>
    <t>Тиллаева Шоҳида</t>
  </si>
  <si>
    <t>99-6742563</t>
  </si>
  <si>
    <t>Отаниёзова Ёкитжон</t>
  </si>
  <si>
    <t>Собирова Бибижон</t>
  </si>
  <si>
    <t>Кодирова Кувончой</t>
  </si>
  <si>
    <t>Якубова Интизор</t>
  </si>
  <si>
    <t>Рўзметова Шахло</t>
  </si>
  <si>
    <t>Ибрагимовна Зулйхо</t>
  </si>
  <si>
    <t>Рўзметова Mатлуба</t>
  </si>
  <si>
    <t>Эржонова Насиба</t>
  </si>
  <si>
    <t>Рахимова Мақсуда</t>
  </si>
  <si>
    <t>99 501 40 32</t>
  </si>
  <si>
    <t>Рахимкулиева Дилфуза</t>
  </si>
  <si>
    <t>Рахимкулиева Ширинжон</t>
  </si>
  <si>
    <t>Худоберганова Юлдуз</t>
  </si>
  <si>
    <t>Ражабова Нилуфар</t>
  </si>
  <si>
    <t>Ражабова Назокат</t>
  </si>
  <si>
    <t>Ражабова Mадина</t>
  </si>
  <si>
    <t>Мадримова Мухайё</t>
  </si>
  <si>
    <t>Машарипова Севара</t>
  </si>
  <si>
    <t>91 428 76 75</t>
  </si>
  <si>
    <t>Машарипова Ойдинжон</t>
  </si>
  <si>
    <t>Машарипова Муқаддас</t>
  </si>
  <si>
    <t xml:space="preserve">Абдуллаева Нуклжон </t>
  </si>
  <si>
    <t xml:space="preserve">Ибрагимова Дилфуза </t>
  </si>
  <si>
    <t xml:space="preserve">Жуманиёзова Онагул </t>
  </si>
  <si>
    <t>Исмоилова Дилдора</t>
  </si>
  <si>
    <t>Чўғанова Санобар</t>
  </si>
  <si>
    <t xml:space="preserve">Ботирова Хувайдохон </t>
  </si>
  <si>
    <t xml:space="preserve">Бекчанова Ширинжон </t>
  </si>
  <si>
    <t>Оллоберганова Дилорам</t>
  </si>
  <si>
    <t>Кадирова Шахноза</t>
  </si>
  <si>
    <t>Машарипова Дилфуза</t>
  </si>
  <si>
    <t>Хаитова Гулора</t>
  </si>
  <si>
    <t>Артикова Жумагул</t>
  </si>
  <si>
    <t>Рахимова Мухайё</t>
  </si>
  <si>
    <t>Мадиримова Аноргул</t>
  </si>
  <si>
    <t>Кенжаева Мархабо</t>
  </si>
  <si>
    <t>Ержонова Мубора</t>
  </si>
  <si>
    <t>Ержонова Назокат</t>
  </si>
  <si>
    <t>Маттиева Мавлуда</t>
  </si>
  <si>
    <t>Рўзметова Кувонч</t>
  </si>
  <si>
    <t>Давлетова Умида</t>
  </si>
  <si>
    <t>Якубова Зилола</t>
  </si>
  <si>
    <t>Юсупова  Инобат</t>
  </si>
  <si>
    <t>Бектурдиева Азиза</t>
  </si>
  <si>
    <t>Абдуллаев Хушнуд</t>
  </si>
  <si>
    <t>Абдуллаев Абдиримбой</t>
  </si>
  <si>
    <t>Абдуллаев Шахбозбек</t>
  </si>
  <si>
    <t>Абдуллаев Шухрат</t>
  </si>
  <si>
    <t>Абдуллаева Асалой</t>
  </si>
  <si>
    <t>Абдушарипов Мадад</t>
  </si>
  <si>
    <t>Абдушарипов Отаназар</t>
  </si>
  <si>
    <t>Абдушарипов Бобохон</t>
  </si>
  <si>
    <t>Болтабоев Асадбек</t>
  </si>
  <si>
    <t>Бектурдиева Назокат</t>
  </si>
  <si>
    <t>Ботирова Гуласал</t>
  </si>
  <si>
    <t>Арслонов Сирожбек</t>
  </si>
  <si>
    <t>Абдушарипов Отабек</t>
  </si>
  <si>
    <t>Отабоева Шахноза</t>
  </si>
  <si>
    <t>Сапаева Муборак</t>
  </si>
  <si>
    <t>Бектурдиев Тўлқинбек</t>
  </si>
  <si>
    <t>Абдуримова Азиза</t>
  </si>
  <si>
    <t>Отабоева Гулистон</t>
  </si>
  <si>
    <t>Сайлихонова Шахноза</t>
  </si>
  <si>
    <t>Одамбоев Дониёр</t>
  </si>
  <si>
    <t>Авезова Шахзода</t>
  </si>
  <si>
    <t>Абдушарипова Шаходат</t>
  </si>
  <si>
    <t>Матчонова Зулфия</t>
  </si>
  <si>
    <t>Абдуллаева Холида</t>
  </si>
  <si>
    <t>Полвонова Дилафруз</t>
  </si>
  <si>
    <t>Отажонова Барно</t>
  </si>
  <si>
    <t>Аллакова Дилфуза</t>
  </si>
  <si>
    <t>Қурязова Дилноза</t>
  </si>
  <si>
    <t>Аминова Дилором</t>
  </si>
  <si>
    <t>Полвонова Дилноза</t>
  </si>
  <si>
    <t>Отабоева Мафтуна</t>
  </si>
  <si>
    <t>Рахимбоева Нафиса</t>
  </si>
  <si>
    <t>Юсупова Дилфуза</t>
  </si>
  <si>
    <t>Ибрагимова Зумрад</t>
  </si>
  <si>
    <t>Қодирова Махлиё</t>
  </si>
  <si>
    <t>Эгамова Зухра</t>
  </si>
  <si>
    <t>Кенжаева Шамсия</t>
  </si>
  <si>
    <t>Давлетова Ёқутжон</t>
  </si>
  <si>
    <t>Йўлдошова Маърифат</t>
  </si>
  <si>
    <t>Юсупова Иқбол</t>
  </si>
  <si>
    <t>Матчонова Истиқбол</t>
  </si>
  <si>
    <t>Рахимова Озода</t>
  </si>
  <si>
    <t>Каримов Мехрибон</t>
  </si>
  <si>
    <t>Исмаилова Олтиной</t>
  </si>
  <si>
    <t>Раззақова Нилуфар</t>
  </si>
  <si>
    <t>Ибргамиова Лолажон</t>
  </si>
  <si>
    <t>Оллаёрова Паризод</t>
  </si>
  <si>
    <t>Комилова Мохина</t>
  </si>
  <si>
    <t>Раззакова Рисолат</t>
  </si>
  <si>
    <t>Матёқубов Неъматжон Азимбой ўғли</t>
  </si>
  <si>
    <t>97-360-43-93</t>
  </si>
  <si>
    <t>Матёқубова Махбуба Азимбой қизи</t>
  </si>
  <si>
    <t>97-859-05-99</t>
  </si>
  <si>
    <t>Қаландарова Ўринпошша Шодликовна</t>
  </si>
  <si>
    <t>97-858-28-98</t>
  </si>
  <si>
    <t>Собуров Шодлик Хикматжон ўғли</t>
  </si>
  <si>
    <t>97-363-9311</t>
  </si>
  <si>
    <t>Қаландарова Розяжон Бакдурдиевна</t>
  </si>
  <si>
    <t>97-529-77-04</t>
  </si>
  <si>
    <t>Ражабова Назокат Жуманазаровна</t>
  </si>
  <si>
    <t>97-511-60-91</t>
  </si>
  <si>
    <t>Оллаберганова Нилуфар Рўзимбой қизи</t>
  </si>
  <si>
    <t>97-516-12-92</t>
  </si>
  <si>
    <t>Қодирова Бикажон Анварбек қизи</t>
  </si>
  <si>
    <t>32-53-531</t>
  </si>
  <si>
    <t>Азадов Акбар Рустам ўғли</t>
  </si>
  <si>
    <t>97-527-04-78</t>
  </si>
  <si>
    <t>Давлетова Зебо  Бахтиёровна</t>
  </si>
  <si>
    <t>97-462-94-34</t>
  </si>
  <si>
    <t>Мадиримова Интизор Комиловна</t>
  </si>
  <si>
    <t>97-528-79-90</t>
  </si>
  <si>
    <t>Сапарбаева Дилафруз Улуғбек қизи</t>
  </si>
  <si>
    <t>97-361-11-98</t>
  </si>
  <si>
    <t>Искандарова Ховважон Иноят қизи</t>
  </si>
  <si>
    <t>97-529-14-11</t>
  </si>
  <si>
    <t xml:space="preserve">Хасанов Жамшид Мирзахон ўғли </t>
  </si>
  <si>
    <t>97-529-02-45</t>
  </si>
  <si>
    <t>Машарипов Нодирбек Қадамбоевич</t>
  </si>
  <si>
    <t>97-858-06-90</t>
  </si>
  <si>
    <t>Мадаминова Мрода Назаровна</t>
  </si>
  <si>
    <t>97-362-52-94</t>
  </si>
  <si>
    <t>Каримбоев Бахтиёр Робертович</t>
  </si>
  <si>
    <t>97-453-53-81</t>
  </si>
  <si>
    <t>Олимов Асадбек Қўзибоевич</t>
  </si>
  <si>
    <t>97-459-58-81</t>
  </si>
  <si>
    <t>Отабоев Жўрабек Одилбек ўғли</t>
  </si>
  <si>
    <t>97-404-10-72</t>
  </si>
  <si>
    <t>Искандаров Искандар Бакдурдиевич</t>
  </si>
  <si>
    <t>97-360-67-21</t>
  </si>
  <si>
    <t>Абдуллаева Шаходат Шоназар қизи</t>
  </si>
  <si>
    <t>97-859-79-98</t>
  </si>
  <si>
    <t>Абдуллаева Муножат Тўрабой қизи</t>
  </si>
  <si>
    <t>97-603-75-53</t>
  </si>
  <si>
    <t>Рўзметов Мухаммад Тохир ўғли</t>
  </si>
  <si>
    <t>97-790-81-12</t>
  </si>
  <si>
    <t>Абдиримов Умирбек Октябрович</t>
  </si>
  <si>
    <t>97-516-31-93</t>
  </si>
  <si>
    <t>Жонибекова Рўзвгул Қўзибой қии</t>
  </si>
  <si>
    <t>88-607-87-21</t>
  </si>
  <si>
    <t>Ортиқова Феруза Қобуловна</t>
  </si>
  <si>
    <t>Искандарова Гулнора Мақсудовна</t>
  </si>
  <si>
    <t>97-790-66-76</t>
  </si>
  <si>
    <t>Ражабова Наргиза Ботировна</t>
  </si>
  <si>
    <t>97-790-39-32</t>
  </si>
  <si>
    <t>Мамутова Азизахон Шермат қизи</t>
  </si>
  <si>
    <t>97-456-31-80</t>
  </si>
  <si>
    <t>Матёқубова Ражаббиби Солой қизи</t>
  </si>
  <si>
    <t>Абдуллаев Диёрбек Тўрабой ўғли</t>
  </si>
  <si>
    <t>97-513-17-83</t>
  </si>
  <si>
    <t>Ражабова Барчиной Сапрарбой қизи</t>
  </si>
  <si>
    <t>97-858-25-01</t>
  </si>
  <si>
    <t>Маткаримова Шохсанам Қувондиқовна</t>
  </si>
  <si>
    <t>97-516-42-92</t>
  </si>
  <si>
    <t>Собирова Севинчой Исмоиловна</t>
  </si>
  <si>
    <t>97-299-75-96</t>
  </si>
  <si>
    <t>Исмоилова Лайло Аминбоевна</t>
  </si>
  <si>
    <t>94-943-05-03</t>
  </si>
  <si>
    <t>Нарбаева муқаддам Марксовна</t>
  </si>
  <si>
    <t>97-791-35-34</t>
  </si>
  <si>
    <t>Ражабова Шохсанам Фарход қизи</t>
  </si>
  <si>
    <t>97-790-89-81</t>
  </si>
  <si>
    <t>Незахос МФЙ</t>
  </si>
  <si>
    <t>Исмоилова Сумбул Қаландар қизи</t>
  </si>
  <si>
    <t>"Қўшкўпир Замин Томорқа" МЧЖ</t>
  </si>
  <si>
    <t>Матназарова Сумбул Шавкат қизи</t>
  </si>
  <si>
    <t>Отаева Назокат Рустамовна</t>
  </si>
  <si>
    <t>Матчанов Муниса Фарходовна</t>
  </si>
  <si>
    <t>Рузметова Наргиза Аллабергановна</t>
  </si>
  <si>
    <t>Махмудова Сурайё Махмудовна</t>
  </si>
  <si>
    <t>Саидабдуллаева Ирода Юсуповна</t>
  </si>
  <si>
    <t>Саидова Шаходат Машариповна</t>
  </si>
  <si>
    <t>Уразметова Нилуфар Бектурдиевна</t>
  </si>
  <si>
    <t>Бекчанова Дилфуза Исчановна</t>
  </si>
  <si>
    <t>Рахимова Манзура Улугбек қизи</t>
  </si>
  <si>
    <t>Матниёзова Кундуз Эркиновна</t>
  </si>
  <si>
    <t>Жуманазарова Кумушой Рашид қизи</t>
  </si>
  <si>
    <t>Исмоилов Рустам Эркабой ўғли</t>
  </si>
  <si>
    <t>Отабоев Журабек Музаффар ўғли</t>
  </si>
  <si>
    <t>Бекчанова Хайитгул Купалбоевна</t>
  </si>
  <si>
    <t>Юлдошева Анамой Давронбек қизи</t>
  </si>
  <si>
    <t>Отоков Инобат Хайитбоевна</t>
  </si>
  <si>
    <t>Шомротова Гулхаё Матякуб қизи</t>
  </si>
  <si>
    <t>Эгамова Севара Боходир кизи</t>
  </si>
  <si>
    <t>Каримов Хурсанд Бактурди ўғли</t>
  </si>
  <si>
    <t>Олмова Сунбулой Нематжон кизи</t>
  </si>
  <si>
    <t>Абдиёзов Иброхим Бакпулат ўғли</t>
  </si>
  <si>
    <t>Кушназарова Шохида Шариповна</t>
  </si>
  <si>
    <t>Кушназаров Сухроббек Зарипбой ўғли</t>
  </si>
  <si>
    <t>Ражабова Мохинур Султонбоевна</t>
  </si>
  <si>
    <t>Собирова Кувончой Машариповна</t>
  </si>
  <si>
    <t>Сапаева Нилуфар Юлдаш қизи</t>
  </si>
  <si>
    <t>Султонов Иномжон Мирзо ўғли</t>
  </si>
  <si>
    <t>Бекчанова Сурайё Қузибой кизи</t>
  </si>
  <si>
    <t>Жуманиёзов Журабек Жумёз ўғли</t>
  </si>
  <si>
    <t>Матякубова Озода Сапарбой қизи</t>
  </si>
  <si>
    <t>Дусчанова Умида Оллабергановна</t>
  </si>
  <si>
    <t>Собирова Дилноза Шавкатовна</t>
  </si>
  <si>
    <t>Оллаберганова Донохон Давлатмурод қизи</t>
  </si>
  <si>
    <t>Сотторова Зилола Жуманазаровна</t>
  </si>
  <si>
    <t xml:space="preserve">Отаёзова  Рисолат  Равшановна </t>
  </si>
  <si>
    <t xml:space="preserve">Отажонов  Шихназар  Юлдош ўғли </t>
  </si>
  <si>
    <t>Жабакова Муяссар Ражабовна</t>
  </si>
  <si>
    <t>Жабберганова Мехрибон Отаназаровна</t>
  </si>
  <si>
    <t>Оллаберганова Маъмура Режаббой қизи</t>
  </si>
  <si>
    <t>Нурметов Асадбек Эргаш ўғли</t>
  </si>
  <si>
    <t>Отожонова Шарифажон Жуманазаровна</t>
  </si>
  <si>
    <t>Жабберганов Хамдамбек Хамро ўғли</t>
  </si>
  <si>
    <t>Матниёзова Севара Хўжабой қизи</t>
  </si>
  <si>
    <t>Рахмонова Хаётгул Хасановна</t>
  </si>
  <si>
    <t>Машарипова Мақсуда Сотимбой қизи</t>
  </si>
  <si>
    <t>Отомуратова Мехрибон Полвонназировна</t>
  </si>
  <si>
    <t>Хақбердиева Гулноза Мирзамуродовна</t>
  </si>
  <si>
    <t>Отожонова Санобар Отобоевна</t>
  </si>
  <si>
    <t>Оллаберганова Мукаддас Ражаббоевна</t>
  </si>
  <si>
    <t>Хайитова Дилноза КОМИЛОВНА</t>
  </si>
  <si>
    <t>Ўдамова Кенжабиби Қодировна</t>
  </si>
  <si>
    <t>Ниёзметова Ширин Шариповна</t>
  </si>
  <si>
    <t>Рахмонова Тозогул Джуманиёзовна</t>
  </si>
  <si>
    <t>Отабаева Севара Рустам қизи</t>
  </si>
  <si>
    <t>99-5768522</t>
  </si>
  <si>
    <t>"Қўшкўпир Универсал Томорқа" МЧЖ</t>
  </si>
  <si>
    <t>Саидназарова Холиса Мурод қизи</t>
  </si>
  <si>
    <t>94-2358512</t>
  </si>
  <si>
    <t>Хаитбоева Мехринисо Бахтиёр қизи</t>
  </si>
  <si>
    <t>94-3138098</t>
  </si>
  <si>
    <t>Жуманазарова Мухлиса Абдулла қизи</t>
  </si>
  <si>
    <t>Султонова Муштарий Ғоффорберган қизи</t>
  </si>
  <si>
    <t>Юсупова Барно Усмоновна</t>
  </si>
  <si>
    <t>Сапаев Фурқат Жуманазарович</t>
  </si>
  <si>
    <t>Атабоев Инаятбек Рахмонберган ўғли</t>
  </si>
  <si>
    <t>Абдуллаев Шерзодбек Файзулла ўғли</t>
  </si>
  <si>
    <t>Абдуллаев Шохзодбек Файзулла ўғли</t>
  </si>
  <si>
    <t>Атабоев Қувондиқ Зарипбой ўғли</t>
  </si>
  <si>
    <t>Ортиқова Хосият Ават қизи</t>
  </si>
  <si>
    <t>93-2828260</t>
  </si>
  <si>
    <t xml:space="preserve">Маткаримова Рахимажон Маткарим қизи </t>
  </si>
  <si>
    <t>Жуманиязовна Иқбол Гайрат қизи</t>
  </si>
  <si>
    <t>Шарипова Кумушжон Атаназар қизи</t>
  </si>
  <si>
    <t>Шомуротова Шарипажон Дилшод қизи</t>
  </si>
  <si>
    <t>Бобожонова Лобар Машариповна</t>
  </si>
  <si>
    <t>Оразбаева Махлиё Шокир қизи</t>
  </si>
  <si>
    <t>Отабоева Мақсуда Омонбой қизи</t>
  </si>
  <si>
    <t>93-280-23-10</t>
  </si>
  <si>
    <t>Саидназарова Эркиной Фарход қизи</t>
  </si>
  <si>
    <t>94-119-23-33</t>
  </si>
  <si>
    <t>Матёкубова Насиба Фарход қизи</t>
  </si>
  <si>
    <t>94-3113929</t>
  </si>
  <si>
    <t>Полвонова Шохиста Махмудовна</t>
  </si>
  <si>
    <t>94-0934150</t>
  </si>
  <si>
    <t xml:space="preserve">Отабаев Хурматбек Рахматуллаевич </t>
  </si>
  <si>
    <t>Бобожонов Саидназар Отаназар ўғли</t>
  </si>
  <si>
    <t>94-3174182</t>
  </si>
  <si>
    <t>Эркинов Азамат Рўзмат ўғли</t>
  </si>
  <si>
    <t>94-115-25-23</t>
  </si>
  <si>
    <t>Мадаминов Низомиддин Алишер ўғли</t>
  </si>
  <si>
    <t xml:space="preserve">93 743 40 45 </t>
  </si>
  <si>
    <t>Бойжонов Пўлатбой Кенжабой ўғли</t>
  </si>
  <si>
    <t>94-3115725</t>
  </si>
  <si>
    <t xml:space="preserve">Ражабов Мирзо Мухторович </t>
  </si>
  <si>
    <t>93-7455457</t>
  </si>
  <si>
    <t xml:space="preserve">Каримов Исломбек Баходир ўғли </t>
  </si>
  <si>
    <t>93-7444604</t>
  </si>
  <si>
    <t xml:space="preserve">Машарипов Жалол Отаназар ўғли </t>
  </si>
  <si>
    <t>94-1281004</t>
  </si>
  <si>
    <t xml:space="preserve">Бобожонов Хамза Қурбонбоевич </t>
  </si>
  <si>
    <t>94-1181004</t>
  </si>
  <si>
    <t>Ваисов Отабой Ўктам ўғли</t>
  </si>
  <si>
    <t>94-116-63-99</t>
  </si>
  <si>
    <t>Эркинов Мақсадбек Қаландар ўғли</t>
  </si>
  <si>
    <t>94-314-09-16</t>
  </si>
  <si>
    <t>Саидназаров Асадбек Фарход ўғли</t>
  </si>
  <si>
    <t>Мадаминова Наргиза Абдулла қизи</t>
  </si>
  <si>
    <t>Ахмедова Нилуфар Саъдуллаевна</t>
  </si>
  <si>
    <t>94-3113475</t>
  </si>
  <si>
    <t>Рахимова Анапошша Эркинбой қизи</t>
  </si>
  <si>
    <t>99-9607525</t>
  </si>
  <si>
    <t xml:space="preserve">Хайробод МФЙ </t>
  </si>
  <si>
    <t>Ахмедова Шахноза</t>
  </si>
  <si>
    <t>Полванова Шахло</t>
  </si>
  <si>
    <t>Қазакова Бахтигул</t>
  </si>
  <si>
    <t>Пиржонова Шарофат</t>
  </si>
  <si>
    <t>Тангриберганова Зумрад</t>
  </si>
  <si>
    <t>Ибрагимова Шахло</t>
  </si>
  <si>
    <t>Рахмонова Лайло</t>
  </si>
  <si>
    <t>ҒойибоваЗубайда</t>
  </si>
  <si>
    <t>Матёқубова Ойша</t>
  </si>
  <si>
    <t>Машарипова Гулчехра</t>
  </si>
  <si>
    <t>Оллаберганова Нафиса</t>
  </si>
  <si>
    <t>Оллаберганова Лайло</t>
  </si>
  <si>
    <t>Қутлимуратова Лобар</t>
  </si>
  <si>
    <t>Машарипова Мавлуда</t>
  </si>
  <si>
    <t>Оллаберганова Ойгул</t>
  </si>
  <si>
    <t>Мусаева Юлдуз</t>
  </si>
  <si>
    <t>Мусаева Ширин</t>
  </si>
  <si>
    <t>Матёқубова Камола</t>
  </si>
  <si>
    <t>Матёқубова Адолат</t>
  </si>
  <si>
    <t>Матсапоева Назокат</t>
  </si>
  <si>
    <t>32-75-258</t>
  </si>
  <si>
    <t>Полванова Назокат</t>
  </si>
  <si>
    <t>Ражаббоева Гулноза</t>
  </si>
  <si>
    <t>Ражабова Мухаббат</t>
  </si>
  <si>
    <t>Ражабова Зубайда</t>
  </si>
  <si>
    <t>Абдуллаева Ширин</t>
  </si>
  <si>
    <t>Рахимова Ойгул</t>
  </si>
  <si>
    <t>Отамуротова Сайёра</t>
  </si>
  <si>
    <t>Абдуллаева Ўғилжон</t>
  </si>
  <si>
    <t>Қурбанов Умрбек</t>
  </si>
  <si>
    <t>Жуманиёзова Хафиза</t>
  </si>
  <si>
    <t>Оллаберганова Муниса</t>
  </si>
  <si>
    <t>32-75-297</t>
  </si>
  <si>
    <t>Қутимова Аноргул</t>
  </si>
  <si>
    <t>Абдуллаева Севара</t>
  </si>
  <si>
    <t>Ахмедова Интизор</t>
  </si>
  <si>
    <t>Абдуллаева Мавлуда</t>
  </si>
  <si>
    <t>Дурдона МФЙ</t>
  </si>
  <si>
    <t>Курёзов Олимбой Максудбекович</t>
  </si>
  <si>
    <t>93.289.91.06</t>
  </si>
  <si>
    <t>Рўзметов Шохрухбек Улугбекович</t>
  </si>
  <si>
    <t>94.318.28.29</t>
  </si>
  <si>
    <t>Отажонов Болта Норбоевич</t>
  </si>
  <si>
    <t>94.237.35.66</t>
  </si>
  <si>
    <t>Шарипов Ромонберган Умидович</t>
  </si>
  <si>
    <t>90.719.66.42</t>
  </si>
  <si>
    <t>Нурметов Максадбек Кузибоевич</t>
  </si>
  <si>
    <t>93.867.90.77</t>
  </si>
  <si>
    <t>Худайберганов Обод Озодович</t>
  </si>
  <si>
    <t>93.282.29.96</t>
  </si>
  <si>
    <t>Атажонова Анамой Фарходовна</t>
  </si>
  <si>
    <t>94.232.48.47</t>
  </si>
  <si>
    <t>Авезова Мохира Дилшод қизи</t>
  </si>
  <si>
    <t>Ражабоев Баходир Хусинович</t>
  </si>
  <si>
    <t>93.287.96.10</t>
  </si>
  <si>
    <t xml:space="preserve">Юсупов Умидбек Улуғбек ўғли </t>
  </si>
  <si>
    <t>94-231-16-35</t>
  </si>
  <si>
    <t>Омонов Шахзодбек Шоназар ўғли</t>
  </si>
  <si>
    <t>94-312-68-05</t>
  </si>
  <si>
    <t>Қуронбоева Шамшод Арслоновна</t>
  </si>
  <si>
    <t>Жуманиёзова Маърифат Муминбой қизи</t>
  </si>
  <si>
    <t>Отажонов Максудбек полвоназарович</t>
  </si>
  <si>
    <t>94 421 23 31</t>
  </si>
  <si>
    <t>Машарипов Иззатбек Аллакуловна</t>
  </si>
  <si>
    <t>94 213 65 93</t>
  </si>
  <si>
    <t>Отажонов Мавлонбек Аширбоевич</t>
  </si>
  <si>
    <t>94 312 68 05</t>
  </si>
  <si>
    <t xml:space="preserve"> Отажонов Дониёрбек Комилжон ўғли</t>
  </si>
  <si>
    <t>90 713 22 41</t>
  </si>
  <si>
    <t>Ражабова Гулбону Азамат қизи</t>
  </si>
  <si>
    <t>Жуманиёзов Жамоладдин Таирович</t>
  </si>
  <si>
    <t>93 094 57 24</t>
  </si>
  <si>
    <t>Отабоева Озода Бердибой қизи</t>
  </si>
  <si>
    <t>Мадрахимова Шохиста Азадова</t>
  </si>
  <si>
    <t>91 420 79 60</t>
  </si>
  <si>
    <t>Кодиров Сирожиддин Олтибаевич</t>
  </si>
  <si>
    <t>Отабекова Севинчой Шухрат қизи</t>
  </si>
  <si>
    <t>94 119 64 39</t>
  </si>
  <si>
    <t>Отабекова Шохиста шухрат қизи</t>
  </si>
  <si>
    <t>Жуманиёзова Хайитжон Шавкатовна</t>
  </si>
  <si>
    <t>93 469 10 33</t>
  </si>
  <si>
    <t>Олимбоев ШамсиддинКамоладдин ўғли</t>
  </si>
  <si>
    <t>Атаназарова Ўғилжон Бактурдиевна</t>
  </si>
  <si>
    <t xml:space="preserve">Хўжаева Мўмина Жонибековна </t>
  </si>
  <si>
    <t>Эркинова Рохила Шокир қизи</t>
  </si>
  <si>
    <t>Каримберганова Дилноза Ҳамроевна</t>
  </si>
  <si>
    <t>Махмудова Мафтуна Махмуджоновна</t>
  </si>
  <si>
    <t>Комилова Дилноза Матқурбон қизи</t>
  </si>
  <si>
    <t>Омонова Ҳулкар Баҳодировна</t>
  </si>
  <si>
    <t>Хайдарова Муҳайё Олимжон қизи</t>
  </si>
  <si>
    <t>Исмоилова Матлуба Бахромовна</t>
  </si>
  <si>
    <t>Юсупова Дилнура Улуғбек қизи</t>
  </si>
  <si>
    <t>Авезова Азиза Отабек қизи</t>
  </si>
  <si>
    <t>Атаева Ирода Ботировна</t>
  </si>
  <si>
    <t>БОБОЖОНОВА ТОЖИГУЛ</t>
  </si>
  <si>
    <t>"Улуғбек Ширин Олма" ФХ</t>
  </si>
  <si>
    <t>ОТАЖОНОВ ЭРКИН</t>
  </si>
  <si>
    <t>ОТАЖОНОВ ИЛХОМ</t>
  </si>
  <si>
    <t>КАРРИЕВА ХОВВАЖОН</t>
  </si>
  <si>
    <t>ИБРАГИМОВ КУРАНБОЙ</t>
  </si>
  <si>
    <t>САЙДАМЕТОВА РАНО</t>
  </si>
  <si>
    <t>САЙДАМЕТОВ ХАМРО</t>
  </si>
  <si>
    <t>ВАЛИЕВА САНАМЖОН</t>
  </si>
  <si>
    <t>ОТОХОНОВ БОБОЖАН</t>
  </si>
  <si>
    <t>ОТОХОНОВ ОТОХОН</t>
  </si>
  <si>
    <t>СОБИРОВ НУРИДДИН</t>
  </si>
  <si>
    <t>КУРЁЗОВА САЛОМАТ</t>
  </si>
  <si>
    <t>ОТАМУРАТОВ  ОДОМБОЙ</t>
  </si>
  <si>
    <t>МУРАТОВ  БАХОДИР</t>
  </si>
  <si>
    <t>ЯКУБОВ ХОЛМУРОТ</t>
  </si>
  <si>
    <t>АБДУРАХМОНОВ ОТАМУРОТ</t>
  </si>
  <si>
    <t>БОЛТАЕВ ХАМРО</t>
  </si>
  <si>
    <t>ЯКУБОВ САПАРБОЙ</t>
  </si>
  <si>
    <t>РУЗМЕТОВ ЮЛДОШ</t>
  </si>
  <si>
    <t>РАЖАБОВ БОЙНАЗАР</t>
  </si>
  <si>
    <t>РАЖАБОВ ХУРСАНД</t>
  </si>
  <si>
    <t>ЯКУБОВ БАКПУЛАТ</t>
  </si>
  <si>
    <t>СОБИРОВА НИГОРА</t>
  </si>
  <si>
    <t>КАЛАНДАРОВ СОТИМБОЙ</t>
  </si>
  <si>
    <t>ЯКУБОВ ШАВКАТ</t>
  </si>
  <si>
    <t>ЯКУБОВ ОТАЖОН</t>
  </si>
  <si>
    <t>МАТЧАНОВ МАТЧОН</t>
  </si>
  <si>
    <t>УРИНБОЕВ ИБРАГИМ</t>
  </si>
  <si>
    <t>ЯКУБОВ БОЗОРБОЙ</t>
  </si>
  <si>
    <t>САЙДАМАТОВ БАХРАМ</t>
  </si>
  <si>
    <t>ЯКУБОВ БАХРАМ</t>
  </si>
  <si>
    <t>ЯКУБОВ ЭРКИН</t>
  </si>
  <si>
    <t>Якубов Уктам</t>
  </si>
  <si>
    <t>ОЛЛАЁРОВ ШАВКАТ</t>
  </si>
  <si>
    <t>ИСМОИЛОВ ОТАЖОН</t>
  </si>
  <si>
    <t>НУРМЕТОВ РАВШАН</t>
  </si>
  <si>
    <t>ОДОМБОЕВ РАХИМБОЙ</t>
  </si>
  <si>
    <t>РАХИМОВ УЛУГБЕК</t>
  </si>
  <si>
    <t>МАШАРИПОВ РАВШАН</t>
  </si>
  <si>
    <t>КУРЁЗОВ ЗАРИПБОЙ</t>
  </si>
  <si>
    <t>УРИНБОЕВ МАКСУД</t>
  </si>
  <si>
    <t>АБДУРАХМОНОВ ЭЛЕР</t>
  </si>
  <si>
    <t>СОБИРОВ ОТАБОЙ</t>
  </si>
  <si>
    <t>СОБИРОВ БАКПОЛАТ</t>
  </si>
  <si>
    <t>ОЛЛАБЕРГАНОВА Фотима</t>
  </si>
  <si>
    <t>МАТЯКУБОВ ГАЙРАТ</t>
  </si>
  <si>
    <t>ОТАМУРАТОВ РАХИМ</t>
  </si>
  <si>
    <t>ХУЖАЕВА ГУЛЧЕХРА</t>
  </si>
  <si>
    <t>ХУСИНОВ РАЖАББОЙ</t>
  </si>
  <si>
    <t>МАТЧАНОВ ОЛЛАЁР</t>
  </si>
  <si>
    <t>Шихмашхад МФЙ</t>
  </si>
  <si>
    <t>Оллаберганов Мурод Исмоилович</t>
  </si>
  <si>
    <t>93-3-744-19-57</t>
  </si>
  <si>
    <t>асбоб-ускуна</t>
  </si>
  <si>
    <t>"Султанов Хамдам Азадович"</t>
  </si>
  <si>
    <t>Тоиров Шахзод Мурод ўгли</t>
  </si>
  <si>
    <t>88-517-00-25</t>
  </si>
  <si>
    <t>Омонов Фаррух Бохрамбекович</t>
  </si>
  <si>
    <t>92 512 41 31</t>
  </si>
  <si>
    <t>Омонов Шохрух Бохрамбекович</t>
  </si>
  <si>
    <t>Роззоқов Мардон Улуғбекович</t>
  </si>
  <si>
    <t>99 967 15 85</t>
  </si>
  <si>
    <t>Роззоков Шохзодбек Бахром ўғли</t>
  </si>
  <si>
    <t>Комилов Низомаддин Олимбой угли</t>
  </si>
  <si>
    <t>Ғойибов Анварбек Алишер ўғли</t>
  </si>
  <si>
    <t>91-998-52-46</t>
  </si>
  <si>
    <t>Ботиров Оғабек Улуғбекович</t>
  </si>
  <si>
    <t>97-453-12-90</t>
  </si>
  <si>
    <t>Сапарбоев Асадбек Дилмурод ўғли</t>
  </si>
  <si>
    <t xml:space="preserve">Болтаев Бекзод Қўзиевич </t>
  </si>
  <si>
    <t>97 451 89 97</t>
  </si>
  <si>
    <t>Давлетов Хамрозбек Давронбекович</t>
  </si>
  <si>
    <t>97 362 01 40</t>
  </si>
  <si>
    <t>Ботиров Нодирбек  Улуғбекович</t>
  </si>
  <si>
    <t>Собиров Жамшид Гайрат угли</t>
  </si>
  <si>
    <t>Оллаберганов Амирбек Кахрамон ўғли</t>
  </si>
  <si>
    <t>94-312-85-88</t>
  </si>
  <si>
    <t>Қўшкўпир туманларда ижтимоий соҳа объектларининг ривожлантириш ва ташкил қилиш бўйича 
МАНЗИЛЛИ РЎЙХАТ</t>
  </si>
  <si>
    <t>I. Мактабгача таълим ташкилотларини реконструкция қилиш, давлат-хусусий шериклик асосида янги мактабгача таълим ташкилотларини ташкил этиш лойиҳаларининг манзилли рўйхати</t>
  </si>
  <si>
    <t xml:space="preserve">Республика бюджети </t>
  </si>
  <si>
    <t>Молия вазирлиги, Мактабгача таълим вазирлиги</t>
  </si>
  <si>
    <t>Ўзбекёп қишлоғи "Бўрлоқ" МФЙ</t>
  </si>
  <si>
    <t>11-сон МТТ</t>
  </si>
  <si>
    <t xml:space="preserve">Ўртаёп қишлоғи "Уйғур" МФЙ  </t>
  </si>
  <si>
    <t>21-сон МТТ</t>
  </si>
  <si>
    <t>Хайробод қишлоғи "Кўназей" МФЙ</t>
  </si>
  <si>
    <t>27-сон МТТ</t>
  </si>
  <si>
    <t>Шихмашхад қишлоғи "Шихмашхад" МФЙ</t>
  </si>
  <si>
    <t>38-сон МТТ</t>
  </si>
  <si>
    <t xml:space="preserve">Ўртаёп қишлоғи "Ўртаёп" МФЙ  </t>
  </si>
  <si>
    <t>19-сон МТТ-Ф</t>
  </si>
  <si>
    <t xml:space="preserve">Хонобод қишлоғи "Дурдона" МФЙ   </t>
  </si>
  <si>
    <t>28-сон МТТ</t>
  </si>
  <si>
    <t xml:space="preserve">Янглик қишлоғи "Ёвғир" МФЙ </t>
  </si>
  <si>
    <t>7-сон МТТ Ф</t>
  </si>
  <si>
    <t>"Кенагас" МФЙ</t>
  </si>
  <si>
    <t>ташаббускор маблағи</t>
  </si>
  <si>
    <t>Мактабгача таълим вазирлиги,  туман ҳокимлиги</t>
  </si>
  <si>
    <t>"Шихмашхад" МФЙ</t>
  </si>
  <si>
    <t>"Янгилик" МФЙ</t>
  </si>
  <si>
    <t xml:space="preserve">4-сон мактаб реконструкция  </t>
  </si>
  <si>
    <t>"Шихмахшад" МФЙ</t>
  </si>
  <si>
    <t>7-сон мактаб реконструкция</t>
  </si>
  <si>
    <t>"Уйғур" МФЙ</t>
  </si>
  <si>
    <t>24-сон мактаб реконструкция</t>
  </si>
  <si>
    <t>"Бахористон" МФЙ</t>
  </si>
  <si>
    <t>4-сон ихтисослаштирилган мактаб мукаммал таъмир</t>
  </si>
  <si>
    <t>"Ёвғир" МФЙ</t>
  </si>
  <si>
    <t xml:space="preserve">Янги қурилиш </t>
  </si>
  <si>
    <t>"Незахос" МФЙ</t>
  </si>
  <si>
    <t>37-сон мактаб реконструкция</t>
  </si>
  <si>
    <t>"Баратлар" МФЙ</t>
  </si>
  <si>
    <t>50-сон мактаб реконструкция</t>
  </si>
  <si>
    <t xml:space="preserve">15-сон ОП поликлиникасида хоналар етишмайди таъмирталаб </t>
  </si>
  <si>
    <t>Молия вазирлиги(Ишметов)Соғлиқни сақлаш вазирлиги(Хожибаев)Хоразм вилояти хокимлиги(Эрманов)</t>
  </si>
  <si>
    <t>Кенагас МФЙ</t>
  </si>
  <si>
    <t xml:space="preserve">16-сон ОП поликлиникасида хоналар етишмайди таъмирталаб </t>
  </si>
  <si>
    <t>Незохос МФЙ</t>
  </si>
  <si>
    <t>17-сон Опни янгидан бино қуриш</t>
  </si>
  <si>
    <t>Корвул МФЙ</t>
  </si>
  <si>
    <t>24-сон ОП га қўшимча 10 та хона қуриш ва капитал таъмирлаш</t>
  </si>
  <si>
    <t>"Шеробод" МФЙ</t>
  </si>
  <si>
    <t>Маданият маркази қуриш</t>
  </si>
  <si>
    <t>Тараққиёт МФЙ</t>
  </si>
  <si>
    <t>Қўшкўпир тумани “Мустақиллик” кўчаси 78 уйда жойлашган Болалар ўсмирлар спорт мактабиниинг 110х75 ўлчамидаги футбол майдонини реконструкция қилиш.</t>
  </si>
  <si>
    <t>Туман хокимлиги,туман молия бўлими,туман жисмоний тарбия ва спорт бўлими</t>
  </si>
  <si>
    <t>Қўшкўпир туман Болалар ўсмирлар спорт мактабининг 1.200 кв бўш турган ер майдонига 42х24 ўлчамли  спорт ўйинларига мос спорт зал куриш</t>
  </si>
  <si>
    <r>
      <t xml:space="preserve">Тумандаги жами </t>
    </r>
    <r>
      <rPr>
        <b/>
        <sz val="14"/>
        <rFont val="Times New Roman"/>
        <family val="1"/>
        <charset val="204"/>
      </rPr>
      <t>1560 та</t>
    </r>
    <r>
      <rPr>
        <sz val="14"/>
        <rFont val="Times New Roman"/>
        <family val="1"/>
        <charset val="204"/>
      </rPr>
      <t xml:space="preserve"> "Темир дафтар" рўйхатда турувчи оилаларни ҳисобдан чиқариш.</t>
    </r>
  </si>
  <si>
    <t>Қўшкўпир туман ҳудудларида янгидан давлат-шерикчилик асосида маҳалла биноларини қуриш бўйича
МАНЗИЛЛИ РЎЙХАТ</t>
  </si>
  <si>
    <t>давлат шерикчилиги асосида ҳусусий 
тадбиркорлар томонидан</t>
  </si>
  <si>
    <t>Айронкўл</t>
  </si>
  <si>
    <t>Месит</t>
  </si>
  <si>
    <t xml:space="preserve">Дўстлиқ </t>
  </si>
  <si>
    <t>Галаба</t>
  </si>
  <si>
    <t>Қўшкўпи туман ҳудудларида мавжуд  маҳалла биноларини таъмирлаш бўйича
МАНЗИЛЛИ РЎЙХАТ</t>
  </si>
  <si>
    <t>далат хсусусий шерикчилик асосида хусусий тадбиркорлар томонидан</t>
  </si>
  <si>
    <t>Тараккиёт</t>
  </si>
  <si>
    <t>бино мукаммал таъмирланган.</t>
  </si>
  <si>
    <t>Кўхназей</t>
  </si>
  <si>
    <t>Қўшкўпир туманидаги аҳоли пункитларидаги кўчаларни архитектура қиёфасини ўзгартириш бўйича 
МАНЗИЛЛИ РЎЙХАТ</t>
  </si>
  <si>
    <t>Хадра 2-йўлак кўчаси</t>
  </si>
  <si>
    <t>Айронкол МФЙ</t>
  </si>
  <si>
    <t>Илгалди МФЙ</t>
  </si>
  <si>
    <r>
      <t>Қўшкўпир туманида</t>
    </r>
    <r>
      <rPr>
        <b/>
        <sz val="14"/>
        <color indexed="8"/>
        <rFont val="Times New Roman"/>
        <family val="1"/>
        <charset val="204"/>
      </rPr>
      <t xml:space="preserve"> 2021 йилда қурилиши режалаштирилаётган 5 қаватли 20 хонадонли кўп қвартирали арзон уй-жойлар қурилиши бўйича 
МАЪЛУМОТ</t>
    </r>
  </si>
  <si>
    <t>"Чаманзор" МФЙ</t>
  </si>
  <si>
    <t>2021 йил сентябр</t>
  </si>
  <si>
    <t>"Иқбол" МФЙ</t>
  </si>
  <si>
    <t>3 та кўп қаватли турар жойлар.  Беруний кўчаси №6, 8, 9-уйлар;</t>
  </si>
  <si>
    <t>"Гулзор" МФЙ</t>
  </si>
  <si>
    <t>3 та кўп қаватли турар жойлар.  Мустақиллик кўчаси №1, 2, 3-уйлар;</t>
  </si>
  <si>
    <t>"Тараққиёт" МФЙ</t>
  </si>
  <si>
    <t>1 та кўп қаватли турар жойлар.  У.Хайём кўчаси №8-уйлар;</t>
  </si>
  <si>
    <t>Қўшкўпир туманида йўл-транспорт инфратузилмасини ривожлантириш бўйича амалга ошириладиган объектлар
МАНЗИЛЛИ РЎЙХАТИ</t>
  </si>
  <si>
    <t>туман бўйича жами:</t>
  </si>
  <si>
    <t>паст</t>
  </si>
  <si>
    <t>ўрта</t>
  </si>
  <si>
    <t>"Ўрта қишлоқ" МФЙ</t>
  </si>
  <si>
    <t>"Полвон" МФЙ</t>
  </si>
  <si>
    <t>Вахимчи МФЙ</t>
  </si>
  <si>
    <t>"Қоровул" МФЙ</t>
  </si>
  <si>
    <t>"Маст" МФЙ</t>
  </si>
  <si>
    <t>"Ўртаёп" МФЙ</t>
  </si>
  <si>
    <t>"Ёшлик" МФЙ</t>
  </si>
  <si>
    <t>"Шихобод" МФЙ</t>
  </si>
  <si>
    <t>"Боғзор" МФЙ</t>
  </si>
  <si>
    <t>"Маданият" МФЙ</t>
  </si>
  <si>
    <t>"Адолат" МФЙ</t>
  </si>
  <si>
    <t>"Мехнатобод" МФЙ</t>
  </si>
  <si>
    <t>"Илгалди" МФЙ</t>
  </si>
  <si>
    <t>Хонабод МФЙ</t>
  </si>
  <si>
    <t>"Қоромон" МФЙ</t>
  </si>
  <si>
    <t>"Ошоқ қалъа" МФЙ</t>
  </si>
  <si>
    <t>ҚҚ Инвест маблағлари хисобидан</t>
  </si>
  <si>
    <t>Қўшкўпир тумани бўйича жами 53 та</t>
  </si>
  <si>
    <t>2021 - 2023 йилларда Қўшкўпир туманида ичимлик сув тизимларини ривожлантириш бўйича амалга ошириладиган лойиҳалар (объектлар)
МАНЗИЛЛИ РЎЙХАТИ</t>
  </si>
  <si>
    <t xml:space="preserve">Республика бюджети маблағлари </t>
  </si>
  <si>
    <t>Молия вазирлиги, Иқтисодий тараққиёт ва камбағалликни қисқартириш вазирлиги, "Ўзсувтаъминот" АЖ, Хоразм вилоят хокимлиги</t>
  </si>
  <si>
    <t>қониқарли</t>
  </si>
  <si>
    <t>2021 - 2023 йилларда Қўшкўпир туманида электр энергия таъминоти тизимларини ривожлантириш бўйича амалга ошириладиган лойиҳалар (объектлар)
МАНЗИЛЛИ РЎЙХАТИ</t>
  </si>
  <si>
    <t>Ўртаёп МФЙ МФЙдаги 0,4-6-10 кВ электр узатиш тармоқларини янгилаш</t>
  </si>
  <si>
    <t>Ўзбекистон Республикаси бюджети</t>
  </si>
  <si>
    <t>Молия вазирлиги, Энергетика вазирлиги, Хоразм вилояти хокимлиги</t>
  </si>
  <si>
    <t>Ифтихор МФЙдаги 0,4-6-10 кВ электр узатиш тармоқларини янгилаш</t>
  </si>
  <si>
    <t>Уйғур МФЙ даги 0,4-6-10 кВ электр узатиш тармоқларини янгилаш</t>
  </si>
  <si>
    <t>Ўртаёп  МФЙдаги 0,4-6-10 кВ электр узатиш тармоқларини янгилаш</t>
  </si>
  <si>
    <t>Ифтихор МФЙ даги 0,4-6-10 кВ электр узатиш тармоқларини янгилаш</t>
  </si>
  <si>
    <t>Ғалаба  МФЙ даги 0,4-6-10 кВ электр узатиш тармоқларини янгилаш</t>
  </si>
  <si>
    <t>Хосиён МФЙ даги 0,4-6-10 кВ электр узатиш тармоқларини янгилаш</t>
  </si>
  <si>
    <t>Олтин Воха МФЙ даги 0,4-6-10 кВ электр узатиш тармоқларини янгилаш</t>
  </si>
  <si>
    <t>Шихмашхад МФЙдаги 0,4-6-10 кВ электр узатиш тармоқларини янгилаш</t>
  </si>
  <si>
    <t>Қоромон МФЙдаги 0,4-6-10 кВ электр узатиш тармоқларини янгилаш</t>
  </si>
  <si>
    <t>Янгилик МФЙдаги 0,4-6-10 кВ электр узатиш тармоқларини янгилаш</t>
  </si>
  <si>
    <t>Баратлар МФЙдаги 0,4-6-10 кВ электр узатиш тармоқларини янгилаш</t>
  </si>
  <si>
    <t>Амиркум МФЙдаги 0,4-6-10 кВ электр узатиш тармоқларини янгилаш</t>
  </si>
  <si>
    <t>Вахимчи  МФЙдаги 0,4-6-10 кВ электр узатиш тармоқларини янгилаш</t>
  </si>
  <si>
    <t>Қаровул МФЙдаги 0,4-6-10 кВ электр узатиш тармоқларини янгилаш</t>
  </si>
  <si>
    <t>Илгалди МФЙдаги 0,4-6-10 кВ электр узатиш тармоқларини янгилаш</t>
  </si>
  <si>
    <t>Пахтакор  МФЙдаги 0,4-6-10 кВ электр узатиш тармоқларини янгилаш</t>
  </si>
  <si>
    <t>Боғзор  МФЙдаги 0,4-6-10 кВ электр узатиш тармоқларини янгилаш</t>
  </si>
  <si>
    <t>Амирқум МФЙдаги 0,4-6-10 кВ электр узатиш тармоқларини янгилаш</t>
  </si>
  <si>
    <t>Бекобод МФЙдаги 0,4-6-10 кВ электр узатиш тармоқларини янгилаш</t>
  </si>
  <si>
    <t>Боғзор МФЙдаги 0,4-6-10 кВ электр узатиш тармоқларини янгилаш</t>
  </si>
  <si>
    <t>Вахмчи МФЙдаги 0,4-6-10 кВ электр узатиш тармоқларини янгилаш</t>
  </si>
  <si>
    <t>Дўстлик МФЙдаги 0,4-6-10 кВ электр узатиш тармоқларини янгилаш</t>
  </si>
  <si>
    <t>Ёшлик МФЙдаги 0,4-6-10 кВ электр узатиш тармоқларини янгилаш</t>
  </si>
  <si>
    <t>Қоравул МФЙдаги 0,4-6-10 кВ электр узатиш тармоқларини янгилаш</t>
  </si>
  <si>
    <t>Кўназей МФЙдаги 0,4-6-10 кВ электр узатиш тармоқларини янгилаш</t>
  </si>
  <si>
    <t>Тагалак МФЙдаги 0,4-6-10 кВ электр узатиш тармоқларини янгилаш</t>
  </si>
  <si>
    <t>Уйғур МФЙдаги 0,4-6-10 кВ электр узатиш тармоқларини янгилаш</t>
  </si>
  <si>
    <t>Ўртаёп МФЙдаги 0,4-6-10 кВ электр узатиш тармоқларини янгилаш</t>
  </si>
  <si>
    <t>Хонобод МФЙдаги 0,4-6-10 кВ электр узатиш тармоқларини янгилаш</t>
  </si>
  <si>
    <t>Кенагас МФЙдаги 0,4-6-10 кВ электр узатиш тармоқларини янгилаш</t>
  </si>
  <si>
    <t>Бахористон МФЙдаги 0,4-6-10 кВ электр узатиш тармоқларини янгилаш</t>
  </si>
  <si>
    <t>Хайробод МФЙдаги 0,4-6-10 кВ электр узатиш тармоқларини янгилаш</t>
  </si>
  <si>
    <t>дона</t>
  </si>
  <si>
    <t>Ўртаёп МФЙ  даги 6-10 кВ трансформатор пунктларини янгилаш ва таъмирлаш</t>
  </si>
  <si>
    <t>Ўзбекистон Республикаси  бюджети</t>
  </si>
  <si>
    <t>Ифтихор МФЙдаги 6-10 кВ трансформатор пунктларини янгилаш ва таъмирлаш</t>
  </si>
  <si>
    <t>Уйғур МФЙдаги 6-10 кВ трансформатор пунктларини янгилаш ва таъмирлаш</t>
  </si>
  <si>
    <t>Хосиён МФЙдаги 6-10 кВ трансформатор пунктларини янгилаш ва таъмирлаш</t>
  </si>
  <si>
    <t>Олтин ВохаМФЙ даги 6-10 кВ трансформатор пунктларини янгилаш ва таъмирлаш</t>
  </si>
  <si>
    <t>Шихмашхад МФЙ даги 6-10 кВ трансформатор пунктларини янгилаш ва таъмирлаш</t>
  </si>
  <si>
    <t>Янгилик МФЙ даги 6-10 кВ трансформатор пунктларини янгилаш ва таъмирлаш</t>
  </si>
  <si>
    <t>Баратлар МФЙ даги 6-10 кВ трансформатор пунктларини янгилаш ва таъмирлаш</t>
  </si>
  <si>
    <t>Амиркум МФЙдаги 6-10 кВ трансформатор пунктларини янгилаш ва таъмирлаш</t>
  </si>
  <si>
    <t>Илгалди МФЙдаги 6-10 кВ трансформатор пунктларини янгилаш ва таъмирлаш</t>
  </si>
  <si>
    <t>Пахтакор  МФЙдаги 6-10 кВ трансформатор пунктларини янгилаш ва таъмирлаш</t>
  </si>
  <si>
    <t>Боғзор  МФЙдаги 6-10 кВ трансформатор пунктларини янгилаш ва таъмирлаш</t>
  </si>
  <si>
    <t>Бекобод МФЙдаги 6-10 кВ трансформатор пунктларини янгилаш ва таъмирлаш</t>
  </si>
  <si>
    <t>Дўстлик МФЙдаги 6-10 кВ трансформатор пунктларини янгилаш ва таъмирлаш</t>
  </si>
  <si>
    <t>Ёшлик МФЙдаги 6-10 кВ трансформатор пунктларини янгилаш ва таъмирлаш</t>
  </si>
  <si>
    <t>Қоравул МФЙдаги 6-10 кВ трансформатор пунктларини янгилаш ва таъмирлаш</t>
  </si>
  <si>
    <t>Кўназей МФЙдаги 6-10 кВ трансформатор пунктларини янгилаш ва таъмирлаш</t>
  </si>
  <si>
    <t>Ўртаёп МФЙдаги 6-10 кВ трансформатор пунктларини янгилаш ва таъмирлаш</t>
  </si>
  <si>
    <t>Хонобод МФЙдаги 6-10 кВ трансформатор пунктларини янгилаш ва таъмирлаш</t>
  </si>
  <si>
    <t>Шихмашхад МФЙдаги 6-10 кВ трансформатор пунктларини янгилаш ва таъмирлаш</t>
  </si>
  <si>
    <t>Янгилик МФЙдаги 6-10 кВ трансформатор пунктларини янгилаш ва таъмирлаш</t>
  </si>
  <si>
    <t>Мехнатобод МФЙдаги 6-10 кВ трансформатор пунктларини янгилаш ва таъмирлаш</t>
  </si>
  <si>
    <t>Шеробод МФЙдаги 6-10 кВ трансформатор пунктларини янгилаш ва таъмирлаш</t>
  </si>
  <si>
    <t>Давлат хусусий шерикчилиги асосида тадбиркорлик субъекти маблағлари</t>
  </si>
  <si>
    <t>4040 
млн.сўм</t>
  </si>
  <si>
    <t>13,67 млрд сўм</t>
  </si>
  <si>
    <t>97-605-83-84</t>
  </si>
  <si>
    <t>Амирхон Асрбек қозимий ф/х</t>
  </si>
  <si>
    <t>"Кўшкўпир парранда" МЧЖ</t>
  </si>
  <si>
    <t>"Қўшкўпир парранда" кластер" МЧЖ</t>
  </si>
  <si>
    <t>"Мафтуна-Асадбек-Камронбек" ОК</t>
  </si>
  <si>
    <t>хизмат кўрсатиш</t>
  </si>
  <si>
    <r>
      <rPr>
        <b/>
        <sz val="10"/>
        <rFont val="Times New Roman"/>
        <family val="1"/>
        <charset val="204"/>
      </rPr>
      <t>95-620</t>
    </r>
    <r>
      <rPr>
        <sz val="10"/>
        <rFont val="Times New Roman"/>
        <family val="1"/>
        <charset val="204"/>
      </rPr>
      <t>-60-56</t>
    </r>
  </si>
  <si>
    <t>асалари</t>
  </si>
  <si>
    <t>"Ғиёсбек Илёсбек" МЧЖ</t>
  </si>
  <si>
    <t>"Отабойполвон" ФХ,
 "Давлат полвончорва" ФХ</t>
  </si>
  <si>
    <t>Худаярова Турсуной Мадиёровна</t>
  </si>
  <si>
    <t>99-897-89-81</t>
  </si>
  <si>
    <t>"Али Мумтозбегим Чорва" ф/х, Полвон" ф/х</t>
  </si>
  <si>
    <t>Худаярова Гавхар Мадияровна</t>
  </si>
  <si>
    <t>97-363-16-02</t>
  </si>
  <si>
    <t>1. Тумандаги 24 та МФЙларда  чорвачиликка иҳтисослаштирилган 661 та оила бириктириш, тижорат банкларидан кредит маблағларини ажратилишини таъминлаш ва лойиҳаларни амалга ошириш.</t>
  </si>
  <si>
    <t>2. Тумандаги 24 та МФЙларда  паррандачиликка иҳтисослаштирилган 1074 та оила бириктириш, тижорат банкларидан кредит маблағларини ажратилишини таъминлаш ва лойиҳаларни амалга ошириш.</t>
  </si>
  <si>
    <t>5. Тумандаги 3 та МФЙларда  боғдорчиликка иҳтисослаштирилган 134 та оила бириктириш, тижорат банкларидан кредит маблағларини ажратилишини таъминлаш ва лойиҳаларни амалга ошириш.</t>
  </si>
  <si>
    <t>79 млн.сўм</t>
  </si>
  <si>
    <t>4. Тумандаги Ўртаёп та МФЙларда  асаларичилик 58 та оила, иссиқхона қуришга 67 та оилаларга бириктириш, тижорат банкларидан кредит маблағларини ажратилишини таъминлаш ва лойиҳаларни амалга ошириш.</t>
  </si>
  <si>
    <t>3. Тумандаги Шихмашхад ва Ўзбекистон  МФЙларда хунармандчилик иҳтисослаштирилган 15 та оила бириктириш, 21 та МФЙларда хизмат кўрсатишга ихтисослаштирилган 292 та оилага бириктириш, тижорат банкларидан кредит маблағларини ажратилишини таъминлаш ва лойиҳаларни амалга ошириш.</t>
  </si>
  <si>
    <t>18 та маҳалла маъмурий биносини таъмирлаш                      (2 иловага мувофиқ)</t>
  </si>
  <si>
    <t>Туманнинг марказида  Ёвғир МФЙда 8 та 5 қаватли 160 хонадонли арзон уй жой қуриш.                             (5 илова)</t>
  </si>
  <si>
    <t>63 500,0 
млн, сўм</t>
  </si>
  <si>
    <t xml:space="preserve">1. Нуқсон далолатномасини расмийлаштириш </t>
  </si>
  <si>
    <t>2. Манзилли дастурни шакллантириш</t>
  </si>
  <si>
    <t>3. Лойиҳа смета ҳужжатларини молиялаштириш манзилли дастурни шакллантириш</t>
  </si>
  <si>
    <t>4. Лойиха-смета хужжатларни тайёрлаш</t>
  </si>
  <si>
    <t>5. Экспертиза хулосаларини олиш</t>
  </si>
  <si>
    <t>6. Хоразм вилояти ҳокимлигига келишиш учун тақдим килиш</t>
  </si>
  <si>
    <t>8. "Кўп хонадонли уйларни ва иссиқлиқ таъминоти объектларини қуриш бўйича инжиниринг компанияси " ДУК  Хоразм вилоят филиали томонидан таъмирлаш ишларини ташкил этиш</t>
  </si>
  <si>
    <t xml:space="preserve">Республика йўл жамғармаси, бюджет маблағлари ҳисобига </t>
  </si>
  <si>
    <t>"Орол бўйи минтакасини ривожлантириш"  жамғармаси маблағлари, республика бюджет маблағлари</t>
  </si>
  <si>
    <r>
      <t xml:space="preserve">Сув тармоғи тортилган маҳаллаларга </t>
    </r>
    <r>
      <rPr>
        <b/>
        <sz val="14"/>
        <rFont val="Times New Roman"/>
        <family val="1"/>
        <charset val="204"/>
      </rPr>
      <t>7 490 та</t>
    </r>
    <r>
      <rPr>
        <sz val="14"/>
        <rFont val="Times New Roman"/>
        <family val="1"/>
        <charset val="204"/>
      </rPr>
      <t xml:space="preserve"> хонадонга улаш</t>
    </r>
  </si>
  <si>
    <r>
      <t xml:space="preserve">ХУЖМШда аҳолига санитар тозалаш хизмати кўрсатиш қамровини кўпайтириш </t>
    </r>
    <r>
      <rPr>
        <i/>
        <sz val="14"/>
        <rFont val="Times New Roman"/>
        <family val="1"/>
        <charset val="204"/>
      </rPr>
      <t>(кўп қаватли уйлар жойлашган маҳалла бўйича 2 та )</t>
    </r>
  </si>
  <si>
    <t>60 млн.сўм</t>
  </si>
  <si>
    <t>маҳаллий бюджет маблағлари хисобидан</t>
  </si>
  <si>
    <t>Аҳолини ўз маблағлари ҳисобидан</t>
  </si>
  <si>
    <t>2 608 млн.сўм</t>
  </si>
  <si>
    <t>Қўшкўпир туманидаги кўп қаватли турар-жой биноларини мукаммал таъмирлаш бўйича</t>
  </si>
  <si>
    <t>МФЙ раислари, Сектор раҳбарлари
Туман кадастр бўлими 
(Д.Полвонов)
Туман қурилиш бўлими бошлиғи (Ш.Аметов)</t>
  </si>
  <si>
    <t>Туман ҳокими ўринбосари, маҳалла ва оилани қўллаб-қувватлаш бўйича туман бўлими бошлиғи (С.Худайберганова)</t>
  </si>
  <si>
    <t>Туман хокимлиги (Р.Матяқубов) 
Туман қурилиш бўлими бошлиғи (Ш.Аметов)</t>
  </si>
  <si>
    <t>Туман ҳокими ўринбосари, маҳалла ва оилани қўллаб-қувватлаш бўйича туман бўлими бошлиғи (С.Худайберганова) 
Туман қурилиш бўлими бошлиғи
 (Ш.Аметов)</t>
  </si>
  <si>
    <t>Туман қурилиш бўлими бошлиғи
 (Ш.Аметов)
Масъул ташкилотлар</t>
  </si>
  <si>
    <t>ҚҚ Инвест
тегишли маъсул ташкилотлар
Туман қурилиш бўлими бошлиғи (Ш.Аметов)</t>
  </si>
  <si>
    <t>Экология ва атроф муҳитни муҳофаза қилиш туман бўлими 
(О.Хажимов)
"Тоза ҳудуд" ДУК туман  бўлими
(Ш.Кенжаев)</t>
  </si>
  <si>
    <t>Том, отмоска ва фасад ишлари, кириш йўлакларини таъмирлаш</t>
  </si>
  <si>
    <t>"Орол бўйи минтақасини ривожлантириш" жамғармаси, Тижорат банклари (кредит) маблағлари ҳисобидан</t>
  </si>
  <si>
    <t>3. "Темир дафтар"да рўйхатда турувчи оилаларнинг 33 нафар ишга лаёқатли  аъзоларини:</t>
  </si>
  <si>
    <t>*22 нафар фуқарони корхоналардаги бўш иш ўринларига мухассислиги ёки ҳунарига кўра ишга жойлаштириш.</t>
  </si>
  <si>
    <t>*11 тасини хонадонида тадбиркорлик қилиш истагини билдирган оила аъзоларига "Ҳар бир оила - тадбиркор" дастурига асосан микрокредитлар ажратиш.</t>
  </si>
  <si>
    <t>2. "Аёллар дафтари"даги 3133 нафар аёлларни бандлигини таъминлаш.</t>
  </si>
  <si>
    <r>
      <t xml:space="preserve">Тумандаги 2021 йил учун </t>
    </r>
    <r>
      <rPr>
        <b/>
        <sz val="14"/>
        <rFont val="Times New Roman"/>
        <family val="1"/>
        <charset val="204"/>
      </rPr>
      <t xml:space="preserve">80 та </t>
    </r>
    <r>
      <rPr>
        <sz val="14"/>
        <rFont val="Times New Roman"/>
        <family val="1"/>
        <charset val="204"/>
      </rPr>
      <t xml:space="preserve">ҳунармандчилик лойиҳаларини амалга ошириш ва </t>
    </r>
    <r>
      <rPr>
        <b/>
        <sz val="14"/>
        <rFont val="Times New Roman"/>
        <family val="1"/>
        <charset val="204"/>
      </rPr>
      <t>160 нафар</t>
    </r>
    <r>
      <rPr>
        <sz val="14"/>
        <rFont val="Times New Roman"/>
        <family val="1"/>
        <charset val="204"/>
      </rPr>
      <t xml:space="preserve"> аҳоли бандлигини таъминлаш.</t>
    </r>
  </si>
  <si>
    <t>Хунарманд уюшмаси, Бандликка кўмаклашиш давлат жамғармаси маблағлари</t>
  </si>
  <si>
    <t>Иқбол МФЙ</t>
  </si>
  <si>
    <t>Чаманзор МФЙ</t>
  </si>
  <si>
    <t>Гулзор МФЙ</t>
  </si>
  <si>
    <t>Ёвғир МФЙ</t>
  </si>
  <si>
    <t>Янгилик МФЙ</t>
  </si>
  <si>
    <t>Айронкўл МФЙ</t>
  </si>
  <si>
    <t>Ошоққала МФЙ</t>
  </si>
  <si>
    <t>Уйғур МФЙ</t>
  </si>
  <si>
    <t>Ғалаба МФЙ</t>
  </si>
  <si>
    <t>Бахористон МФЙ</t>
  </si>
  <si>
    <t>Маст МФЙ</t>
  </si>
  <si>
    <t>Амрқум МФЙ</t>
  </si>
  <si>
    <t>Адолат МФЙ</t>
  </si>
  <si>
    <t>Тагалак МФЙ</t>
  </si>
  <si>
    <t>Бўрлоқ МФЙ</t>
  </si>
  <si>
    <t>Қоровул МФЙ</t>
  </si>
  <si>
    <t>Дўстлик МФЙ</t>
  </si>
  <si>
    <t>Мехнатобод МФЙ</t>
  </si>
  <si>
    <t>Пахтакор МФЙ</t>
  </si>
  <si>
    <t>Шеробод МФЙ</t>
  </si>
  <si>
    <t>Боғзор МФЙ</t>
  </si>
  <si>
    <t>Ўзбекистон МФЙ</t>
  </si>
  <si>
    <t>Довуд МФЙ</t>
  </si>
  <si>
    <t>Баратлар МФЙ</t>
  </si>
  <si>
    <t>Иттифоқ МФЙ</t>
  </si>
  <si>
    <t>Ўртаёп МФЙ</t>
  </si>
  <si>
    <t>Хосиён МФЙ</t>
  </si>
  <si>
    <t>Шихобод МФЙ</t>
  </si>
  <si>
    <t>Хайрабод МФЙ</t>
  </si>
  <si>
    <t>Кўназей МФЙ</t>
  </si>
  <si>
    <t>Қадрят МФЙ</t>
  </si>
  <si>
    <t>Олтин воха МФЙ</t>
  </si>
  <si>
    <t>Ўрта қишлоқ МФЙ</t>
  </si>
  <si>
    <t>Незоғос</t>
  </si>
  <si>
    <t>2022 йил сентябр</t>
  </si>
  <si>
    <t>суммаси 
млн.сўм</t>
  </si>
  <si>
    <t>янги сув қувурлари қуриш</t>
  </si>
  <si>
    <t>МФЙга янги ичимлик сув тизимларини қуриш</t>
  </si>
  <si>
    <t>Ошоқ қалъа</t>
  </si>
  <si>
    <t>Хайробод МФЙ</t>
  </si>
  <si>
    <t>"Қадрият"МФЙ</t>
  </si>
  <si>
    <t>"Олтин воҳа"МФЙ</t>
  </si>
  <si>
    <t>"Дурдона"МФЙ</t>
  </si>
  <si>
    <t>"Незахос"</t>
  </si>
  <si>
    <t>"Полвон"</t>
  </si>
  <si>
    <t>Зарбдор</t>
  </si>
  <si>
    <t>Кенагас  МФЙ</t>
  </si>
  <si>
    <t>Корамон</t>
  </si>
  <si>
    <t xml:space="preserve">"Довуд" МФЙ </t>
  </si>
  <si>
    <t xml:space="preserve">"Баратлар" МФЙ </t>
  </si>
  <si>
    <t xml:space="preserve">"Араблар" МФЙ </t>
  </si>
  <si>
    <t>Амиркум МФЙ</t>
  </si>
  <si>
    <t>Бурлок</t>
  </si>
  <si>
    <t>"Илгалди"</t>
  </si>
  <si>
    <t>Пахтакор  МФЙ</t>
  </si>
  <si>
    <t xml:space="preserve">Ёшлик </t>
  </si>
  <si>
    <t>"Шихобод"МФЙ</t>
  </si>
  <si>
    <t>Сув иншоотлари бўйича:</t>
  </si>
  <si>
    <t>Сув иншоотларини таъмирлаш</t>
  </si>
  <si>
    <t>обект</t>
  </si>
  <si>
    <t xml:space="preserve">Сув иншоотларини янгидан қуриш </t>
  </si>
  <si>
    <t>38 250 
млн. сўм</t>
  </si>
  <si>
    <t xml:space="preserve">2021 йил феврал  </t>
  </si>
  <si>
    <t>Туман йўллардан фойдаланиш УК бўлими
(Б.Ражабов)</t>
  </si>
  <si>
    <t>Туман ҳокими қурилиш бўйича ўринбосари (Р.Матёқубов) Туман уй-жой коммунал хизмат бўлими бошлиғи (Р.Абдурасулов)
Тижорат банклари раҳбарлари</t>
  </si>
  <si>
    <t>Қўназей МФЙ</t>
  </si>
  <si>
    <t>Тумандаги 32 маҳалла маъмурий биносини қўриш ва ер ажратиш                                                                              (1 иловага мувофиқ)</t>
  </si>
  <si>
    <t>9 056 
млн.сўм</t>
  </si>
  <si>
    <t>Тумандаги 50 та махаллага мебел ва оргтехника ажратиш ҳамда интернет тармоғига уланиш                          (3 иловага мувофиқ)</t>
  </si>
  <si>
    <t>Туман ҳокими 1-ўринбосари
(О.Артиқов), 
туман Молия бўлими бошлиғи 
(Ф.Қурбонбоев)</t>
  </si>
  <si>
    <t>Тўрон замин, Олмазор кўчалари</t>
  </si>
  <si>
    <t>950 
млн.сўм</t>
  </si>
  <si>
    <t>Туманнинг "Кўназей" МФЙда "Ибрат, Тараққиёт", "Юрт равнақи" кўчалари, "Полвон" МФЙда  "Хадра-2" кўчаси, "Айронкўл" МФЙда "Ёшлик" кўчаси, "Мехнатобод" МФЙда "Тўрон замин", "Олмазор" кўчаларини архитектура қиёфасини намунавий ўзгартириш. (4 илова)</t>
  </si>
  <si>
    <t>2021 йил январь</t>
  </si>
  <si>
    <t xml:space="preserve">2021 йил январь </t>
  </si>
  <si>
    <t>2021 йил сентябрь</t>
  </si>
  <si>
    <t xml:space="preserve">Ҳар ойнинг 
5 санасига </t>
  </si>
  <si>
    <t>2021 йил 1 июль</t>
  </si>
  <si>
    <t>2021 йил йил давомида</t>
  </si>
  <si>
    <t>2020 йил 29 декабрь</t>
  </si>
  <si>
    <t>2021 йил 10 февраль</t>
  </si>
  <si>
    <t>2021 йил 15 апрель</t>
  </si>
  <si>
    <t>1. Тумандаги 7 та мактабга "Рус тили", 11 та мактабга "Мусиқа" ва
9 та мактабга "Ингиз тили" фанидан олий маълумотли кадрлар билан таъминлаш.</t>
  </si>
  <si>
    <t>Ибрат, Тараққиёт,
 Юрт равнақи кўчалари</t>
  </si>
  <si>
    <t>11-сон мактаб реконструкция</t>
  </si>
  <si>
    <t>49-сон мактаб реконструкция</t>
  </si>
  <si>
    <t>Ошоқ қала</t>
  </si>
  <si>
    <t xml:space="preserve">Хайробод </t>
  </si>
  <si>
    <t>Зарбдор\</t>
  </si>
  <si>
    <t>Маст</t>
  </si>
  <si>
    <t>Бекобот</t>
  </si>
  <si>
    <t>Қоравул</t>
  </si>
  <si>
    <t>Ўзбекистон</t>
  </si>
  <si>
    <t>Оилавий МТТ</t>
  </si>
  <si>
    <t>Тадбиркор ва имтиёзли кредит маблағлари ҳисобидан</t>
  </si>
  <si>
    <t>Молия вазирлиги, Марказий банк, Мактабгача таълим вазирлиги</t>
  </si>
  <si>
    <t xml:space="preserve">"Незахос" МФЙ </t>
  </si>
  <si>
    <t>32-МТТ</t>
  </si>
  <si>
    <t>1 500 млн.сўм</t>
  </si>
  <si>
    <t>11 163 млн.сўм</t>
  </si>
  <si>
    <t>Месит МФЙ</t>
  </si>
  <si>
    <t xml:space="preserve">Қўшкўпир тумани Месит МФЙ да "Батминтон","Workout" ва "Street bol" майдончалари 36х18 ўлчамли спорт майдончалари барпо этиш </t>
  </si>
  <si>
    <t xml:space="preserve">Қўшкўпир тумани Иттифоқ МФЙ да "Батминтон","Workout" ва "Street bol" майдончалари 36х18 ўлчамли спорт майдончалари барпо этиш </t>
  </si>
  <si>
    <t xml:space="preserve">Қўшкўпир тумани Айронкўл МФЙ да "Батминтон","Workout" ва "Street bol" майдончалари 36х18 ўлчамли спорт майдончалари барпо этиш </t>
  </si>
  <si>
    <t xml:space="preserve">Қўшкўпир тумани Тараққиёт МФЙ да "Батминтон","Workout" ва "Street bol" майдончалари 36х18 ўлчамли спорт майдончалари барпо этиш </t>
  </si>
  <si>
    <t xml:space="preserve">Қўшкўпир тумани Хосиён МФЙ да "Батминтон","Workout" ва "Street bol" майдончалари 36х18 ўлчамли спорт майдончалари барпо этиш </t>
  </si>
  <si>
    <t xml:space="preserve">Қўшкўпир тумани Баратлар МФЙ да "Батминтон","Workout" ва "Street bol" майдончалари 36х18 ўлчамли спорт майдончалари барпо этиш </t>
  </si>
  <si>
    <t xml:space="preserve">Қўшкўпир тумани Кенагас МФЙ да "Батминтон","Workout" ва "Street bol" майдончалари 36х18 ўлчамли спорт майдончалари барпо этиш </t>
  </si>
  <si>
    <t xml:space="preserve">Қўшкўпир тумани Шихмашхад МФЙ да "Батминтон","Workout" ва "Street bol" майдончалари 36х18 ўлчамли спорт майдончалари барпо этиш </t>
  </si>
  <si>
    <t xml:space="preserve">Қўшкўпир тумани Ўртаёп МФЙ да "Батминтон","Workout" ва "Street bol" майдончалари 36х18 ўлчамли спорт майдончалари барпо этиш </t>
  </si>
  <si>
    <t xml:space="preserve">Қўшкўпир тумани Хонобод МФЙ да "Батминтон","Workout" ва "Street bol" майдончалари 36х18 ўлчамли спорт майдончалари барпо этиш </t>
  </si>
  <si>
    <t xml:space="preserve">Қўшкўпир тумани Шеробод МФЙ да "Батминтон","Workout" ва "Street bol" майдончалари 36х18 ўлчамли спорт майдончалари барпо этиш </t>
  </si>
  <si>
    <t xml:space="preserve">Қўшкўпир тумани Амиркум МФЙ да "Батминтон","Workout" ва "Street bol" майдончалари 36х18 ўлчамли спорт майдончалари барпо этиш </t>
  </si>
  <si>
    <t xml:space="preserve">Қўшкўпир тумани Незахос МФЙ да "Батминтон","Workout" ва "Street bol" майдончалари 36х18 ўлчамли спорт майдончалари барпо этиш </t>
  </si>
  <si>
    <t>объект</t>
  </si>
  <si>
    <t>Туманда Болалар ўсмирлар спорт зал куриш</t>
  </si>
  <si>
    <t>Тумандаги Болалар ўсмирлар спорт мактабини кайтадан реконструқция қилиш</t>
  </si>
  <si>
    <t>Тумандаги МФЙларда спорт майдончасини ташкил қилиш.</t>
  </si>
  <si>
    <t>1. Туманнинг 13 та МФЙда бадминтон майдончаси қуриш.</t>
  </si>
  <si>
    <t>910,0 млн.сўм</t>
  </si>
  <si>
    <t>2. МФЙларда 13 та стритбол майдончаси ташкил этиш.</t>
  </si>
  <si>
    <t>2021 йил 30 июнь</t>
  </si>
  <si>
    <t>3. МФЙларда 13 та "Workout" майдончаси  ташкил қилиш.</t>
  </si>
  <si>
    <t>2021 йил 30 сентябрь</t>
  </si>
  <si>
    <t>4. Туман марказида саломатлик йўлакчалари барпо этиш.</t>
  </si>
  <si>
    <t>VIII.  Жисмоний тарбия ва спорт, инновациялар ва ахборот технологияларини ривожлантириш масалаларини бўйича</t>
  </si>
  <si>
    <t>IХ. Бошқа масалалар бўйича</t>
  </si>
  <si>
    <t>5 852 млн.сўм</t>
  </si>
  <si>
    <t>6 000 млн.сўм</t>
  </si>
  <si>
    <t>2021 йил декабрь</t>
  </si>
  <si>
    <t>Қўшкўпир тумани жами</t>
  </si>
  <si>
    <t>Х</t>
  </si>
  <si>
    <t>Қўшкўпир туман жами</t>
  </si>
  <si>
    <t>II</t>
  </si>
  <si>
    <t>III</t>
  </si>
  <si>
    <t>IV</t>
  </si>
  <si>
    <t>Қоромон МФЙ</t>
  </si>
  <si>
    <t>"Wundеrkind the world" МЧЖ давлат-хусусий шерикчилиги асосида янги НМТ қуриш</t>
  </si>
  <si>
    <t>"Yurtimiz-Umidlari" НТМ давлат-хусусий шерикчилиги асосида янги НМТ қуриш</t>
  </si>
  <si>
    <t>"Shox-sulton-Aziz" НТМ давлат-хусусий шерикчилиги асосида янги НМТ қуриш</t>
  </si>
  <si>
    <t>Туманлараро ОИВ таҳлил лаборотория биносини янгидан қўриш</t>
  </si>
  <si>
    <t>"Орол бўйи минтақасини ривожлантириш" дастури доирасида "Чаманзор" МФЙда 10 та кўп қаватли турар жойлар.  Ш.Рашидов кўчаси № 3, 4, 11, 12, 13, 14, 18, 20, 21, 23-уйлар; "Иқбол" МФЙда       3 та кўп қаватли турар жойлар.  Беруний кўчаси №6, 8, 9-уйлар;"Гулзор" МФЙ 3 та кўп қаватли турар жойлар.  Мустақиллик кўчаси № 1, 2, 3-уйлар; "Тараққиёт" МФЙ 1 та кўп қаватли турар жойлар.  У.Хайём кўчаси №8-уйлар;
(6-илова)</t>
  </si>
  <si>
    <t xml:space="preserve"> Туман ҳудудида жойлашган кўчаларнинг ички хўжалик йўлларини таъмирлаш. Шулардан: асфалът бетон (жами 20,7 км) ва ички тупроқ йўлларга шағал қопламаси (жами 327,4 км)  ётқизиш 3 та кўприкни таъмирлаш бўйича амалга оширилиши лозим бўлган ишлар 
(7-илова)</t>
  </si>
  <si>
    <t>6 541 млн.сўм</t>
  </si>
  <si>
    <r>
      <t xml:space="preserve">Туманда кўчаларида жами </t>
    </r>
    <r>
      <rPr>
        <b/>
        <sz val="14"/>
        <rFont val="Times New Roman"/>
        <family val="1"/>
        <charset val="204"/>
      </rPr>
      <t xml:space="preserve">90,7 км </t>
    </r>
    <r>
      <rPr>
        <sz val="14"/>
        <rFont val="Times New Roman"/>
        <family val="1"/>
        <charset val="204"/>
      </rPr>
      <t>электр энергия узатиш тармоқларини янгилаш. (9-илова)</t>
    </r>
  </si>
  <si>
    <r>
      <t xml:space="preserve">Туманда электр энергия таъминотини яхшилаш учун жами </t>
    </r>
    <r>
      <rPr>
        <b/>
        <sz val="14"/>
        <rFont val="Times New Roman"/>
        <family val="1"/>
        <charset val="204"/>
      </rPr>
      <t>25 та</t>
    </r>
    <r>
      <rPr>
        <sz val="14"/>
        <rFont val="Times New Roman"/>
        <family val="1"/>
        <charset val="204"/>
      </rPr>
      <t xml:space="preserve"> трансформатор пунктини янгилаш. (9-илова)</t>
    </r>
  </si>
  <si>
    <r>
      <t xml:space="preserve">Туманда </t>
    </r>
    <r>
      <rPr>
        <b/>
        <sz val="14"/>
        <rFont val="Times New Roman"/>
        <family val="1"/>
        <charset val="204"/>
      </rPr>
      <t>7 586 нафар</t>
    </r>
    <r>
      <rPr>
        <sz val="14"/>
        <rFont val="Times New Roman"/>
        <family val="1"/>
        <charset val="204"/>
      </rPr>
      <t xml:space="preserve"> ишсиз бўлган аҳолини туман Аҳолини бандлигига кўмаклашиш маркази орқали бандлигини таъминлаш </t>
    </r>
    <r>
      <rPr>
        <i/>
        <sz val="14"/>
        <rFont val="Times New Roman"/>
        <family val="1"/>
        <charset val="204"/>
      </rPr>
      <t>(Темир, аёллар ва ёшлар дафтари, бошқалар)</t>
    </r>
    <r>
      <rPr>
        <sz val="14"/>
        <rFont val="Times New Roman"/>
        <family val="1"/>
        <charset val="204"/>
      </rPr>
      <t>. (11-илова)</t>
    </r>
  </si>
  <si>
    <r>
      <t xml:space="preserve">Туманда жами </t>
    </r>
    <r>
      <rPr>
        <b/>
        <sz val="14"/>
        <rFont val="Times New Roman"/>
        <family val="1"/>
        <charset val="204"/>
      </rPr>
      <t>3 985 нафар</t>
    </r>
    <r>
      <rPr>
        <sz val="14"/>
        <rFont val="Times New Roman"/>
        <family val="1"/>
        <charset val="204"/>
      </rPr>
      <t xml:space="preserve"> "Аёллар дафтари"даги аёлларни рўйхатдан чиқариш.</t>
    </r>
  </si>
  <si>
    <t>Туманни МФЙларни саноат ўсиш нуқтаси орқали драйверлар асосида ривожлантириш. (13-илова)</t>
  </si>
  <si>
    <t>Туманда 4 та маданият марказлари янгитдан қўриш</t>
  </si>
  <si>
    <t>1. "Шеробод","Шихмашхад" МФЙларда маданият маркази янги биносини қўриш.</t>
  </si>
  <si>
    <t>2021 йил ноябрь</t>
  </si>
  <si>
    <t>2."Кенагас"МФЙда маданият маркази янги биносини қўриш.</t>
  </si>
  <si>
    <t>2022 йил август</t>
  </si>
  <si>
    <t>2023 йил сентябрь</t>
  </si>
  <si>
    <t>3. "Уйғур"МФЙларда маданият маркази янги биносини қўриш.</t>
  </si>
  <si>
    <t>20 000 млн.сўм</t>
  </si>
  <si>
    <t>4. Мактабларни 2022-2023-йй. ўқув йилларига тайёрлаш ва фойдаланишга топшириш.</t>
  </si>
  <si>
    <t>2022 йил 15 август</t>
  </si>
  <si>
    <t>2022 йил 1 февраль</t>
  </si>
  <si>
    <t>2022 йил 15 февраль</t>
  </si>
  <si>
    <t>1. Инвестиция дастури доирасида  "Янгилик" МФЙдаги 4-сонли умумтаълим мактаби,  "Шихмахшад"МФЙдаги 7-сонли умумтаълим мактаби, "Уйғур"МФЙдаги 24-сонли умумтаълим мактаби ва "Бахористон" МФЙдаги 4-хтисослаштирилган мактабни мукаммал таъмирлаш.</t>
  </si>
  <si>
    <t>1. Инвестиция дастури доирасида  "Незахос" МФЙдаги 37-сонли, "Баратлар" МФЙдаги 50-сонли умумтаълим мактабларини реконструкция қилиш ва "Ёвғир" МФЙ янгидан мактаб қўриш.</t>
  </si>
  <si>
    <t>14 982 млн.сўм</t>
  </si>
  <si>
    <t>13 869 млн.сўм</t>
  </si>
  <si>
    <t>3 200 млн.сўм</t>
  </si>
  <si>
    <t>4 700 млн.сўм</t>
  </si>
  <si>
    <t>6 800 млн.сўм</t>
  </si>
  <si>
    <t>8 100 млн.сўм</t>
  </si>
  <si>
    <t>13 500 млн.сўм</t>
  </si>
  <si>
    <t>15 000 млн.сўм</t>
  </si>
  <si>
    <t>41 900 млн.сўм</t>
  </si>
  <si>
    <t>1 400 млн.сўм</t>
  </si>
  <si>
    <t>17 100 млн.сўм</t>
  </si>
  <si>
    <t>500 млн.сўм</t>
  </si>
  <si>
    <t>11 800 млн.сўм</t>
  </si>
  <si>
    <t xml:space="preserve">3 800 млн.сўм </t>
  </si>
  <si>
    <t>2 996 
млн.сўм</t>
  </si>
  <si>
    <t>1 734 млн сўм</t>
  </si>
  <si>
    <t>"Баратлар"  МФЙ</t>
  </si>
  <si>
    <t xml:space="preserve"> "Шихмашхад" МФЙ</t>
  </si>
  <si>
    <t>Қадрият МФЙ</t>
  </si>
  <si>
    <t>Мактабгача таълим ташкилотларини реконструкция қилиш</t>
  </si>
  <si>
    <r>
      <t xml:space="preserve">Туманда жами </t>
    </r>
    <r>
      <rPr>
        <b/>
        <sz val="14"/>
        <rFont val="Times New Roman"/>
        <family val="1"/>
        <charset val="204"/>
      </rPr>
      <t xml:space="preserve">195 км </t>
    </r>
    <r>
      <rPr>
        <sz val="14"/>
        <rFont val="Times New Roman"/>
        <family val="1"/>
        <charset val="204"/>
      </rPr>
      <t>сув тармоғини қуриш.
(8-илова) 2 та сув иншоотини таъмирлаш ва 3 та сув иншооти қуриш</t>
    </r>
  </si>
  <si>
    <t>"Ўртаёп" МФЙ 19-сон МТТ-Ф, "Дурдона" МФЙ 28-сон МТТ, "Ёвғир" МФЙ 7-сон МТТ Ф реконструкция қилиш</t>
  </si>
  <si>
    <t>2021 йил  ноябрь</t>
  </si>
  <si>
    <t>Туман марказида саломатлик йўлакчалари барпо этиш.</t>
  </si>
  <si>
    <t>7 450 млн.сўм</t>
  </si>
  <si>
    <t>Жисмоний тарбия ва спорт вазирлиги, Молия вазирлиги, вилоят хокимлиги</t>
  </si>
  <si>
    <t>Жисмоний тарбия ва спорт вазирлиги, Молия вазирлиги,
 вилоят хокимлиги</t>
  </si>
  <si>
    <t>1. Туман МФЙлардаги раисларга тиббий маданияти ва касалликларни  олдини олиш бўйича таништирув ишларини амалга ошириш.</t>
  </si>
  <si>
    <t>11 та кўп қаватли турар жойлар.  Ш.Рашидов кўчаси №3, 4, 11, 12, 13, 14, 18, 20, 21, 23, 24-уйлар;</t>
  </si>
  <si>
    <t>2021 йил февраль</t>
  </si>
  <si>
    <t>2021 йил апрель</t>
  </si>
  <si>
    <t>2022 йил февраль</t>
  </si>
  <si>
    <t>2022 йил апрель</t>
  </si>
  <si>
    <t>9 000 млн.сўм</t>
  </si>
  <si>
    <t>Туманда 3-6 ёшидаги болаларни боғчага қамровини 65,3 фоиздан 2021 йилда 3 та мактабгача таълим ташкилотини реконструкция қилиш,  30 та оилавий боғчани ишга тушириш ва 10 та 6 ёшлик мажбурий мактабгача таълим гуруҳини ташкиллаштириш орқали камида                                       73 фоизга 2022 йилда 3 та мактабгача таълим ташкилотини реконструкция қилиш, 25 та оилавий ва  10 та 6 ёшлик мажбурий мактабгача таълим гуруҳини ташкиллаштириш орқали 80 фоизга етказиш.</t>
  </si>
  <si>
    <t>435,4 
млн. сўм</t>
  </si>
  <si>
    <t>2500,0 
млн.сўм</t>
  </si>
  <si>
    <t>Туман марказида саломатлик йўлакчаси ташкил қилиш</t>
  </si>
  <si>
    <t>15-илова</t>
  </si>
  <si>
    <t>Объектнинг номи</t>
  </si>
  <si>
    <t>Объект мулкдори</t>
  </si>
  <si>
    <t>Мулкдор СТИР рақами</t>
  </si>
  <si>
    <t>Инвестиция лойиҳаси мазмуни</t>
  </si>
  <si>
    <t>Киритиладиган инвестиция (млн.сўм)</t>
  </si>
  <si>
    <t>Яратиладиган янги иш ўринлари</t>
  </si>
  <si>
    <t>1. Бўш турган объектлар мулкдорлари билан музокаралар ўтказиш.</t>
  </si>
  <si>
    <t>2021 йил 1 феврал</t>
  </si>
  <si>
    <t>2. Бўш турган объектлар негизида амалга ошириладиган инвестиция лойиҳаларининг тармоқ жадвалини ишлаб чиқиш.</t>
  </si>
  <si>
    <t>2021 йил 
15 март</t>
  </si>
  <si>
    <t xml:space="preserve">Ҳар ойнинг
5 санасига </t>
  </si>
  <si>
    <r>
      <t xml:space="preserve">Туманда </t>
    </r>
    <r>
      <rPr>
        <b/>
        <sz val="14"/>
        <rFont val="Times New Roman"/>
        <family val="1"/>
        <charset val="204"/>
      </rPr>
      <t xml:space="preserve">20748 та </t>
    </r>
    <r>
      <rPr>
        <sz val="14"/>
        <rFont val="Times New Roman"/>
        <family val="1"/>
        <charset val="204"/>
      </rPr>
      <t>хонадонга электрон газ ҳисобдонларини ўрнатиш.</t>
    </r>
  </si>
  <si>
    <t>26 972 
млн.сўм</t>
  </si>
  <si>
    <t xml:space="preserve">3. Майиший газ балонларга 21 326 дона стиккер ўрнатиш </t>
  </si>
  <si>
    <t>2021 йил май</t>
  </si>
  <si>
    <t>6 440 млн.сўм</t>
  </si>
  <si>
    <t>4. Истеъмолчилаларга қўлайлик яратиш учун "ID-карта" билан таъминлаш</t>
  </si>
  <si>
    <t>2021 йил август</t>
  </si>
  <si>
    <t>7 260 млн.сўм</t>
  </si>
  <si>
    <t>Бўрлоқ  МФЙ 11-сон МТТ, "Уйғур" МФЙ 21-сон МТТ, "Кўназей" МФЙ 27-сон МТТ ва"Шихмашхад" МФЙ 38-сон МТТ реконструкция қилиш</t>
  </si>
  <si>
    <t>14 100 млн.сўм</t>
  </si>
  <si>
    <t>Ўртаёп қишлоғи Ғалаба МФЙ</t>
  </si>
  <si>
    <t>Дўкон биноси</t>
  </si>
  <si>
    <t>Мавлонов Бахромбек</t>
  </si>
  <si>
    <t>Савдо ва майиший хизмат кўрсатиш ташкил қилиш</t>
  </si>
  <si>
    <t>Оқдарбанд қишлоғи</t>
  </si>
  <si>
    <t>маиший хизмат</t>
  </si>
  <si>
    <t>Ўртаёп қишлоғи Адолат МФЙ</t>
  </si>
  <si>
    <t>дорихона биноси</t>
  </si>
  <si>
    <t>DURDIYEV SHERALI KOMILOVICH</t>
  </si>
  <si>
    <t>Дорихона ташкил қилиш</t>
  </si>
  <si>
    <t>Хосиён қишлоғи Тегалак МФЙ</t>
  </si>
  <si>
    <t>хизмат курсатиш биноси</t>
  </si>
  <si>
    <t>OTOJONOV UMIDBEK MATYOQUBOVICH</t>
  </si>
  <si>
    <t>Маиший хизмат кўрсатиш ташкил қилиш</t>
  </si>
  <si>
    <t>Хосиён қишлоғи Хосён МФЙ</t>
  </si>
  <si>
    <t>Курилиши тугалланмаган сув иншоати ер участкаси</t>
  </si>
  <si>
    <t>МАШАРИПОВ РАХМАТУЛЛА САЛАЕВИЧ</t>
  </si>
  <si>
    <t>Паррандачилик ташқил қилиш</t>
  </si>
  <si>
    <t>MIRZAYEV HURMAT OTAXONOVICH</t>
  </si>
  <si>
    <t>Озиқ-овқат ва но озиқ-овқатсотиш дўкони ташкил қилиш</t>
  </si>
  <si>
    <t>Баликхона ва дам олиш уйи биноси</t>
  </si>
  <si>
    <t>"REJABBIBI QALANDAROVA" ФХ</t>
  </si>
  <si>
    <t>Умумий овкатланиш ва нон цехи ва майиши химат корсатиш</t>
  </si>
  <si>
    <t>Китоб дукон куриш учун ер майдони</t>
  </si>
  <si>
    <t>Китоб дукон ташкил қилиш</t>
  </si>
  <si>
    <t>Озик овкат дукони</t>
  </si>
  <si>
    <t>MIRZAYEV O‘LMASBEK OMONOVICH</t>
  </si>
  <si>
    <t>Озик-овкат дукони</t>
  </si>
  <si>
    <t>Хаммом биноси</t>
  </si>
  <si>
    <t>ЖУМАНИЁЗОВ БАХОДИР ХУДАЙНАЗАРОВИЧ</t>
  </si>
  <si>
    <t>Саноат маркази биноси</t>
  </si>
  <si>
    <t>ООО "G'OZOVOT INVEST PRODUCTION"</t>
  </si>
  <si>
    <t>Оқдарбанд қишлоғи Иттифоқ МФЙ</t>
  </si>
  <si>
    <t>пайнет шахобчаси</t>
  </si>
  <si>
    <t>САПАЕВ АЗИЗБЕК ОДИЛБЕКОВИЧ</t>
  </si>
  <si>
    <t>Хадра қишлоғи Ўрта қишлоқ МФЙ</t>
  </si>
  <si>
    <t>7-сон дўкон биноси</t>
  </si>
  <si>
    <t>«XORAZM KAFOLAT SAVDO АЖГА К QOSHKOPIR SAVDO SHOBA KORXONASI</t>
  </si>
  <si>
    <t xml:space="preserve">Савдо дўкони </t>
  </si>
  <si>
    <t>камер ямаш устахонаси</t>
  </si>
  <si>
    <t>Матчанова Шоира Ражабовна</t>
  </si>
  <si>
    <t>Озиқ-овқат дўкони ташкил қилиш</t>
  </si>
  <si>
    <t>Шихмашхад қишлоғи Ўзбекистон МФЙ</t>
  </si>
  <si>
    <t>Сартарошхона биноси</t>
  </si>
  <si>
    <t xml:space="preserve">Ибрагимов Бахтиёр </t>
  </si>
  <si>
    <t>Сартарошхона биноси ташкил қилиш</t>
  </si>
  <si>
    <t>Шихмашхад қишлоғи Шихмашхад МФЙ</t>
  </si>
  <si>
    <t>Курилиши тугалланмаган «Автомабилларга сервис хизмат курсатиш шахобчаси» биноси</t>
  </si>
  <si>
    <t>Рахмонов Жамшид Каримберганович</t>
  </si>
  <si>
    <t>Автомабилларга техник хизмат кўрсаниш шахобчаси таишкил қилиш</t>
  </si>
  <si>
    <t>Хадра қишлоғи Полвон МФЙ</t>
  </si>
  <si>
    <t>Газ қуйииш шахобча</t>
  </si>
  <si>
    <t>"XURSANDBEK AZIZBEK" МЧЖ</t>
  </si>
  <si>
    <t>Тегирмон ва Омборхона биноси ташкил қилиш</t>
  </si>
  <si>
    <t>Кенагас қишлоғи Қарамон МФЙ</t>
  </si>
  <si>
    <t>маиший хизмат биноси</t>
  </si>
  <si>
    <t>SAPAYEV ARTIQBEK DJUMANIYOZOVICH</t>
  </si>
  <si>
    <t>БОГБЕКОВ БАХРОМ АБДУШАРИПОВИЧ</t>
  </si>
  <si>
    <t>Хонобод қишлоғи Куктом МФЙ</t>
  </si>
  <si>
    <t>дўкон бноси</t>
  </si>
  <si>
    <t>БОЛТАЕВА ГАВХАР НИЁЗМАТОВНА</t>
  </si>
  <si>
    <t>Шихмашхад қишлоғи  Зарбдор МФЙ</t>
  </si>
  <si>
    <t>ДАВЛЕТОВ ДАНИЁР АБДУЛЛАЕВИЧ</t>
  </si>
  <si>
    <t>Дала шипон  ер майдонии</t>
  </si>
  <si>
    <t>ИБРАХИМОВА РЕЙМА ХХХ</t>
  </si>
  <si>
    <t xml:space="preserve">маиший хизмат </t>
  </si>
  <si>
    <t>ХАЙИТБОЕВА ГУЛПОШША ОЛЛАБЕРГАНОВНА</t>
  </si>
  <si>
    <t xml:space="preserve"> Майиший хизмат кўрсатиш ташкил қилиш</t>
  </si>
  <si>
    <t>Курилиши тугалланмаган бино</t>
  </si>
  <si>
    <t>ЯКУБОВ БУРХОН БАХОДИРОВИЧ</t>
  </si>
  <si>
    <t>Ветеринария хизмати кўрсатиш шахобчаси</t>
  </si>
  <si>
    <t>QURYOZOV FAYZULLA SHOMURATOVICH</t>
  </si>
  <si>
    <t>Эхтиёт қисмлар сотиш дўкони</t>
  </si>
  <si>
    <t>ВАПАЕВА РАХАТ АБДУЛЛАЕВНА</t>
  </si>
  <si>
    <t>Атомабилларга техни кизмат кўрсатиш ташкил қилиш</t>
  </si>
  <si>
    <t>дўкон биноси</t>
  </si>
  <si>
    <t>ISAQOV OG‘ABEK DAVRONBEK O‘G‘LI</t>
  </si>
  <si>
    <t>Савдо ва маиший хизмат кўрсати ташкил қилиш</t>
  </si>
  <si>
    <t xml:space="preserve">цех </t>
  </si>
  <si>
    <t xml:space="preserve"> Маиший хизмат кўрсати ташкил қилиш</t>
  </si>
  <si>
    <t>Қатағон қишлоғи Баратлар МФЙ</t>
  </si>
  <si>
    <t>Хоразм жамоа хўжалиги маъмурий биноси биринчи қавати</t>
  </si>
  <si>
    <t>Бобожонов Умарбек Хударганович</t>
  </si>
  <si>
    <t>Тикувчилик цехи ташкил қилиш</t>
  </si>
  <si>
    <t>Қатағон қишлоғи Араблар МФЙ</t>
  </si>
  <si>
    <t>Гўшт дўкони</t>
  </si>
  <si>
    <t>Машарипов Жаҳонгир</t>
  </si>
  <si>
    <t>Янгилик қишлоғи Ёвғур МФЙ</t>
  </si>
  <si>
    <t>Янгилик қишлоғи Янгилик МФЙ</t>
  </si>
  <si>
    <t>Қўшкўпир шаҳарчаси 
Аз-Замахшарий кўчаси</t>
  </si>
  <si>
    <t>цех биноси</t>
  </si>
  <si>
    <t>БАБАЖАНОВ ХУРМАТБЕК БАТИРОВИЧ</t>
  </si>
  <si>
    <t xml:space="preserve">Тикувчилик цех ташкил қилиш </t>
  </si>
  <si>
    <t>омборхона биноси</t>
  </si>
  <si>
    <t>ЕКУБОВ ДИЛШОД ЙУЛДОШЕВИЧ</t>
  </si>
  <si>
    <t>Қўшкўпир шаҳарчаси Беруний кўчаси</t>
  </si>
  <si>
    <t>оёк кийимлари таъмирлаш устахонаси</t>
  </si>
  <si>
    <t>ЖУМАНИЕЗОВ ЖУМАНАЗАР БОБОЖОНОВИЧ</t>
  </si>
  <si>
    <t>Оёк кийимлари таъмирлаш устахонаси ташкил қилиш</t>
  </si>
  <si>
    <t>МАТНИЁЗОВ КАРИМ ХХХ</t>
  </si>
  <si>
    <t>Иситишхонаси биноси</t>
  </si>
  <si>
    <t>РУЗИМОВ РУСТАМ АМОНОВИЧ</t>
  </si>
  <si>
    <t>Атомабилларни таъмирлаш устахонаси ташкил қилиш</t>
  </si>
  <si>
    <t>СУЛТОНОВА ГУЛБАХОР ЮЛДОШЕВНА</t>
  </si>
  <si>
    <t>Ёзги клуб биноси</t>
  </si>
  <si>
    <t>ХУДОЙБЕРГАНОВ ЖАМОЛ ДУРДИЕВИЧ</t>
  </si>
  <si>
    <t>Акфа ешик ва дераза ромларини ишлаб чиқариш</t>
  </si>
  <si>
    <t>молхона ва омборхона биноси</t>
  </si>
  <si>
    <t>ЮСУПОВ ШОНАЗАР МАТКУРБАНОВИЧ</t>
  </si>
  <si>
    <t>Молхона ва омборхона биноси ташкил қилиш</t>
  </si>
  <si>
    <t>техникаларни таъмирлаш устахонаси</t>
  </si>
  <si>
    <t>XUDAYBERGANOV XIKMAT KOMILOVICH</t>
  </si>
  <si>
    <t>Қишлоқ хўжаликм техникаларини таъмирлаш устахонаси ташкил қилиш</t>
  </si>
  <si>
    <t>озик овкат дукони</t>
  </si>
  <si>
    <t>АБДРИМОВ УЛУГБЕК МАШАРИПОВИЧ</t>
  </si>
  <si>
    <t>Ғозовот қишлоғи Шеробод МФЙ</t>
  </si>
  <si>
    <t>Дурадгорчилик устахонаси</t>
  </si>
  <si>
    <t>Рўзимов Фахриддин</t>
  </si>
  <si>
    <t>Ўзбекёп қишлоғи Қоровул МФЙ</t>
  </si>
  <si>
    <t>Гулистон ММТП  гараж биноси</t>
  </si>
  <si>
    <t>Собиров Рахимбой</t>
  </si>
  <si>
    <t>Ших қишлоғи Боғзор МФЙ</t>
  </si>
  <si>
    <t>Худойқулиев Рахманқули Отабоевич(Рахимова Султонпошша)</t>
  </si>
  <si>
    <t>Каримова Султонпошша</t>
  </si>
  <si>
    <t>Дукон биноси</t>
  </si>
  <si>
    <t>Юсупов Фахриддин</t>
  </si>
  <si>
    <t xml:space="preserve">Сартарош хона </t>
  </si>
  <si>
    <t>Жуманиезов Олим</t>
  </si>
  <si>
    <t>Ғозовот қишлоғи Мехнатобод МФЙ</t>
  </si>
  <si>
    <t>Ўзбекёп кишлоги Борлақ МФЙ</t>
  </si>
  <si>
    <t>дала шийфон</t>
  </si>
  <si>
    <t>ISMAILOV SHOMUROT XXX</t>
  </si>
  <si>
    <t>Ғозоват кишлоги Пахтакор МФЙ</t>
  </si>
  <si>
    <t>Дорихона биноси</t>
  </si>
  <si>
    <t>MASHARIPOV ALIJON ALIMOVICH</t>
  </si>
  <si>
    <t>NURMETOVA ANOR NURMATOVNA</t>
  </si>
  <si>
    <t>QOSHKOPIR SAVDO SHOBA KORXONAS</t>
  </si>
  <si>
    <t>Чорвачилик  ташкил қилиш</t>
  </si>
  <si>
    <t>YULDASHEV UTKIRBEK QURONBOYEVICH</t>
  </si>
  <si>
    <t>Савд ва маиший хизмат кщрсатиш шахобчаси</t>
  </si>
  <si>
    <t>Ших қишлоғи Ёшлик МФЙ</t>
  </si>
  <si>
    <t>Автотех устахонаси</t>
  </si>
  <si>
    <t xml:space="preserve">АБДУЛЛАЕВ ШУХРАТ </t>
  </si>
  <si>
    <t>Савдо маркази</t>
  </si>
  <si>
    <t>ДУСТЧАНОВ ИСМОИЛ МАРАТОВИЧ</t>
  </si>
  <si>
    <t>Ғозовот қишлоғи Илгалди МФЙ</t>
  </si>
  <si>
    <t>ИСМОИЛОВ ЗОКИР КУЗИБОЕВИЧ</t>
  </si>
  <si>
    <t>КУЛЖОНОВ КОМИЛ РАЖАБОВИЧ</t>
  </si>
  <si>
    <t>Нон ва нон махсулотлари ишлаб чиқариш</t>
  </si>
  <si>
    <t>маиший хизмат курсатиш биноси</t>
  </si>
  <si>
    <t>КУТЛИЕВА КУРВОНОЙ ХХХ</t>
  </si>
  <si>
    <t xml:space="preserve">ОТАЖАНОВ МАКСУД </t>
  </si>
  <si>
    <t>СОБИРОВ АРИСЛОН ОМОНБОЕВИЧ</t>
  </si>
  <si>
    <t>ALLABERGANOV OXUNJON ARSLONOVICH</t>
  </si>
  <si>
    <t>SHARIPOV BAXTIYOR RAHIMOVICH</t>
  </si>
  <si>
    <t>ХУДАЙНАЗАРОВ РАВШОН АШУРБОЕВИЧ</t>
  </si>
  <si>
    <r>
      <t xml:space="preserve">Туманда жами </t>
    </r>
    <r>
      <rPr>
        <b/>
        <sz val="16"/>
        <rFont val="Times New Roman"/>
        <family val="1"/>
        <charset val="204"/>
      </rPr>
      <t>91 та</t>
    </r>
    <r>
      <rPr>
        <sz val="16"/>
        <rFont val="Times New Roman"/>
        <family val="1"/>
        <charset val="204"/>
      </rPr>
      <t xml:space="preserve"> бўш турган объектларни хўжалик фаолиятига жалб қилиш </t>
    </r>
    <r>
      <rPr>
        <i/>
        <sz val="16"/>
        <rFont val="Times New Roman"/>
        <family val="1"/>
        <charset val="204"/>
      </rPr>
      <t>(инвестиция лойиҳаларини  шакллантириш ва лойиҳа тармоқ жадвалига асосан ишларни амалга ошириш).
(15-иловага мувофиқ)</t>
    </r>
  </si>
  <si>
    <t>7 590 млн.сўм.</t>
  </si>
  <si>
    <t>Туман ҳокимининг инвестициялар ва ташқи савдо масалалари бўйича ўринбосари 
(М.Махмудов),
Республика тижорат банки вакили ва хизмат кўрсатувчи банк раҳбарлари,
лойиҳа ташаббускорлари</t>
  </si>
  <si>
    <t>Молия вазирлиги(Ишметов) Соғлиқни сақлаш вазирлиги(Хожибаев) Хоразм вилояти хокимлиги(Эрманов)</t>
  </si>
  <si>
    <t>Ў.Рахматуллаев</t>
  </si>
  <si>
    <t>Қўшкўпир туман Мактабгача таълим мудири</t>
  </si>
  <si>
    <t>Х.Собирова</t>
  </si>
  <si>
    <t>Қўшкўпир туман Маданият бўлими рахбари</t>
  </si>
  <si>
    <t>Ж.Рахимберганов</t>
  </si>
  <si>
    <t>Қўшкўпир туман Халқ таълими бўлими мудири</t>
  </si>
  <si>
    <t>К.Нурметов</t>
  </si>
  <si>
    <t>Қўшкўпир туман Жисмоний тарбия ва спорт бўлими рахбари</t>
  </si>
  <si>
    <t>Т.Сатторова</t>
  </si>
  <si>
    <t>Қўшкўпир туман Тиббиёт бирлашмаси бош шифокори</t>
  </si>
  <si>
    <t>К.Абдуллаев</t>
  </si>
  <si>
    <t>Қўшкўпир туманида жойлашган бўш турган объектлар негизида амалга ошириладиган инвестиция лойиҳалари ҳисобига яратиладиган янги иш ўринлари тўғрисида
МАЪЛУМОТ</t>
  </si>
  <si>
    <r>
      <t xml:space="preserve">Умумий ер майдони 
</t>
    </r>
    <r>
      <rPr>
        <sz val="12"/>
        <rFont val="Times New Roman"/>
        <family val="1"/>
        <charset val="204"/>
      </rPr>
      <t>(га)</t>
    </r>
  </si>
  <si>
    <r>
      <t xml:space="preserve">бино-иншоотлар майдони </t>
    </r>
    <r>
      <rPr>
        <sz val="12"/>
        <rFont val="Times New Roman"/>
        <family val="1"/>
        <charset val="204"/>
      </rPr>
      <t>(кв.м)</t>
    </r>
  </si>
  <si>
    <r>
      <t xml:space="preserve">Лойиҳани ишга тушириш муддати 
</t>
    </r>
    <r>
      <rPr>
        <sz val="12"/>
        <rFont val="Times New Roman"/>
        <family val="1"/>
        <charset val="204"/>
      </rPr>
      <t>(ой, йил)</t>
    </r>
  </si>
  <si>
    <t xml:space="preserve">Қўшкўпир туман хокими ўринбосари </t>
  </si>
  <si>
    <t>М.Махмудов</t>
  </si>
  <si>
    <t>Р.Матяқубов</t>
  </si>
  <si>
    <t>Қўшкўпир туман хокими ўринбосари, махалла ва оилани қўллаб-қуватлаш бўлими бошлиғи</t>
  </si>
  <si>
    <t xml:space="preserve">С.Худайберганова </t>
  </si>
  <si>
    <t>Қўшкўпир туман хокимининг 1-ўринбосари</t>
  </si>
  <si>
    <t>О.Артиқов</t>
  </si>
  <si>
    <t>Қўшкўпир туман Молия бўлими бошлиғи</t>
  </si>
  <si>
    <t>Ф.Қурбонбоев</t>
  </si>
  <si>
    <t xml:space="preserve">Қўшкўпир туман қурилиш бўлими бошлиғи </t>
  </si>
  <si>
    <t>Ш.Аметов</t>
  </si>
  <si>
    <t>Қўшкўпир туман Ободонлаштириш бўлими бошлиғи</t>
  </si>
  <si>
    <t>Ю.Маткаримов</t>
  </si>
  <si>
    <t>Қўшкўпир туман йўллардан фойдаланиш унитар корхонаси бошлиғи</t>
  </si>
  <si>
    <t>Б.Ражабов</t>
  </si>
  <si>
    <t>Қўшкўпир туман "Хоразм сув таъминот" МЧЖ рахбари</t>
  </si>
  <si>
    <t>Б.Хайитбоев</t>
  </si>
  <si>
    <t xml:space="preserve">Қўшкўпир тумани Электр таъминоти корхонаси раҳбари                                                                                                        </t>
  </si>
  <si>
    <t>Б.Қўрбонов</t>
  </si>
  <si>
    <t>Қўшкўпир туман ИИБ бошлиғи</t>
  </si>
  <si>
    <t>Ж.Мадаминов</t>
  </si>
  <si>
    <t>С.Худайберганова</t>
  </si>
  <si>
    <t xml:space="preserve">Қўшкўпир туман Ахоли бандлигига кўмаклашиш маркази директори </t>
  </si>
  <si>
    <t>Б.Қаландаров</t>
  </si>
  <si>
    <t>Х.Валиев</t>
  </si>
  <si>
    <t xml:space="preserve">Қўшкўпир туман ДСИ бошлиғи </t>
  </si>
  <si>
    <t>Ш.Бердиев</t>
  </si>
  <si>
    <t>Хунармандлар уюшмаси Қўшкўпир туман бўлими бошлиғи</t>
  </si>
  <si>
    <t>Т.Хайитбоев</t>
  </si>
  <si>
    <t>141 115 
млн сўм</t>
  </si>
  <si>
    <t>2021-2023 йиллар</t>
  </si>
  <si>
    <t>`</t>
  </si>
  <si>
    <t xml:space="preserve">Бандлик ва меҳнат муносабатлари вазирлиги Худудларда ахоли бандлигини таъминлаш ва камбағалликни қисқартириш, мақсадли дастурларни мониторинг килиш бошқармаси бошлиғи </t>
  </si>
  <si>
    <t>"Ўзчармсаноат" уюшмаси ташқи иқтисодий фаолият ва экспортни рағбатлантириш бошқармаси бошлиғи</t>
  </si>
  <si>
    <t xml:space="preserve">Бандлик ва меҳнат муносабатлари вазири </t>
  </si>
  <si>
    <t>Нозим Бахтиярович Хусанов</t>
  </si>
  <si>
    <t xml:space="preserve">"Ўзмиллийбанк" АЖ Бошқарув раиси </t>
  </si>
  <si>
    <t>Алишер Қудратуллаевич Мирсоатов</t>
  </si>
  <si>
    <t>Аброр Шухратович Мухамедханов</t>
  </si>
  <si>
    <t>Фарход Хасанович Нурмухамедов</t>
  </si>
  <si>
    <t xml:space="preserve">"Ўзчармсаноат" уюшмаси раиси </t>
  </si>
  <si>
    <t>Фахриддин Атоевич Бобоев</t>
  </si>
  <si>
    <t>Шерзод Шаробиддинович Мурадов</t>
  </si>
  <si>
    <t>Отабек Муродбекович Саидхонов</t>
  </si>
  <si>
    <t>Нодир Гулмуродович Якубов</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</si>
</sst>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4">
    <numFmt numFmtId="44" formatCode="_-* #,##0.00\ &quot;₽&quot;_-;\-* #,##0.00\ &quot;₽&quot;_-;_-* &quot;-&quot;??\ &quot;₽&quot;_-;_-@_-"/>
    <numFmt numFmtId="43" formatCode="_-* #,##0.00\ _₽_-;\-* #,##0.00\ _₽_-;_-* &quot;-&quot;??\ _₽_-;_-@_-"/>
    <numFmt numFmtId="164" formatCode="_-* #,##0.00_р_._-;\-* #,##0.00_р_._-;_-* &quot;-&quot;??_р_._-;_-@_-"/>
    <numFmt numFmtId="165" formatCode="_-* #,##0.00_-;\-* #,##0.00_-;_-* &quot;-&quot;??_-;_-@_-"/>
    <numFmt numFmtId="166" formatCode="0.0"/>
    <numFmt numFmtId="167" formatCode="#,##0.0"/>
    <numFmt numFmtId="168" formatCode="#,##0.00\ _₽;[Red]#,##0.00\ _₽"/>
    <numFmt numFmtId="169" formatCode="#,##0\ _₽;[Red]#,##0\ _₽"/>
    <numFmt numFmtId="170" formatCode="_-* #,##0.0\ _₽_-;\-* #,##0.0\ _₽_-;_-* &quot;-&quot;??\ _₽_-;_-@_-"/>
    <numFmt numFmtId="171" formatCode="#.00"/>
    <numFmt numFmtId="172" formatCode="#"/>
    <numFmt numFmtId="173" formatCode="_-* #,##0.00\ _?_._-;\-* #,##0.00\ _?_._-;_-* &quot;-&quot;??\ _?_._-;_-@_-"/>
    <numFmt numFmtId="174" formatCode="_-* #,##0.00\ &quot;?.&quot;_-;\-* #,##0.00\ &quot;?.&quot;_-;_-* &quot;-&quot;??\ &quot;?.&quot;_-;_-@_-"/>
    <numFmt numFmtId="175" formatCode="\$#.00"/>
    <numFmt numFmtId="176" formatCode="%#.00"/>
    <numFmt numFmtId="177" formatCode="#\,##0.00"/>
    <numFmt numFmtId="178" formatCode="_-* #,##0\ &quot;d.&quot;_-;\-* #,##0\ &quot;d.&quot;_-;_-* &quot;-&quot;\ &quot;d.&quot;_-;_-@_-"/>
    <numFmt numFmtId="179" formatCode="_-* #,##0.00\ &quot;d.&quot;_-;\-* #,##0.00\ &quot;d.&quot;_-;_-* &quot;-&quot;??\ &quot;d.&quot;_-;_-@_-"/>
    <numFmt numFmtId="180" formatCode="_-* #,##0\ _р_._-;\-* #,##0\ _р_._-;_-* &quot;-&quot;\ _р_._-;_-@_-"/>
    <numFmt numFmtId="181" formatCode="_-* #,##0.00\ _р_._-;\-* #,##0.00\ _р_._-;_-* &quot;-&quot;??\ _р_._-;_-@_-"/>
    <numFmt numFmtId="182" formatCode="_-* #,##0\ &quot;р.&quot;_-;\-* #,##0\ &quot;р.&quot;_-;_-* &quot;-&quot;\ &quot;р.&quot;_-;_-@_-"/>
    <numFmt numFmtId="183" formatCode="_-* #,##0.00\ &quot;р.&quot;_-;\-* #,##0.00\ &quot;р.&quot;_-;_-* &quot;-&quot;??\ &quot;р.&quot;_-;_-@_-"/>
    <numFmt numFmtId="184" formatCode="_-* #,##0.00[$€-1]_-;\-* #,##0.00[$€-1]_-;_-* &quot;-&quot;??[$€-1]_-"/>
    <numFmt numFmtId="185" formatCode="_-* #,##0\ _d_._-;\-* #,##0\ _d_._-;_-* &quot;-&quot;\ _d_._-;_-@_-"/>
    <numFmt numFmtId="186" formatCode="_-* #,##0.00\ _d_._-;\-* #,##0.00\ _d_._-;_-* &quot;-&quot;??\ _d_._-;_-@_-"/>
    <numFmt numFmtId="187" formatCode="_-* #,##0\ _?_._-;\-* #,##0\ _?_._-;_-* &quot;-&quot;\ _?_._-;_-@_-"/>
    <numFmt numFmtId="188" formatCode="_-* #,##0.00\ _€_-;\-* #,##0.00\ _€_-;_-* &quot;-&quot;??\ _€_-;_-@_-"/>
    <numFmt numFmtId="189" formatCode="#,##0;[Red]#,##0"/>
    <numFmt numFmtId="190" formatCode="0.000"/>
    <numFmt numFmtId="191" formatCode="#,##0\ _₽"/>
    <numFmt numFmtId="192" formatCode="#,##0.000"/>
    <numFmt numFmtId="193" formatCode="_-* #,##0.00\ _с_ў_м_-;\-* #,##0.00\ _с_ў_м_-;_-* &quot;-&quot;??\ _с_ў_м_-;_-@_-"/>
    <numFmt numFmtId="194" formatCode="0.000000000"/>
    <numFmt numFmtId="195" formatCode="0_ ;[Red]\-0\ "/>
  </numFmts>
  <fonts count="100">
    <font>
      <sz val="11"/>
      <color theme="1"/>
      <name val="Calibri"/>
      <family val="2"/>
      <charset val="204"/>
      <scheme val="minor"/>
    </font>
    <font>
      <sz val="11"/>
      <color theme="1"/>
      <name val="Calibri"/>
      <family val="2"/>
      <charset val="204"/>
      <scheme val="minor"/>
    </font>
    <font>
      <b/>
      <sz val="14"/>
      <color theme="1"/>
      <name val="Times New Roman"/>
      <family val="1"/>
      <charset val="204"/>
    </font>
    <font>
      <sz val="14"/>
      <color theme="1"/>
      <name val="Times New Roman"/>
      <family val="1"/>
      <charset val="204"/>
    </font>
    <font>
      <i/>
      <sz val="14"/>
      <color theme="1"/>
      <name val="Times New Roman"/>
      <family val="1"/>
      <charset val="204"/>
    </font>
    <font>
      <sz val="14"/>
      <color indexed="8"/>
      <name val="Times New Roman"/>
      <family val="1"/>
      <charset val="204"/>
    </font>
    <font>
      <b/>
      <sz val="14"/>
      <color indexed="8"/>
      <name val="Times New Roman"/>
      <family val="1"/>
      <charset val="204"/>
    </font>
    <font>
      <b/>
      <sz val="14"/>
      <color rgb="FF000000"/>
      <name val="Times New Roman"/>
      <family val="1"/>
      <charset val="204"/>
    </font>
    <font>
      <i/>
      <sz val="14"/>
      <color indexed="8"/>
      <name val="Times New Roman"/>
      <family val="1"/>
      <charset val="204"/>
    </font>
    <font>
      <b/>
      <sz val="12"/>
      <color theme="1"/>
      <name val="Times New Roman"/>
      <family val="1"/>
      <charset val="204"/>
    </font>
    <font>
      <sz val="10"/>
      <name val="Arial Cyr"/>
      <charset val="204"/>
    </font>
    <font>
      <b/>
      <sz val="14"/>
      <name val="Times New Roman"/>
      <family val="1"/>
      <charset val="204"/>
    </font>
    <font>
      <sz val="14"/>
      <name val="Times New Roman"/>
      <family val="1"/>
      <charset val="204"/>
    </font>
    <font>
      <b/>
      <sz val="12"/>
      <name val="Times New Roman"/>
      <family val="1"/>
      <charset val="204"/>
    </font>
    <font>
      <sz val="12"/>
      <name val="Times New Roman"/>
      <family val="1"/>
      <charset val="204"/>
    </font>
    <font>
      <sz val="12"/>
      <color theme="1"/>
      <name val="Times New Roman"/>
      <family val="1"/>
      <charset val="204"/>
    </font>
    <font>
      <i/>
      <sz val="12"/>
      <name val="Times New Roman"/>
      <family val="1"/>
      <charset val="204"/>
    </font>
    <font>
      <sz val="10"/>
      <name val="Arial Cyr"/>
      <charset val="186"/>
    </font>
    <font>
      <sz val="12"/>
      <color indexed="8"/>
      <name val="Times New Roman"/>
      <family val="1"/>
      <charset val="204"/>
    </font>
    <font>
      <sz val="11"/>
      <color indexed="8"/>
      <name val="Calibri"/>
      <family val="2"/>
    </font>
    <font>
      <i/>
      <sz val="12"/>
      <color theme="1"/>
      <name val="Times New Roman"/>
      <family val="1"/>
      <charset val="204"/>
    </font>
    <font>
      <sz val="11"/>
      <color indexed="8"/>
      <name val="Calibri"/>
      <family val="2"/>
      <charset val="204"/>
    </font>
    <font>
      <sz val="11"/>
      <color theme="1"/>
      <name val="Calibri"/>
      <family val="2"/>
      <scheme val="minor"/>
    </font>
    <font>
      <sz val="10"/>
      <name val="Arial"/>
      <family val="2"/>
      <charset val="204"/>
    </font>
    <font>
      <sz val="11"/>
      <color theme="1"/>
      <name val="Calibri"/>
      <family val="2"/>
      <charset val="162"/>
      <scheme val="minor"/>
    </font>
    <font>
      <b/>
      <i/>
      <sz val="12"/>
      <color theme="1"/>
      <name val="Times New Roman"/>
      <family val="1"/>
      <charset val="204"/>
    </font>
    <font>
      <b/>
      <i/>
      <u/>
      <sz val="12"/>
      <color rgb="FFC00000"/>
      <name val="Times New Roman"/>
      <family val="1"/>
      <charset val="204"/>
    </font>
    <font>
      <b/>
      <sz val="12"/>
      <color rgb="FFFF0000"/>
      <name val="Times New Roman"/>
      <family val="1"/>
      <charset val="204"/>
    </font>
    <font>
      <b/>
      <sz val="20"/>
      <color theme="1"/>
      <name val="Times New Roman"/>
      <family val="1"/>
      <charset val="204"/>
    </font>
    <font>
      <sz val="14"/>
      <color rgb="FFFF0000"/>
      <name val="Times New Roman"/>
      <family val="1"/>
      <charset val="204"/>
    </font>
    <font>
      <i/>
      <sz val="14"/>
      <name val="Times New Roman"/>
      <family val="1"/>
      <charset val="204"/>
    </font>
    <font>
      <b/>
      <sz val="16"/>
      <color theme="1"/>
      <name val="Times New Roman"/>
      <family val="1"/>
      <charset val="204"/>
    </font>
    <font>
      <sz val="16"/>
      <color theme="1"/>
      <name val="Times New Roman"/>
      <family val="1"/>
      <charset val="204"/>
    </font>
    <font>
      <b/>
      <sz val="18"/>
      <color indexed="8"/>
      <name val="Times New Roman"/>
      <family val="1"/>
      <charset val="204"/>
    </font>
    <font>
      <b/>
      <i/>
      <sz val="18"/>
      <color indexed="8"/>
      <name val="Times New Roman"/>
      <family val="1"/>
      <charset val="204"/>
    </font>
    <font>
      <b/>
      <sz val="18"/>
      <color theme="1"/>
      <name val="Times New Roman"/>
      <family val="1"/>
      <charset val="204"/>
    </font>
    <font>
      <b/>
      <sz val="12"/>
      <name val="Times New Roman"/>
      <family val="1"/>
    </font>
    <font>
      <sz val="16"/>
      <name val="Times New Roman"/>
      <family val="1"/>
      <charset val="204"/>
    </font>
    <font>
      <sz val="12"/>
      <color indexed="35"/>
      <name val="Courier"/>
      <family val="1"/>
      <charset val="204"/>
    </font>
    <font>
      <sz val="10"/>
      <color indexed="35"/>
      <name val="Courier"/>
      <family val="1"/>
      <charset val="204"/>
    </font>
    <font>
      <u/>
      <sz val="7.5"/>
      <color indexed="12"/>
      <name val="Arial Cyr"/>
      <charset val="204"/>
    </font>
    <font>
      <u/>
      <sz val="7.5"/>
      <color indexed="36"/>
      <name val="Arial Cyr"/>
      <charset val="204"/>
    </font>
    <font>
      <sz val="1"/>
      <color indexed="16"/>
      <name val="Courier"/>
      <family val="1"/>
      <charset val="204"/>
    </font>
    <font>
      <b/>
      <sz val="1"/>
      <color indexed="16"/>
      <name val="Courier"/>
      <family val="1"/>
      <charset val="204"/>
    </font>
    <font>
      <sz val="12"/>
      <color indexed="8"/>
      <name val="Courier"/>
      <family val="1"/>
      <charset val="204"/>
    </font>
    <font>
      <b/>
      <sz val="18"/>
      <color indexed="8"/>
      <name val="Courier"/>
      <family val="1"/>
      <charset val="204"/>
    </font>
    <font>
      <b/>
      <sz val="12"/>
      <color indexed="8"/>
      <name val="Courier"/>
      <family val="1"/>
      <charset val="204"/>
    </font>
    <font>
      <sz val="10"/>
      <color indexed="0"/>
      <name val="Courier"/>
      <family val="1"/>
      <charset val="204"/>
    </font>
    <font>
      <sz val="10"/>
      <color indexed="72"/>
      <name val="Courier"/>
      <family val="1"/>
      <charset val="204"/>
    </font>
    <font>
      <sz val="12"/>
      <name val="Arial Cyr"/>
      <charset val="204"/>
    </font>
    <font>
      <sz val="12"/>
      <color indexed="0"/>
      <name val="Courier"/>
      <family val="1"/>
      <charset val="204"/>
    </font>
    <font>
      <sz val="10"/>
      <name val="Arial Cyr"/>
    </font>
    <font>
      <sz val="10"/>
      <color indexed="8"/>
      <name val="Arial"/>
      <family val="2"/>
      <charset val="204"/>
    </font>
    <font>
      <i/>
      <sz val="15"/>
      <name val="Times New Roman"/>
      <family val="1"/>
      <charset val="204"/>
    </font>
    <font>
      <sz val="11"/>
      <name val="Times New Roman"/>
      <family val="1"/>
      <charset val="204"/>
    </font>
    <font>
      <i/>
      <sz val="12"/>
      <color indexed="8"/>
      <name val="Times New Roman"/>
      <family val="1"/>
      <charset val="204"/>
    </font>
    <font>
      <b/>
      <sz val="11"/>
      <color theme="1"/>
      <name val="Calibri"/>
      <family val="2"/>
      <charset val="204"/>
      <scheme val="minor"/>
    </font>
    <font>
      <sz val="10"/>
      <name val="Times New Roman"/>
      <family val="1"/>
      <charset val="204"/>
    </font>
    <font>
      <b/>
      <sz val="10"/>
      <name val="Times New Roman"/>
      <family val="1"/>
      <charset val="204"/>
    </font>
    <font>
      <sz val="20"/>
      <color indexed="8"/>
      <name val="Times New Roman"/>
      <family val="1"/>
      <charset val="204"/>
    </font>
    <font>
      <b/>
      <sz val="16"/>
      <name val="Times New Roman"/>
      <family val="1"/>
      <charset val="204"/>
    </font>
    <font>
      <sz val="12"/>
      <name val="Times New Roman Cyr"/>
      <charset val="204"/>
    </font>
    <font>
      <sz val="11"/>
      <color indexed="9"/>
      <name val="Calibri"/>
      <family val="2"/>
    </font>
    <font>
      <sz val="11"/>
      <color indexed="9"/>
      <name val="Calibri"/>
      <family val="2"/>
      <charset val="204"/>
    </font>
    <font>
      <sz val="11"/>
      <color indexed="16"/>
      <name val="Calibri"/>
      <family val="2"/>
      <charset val="204"/>
    </font>
    <font>
      <b/>
      <sz val="11"/>
      <color indexed="53"/>
      <name val="Calibri"/>
      <family val="2"/>
      <charset val="204"/>
    </font>
    <font>
      <b/>
      <sz val="11"/>
      <color indexed="9"/>
      <name val="Calibri"/>
      <family val="2"/>
      <charset val="204"/>
    </font>
    <font>
      <b/>
      <sz val="11"/>
      <color indexed="8"/>
      <name val="Calibri"/>
      <family val="2"/>
      <charset val="204"/>
    </font>
    <font>
      <i/>
      <sz val="11"/>
      <color indexed="23"/>
      <name val="Calibri"/>
      <family val="2"/>
    </font>
    <font>
      <sz val="11"/>
      <color indexed="17"/>
      <name val="Calibri"/>
      <family val="2"/>
      <charset val="204"/>
    </font>
    <font>
      <b/>
      <sz val="15"/>
      <color indexed="62"/>
      <name val="Calibri"/>
      <family val="2"/>
      <charset val="204"/>
    </font>
    <font>
      <b/>
      <sz val="13"/>
      <color indexed="62"/>
      <name val="Calibri"/>
      <family val="2"/>
      <charset val="204"/>
    </font>
    <font>
      <b/>
      <sz val="11"/>
      <color indexed="62"/>
      <name val="Calibri"/>
      <family val="2"/>
      <charset val="204"/>
    </font>
    <font>
      <sz val="11"/>
      <color indexed="62"/>
      <name val="Calibri"/>
      <family val="2"/>
      <charset val="204"/>
    </font>
    <font>
      <sz val="11"/>
      <color indexed="53"/>
      <name val="Calibri"/>
      <family val="2"/>
      <charset val="204"/>
    </font>
    <font>
      <sz val="11"/>
      <color indexed="60"/>
      <name val="Calibri"/>
      <family val="2"/>
      <charset val="204"/>
    </font>
    <font>
      <b/>
      <sz val="11"/>
      <color indexed="63"/>
      <name val="Calibri"/>
      <family val="2"/>
      <charset val="204"/>
    </font>
    <font>
      <b/>
      <sz val="18"/>
      <color indexed="62"/>
      <name val="Cambria"/>
      <family val="2"/>
      <charset val="204"/>
    </font>
    <font>
      <b/>
      <sz val="18"/>
      <color indexed="56"/>
      <name val="Cambria"/>
      <family val="2"/>
    </font>
    <font>
      <sz val="11"/>
      <color indexed="10"/>
      <name val="Calibri"/>
      <family val="2"/>
      <charset val="204"/>
    </font>
    <font>
      <b/>
      <sz val="11"/>
      <color indexed="52"/>
      <name val="Calibri"/>
      <family val="2"/>
      <charset val="204"/>
    </font>
    <font>
      <b/>
      <sz val="15"/>
      <color indexed="56"/>
      <name val="Calibri"/>
      <family val="2"/>
      <charset val="204"/>
    </font>
    <font>
      <b/>
      <sz val="13"/>
      <color indexed="56"/>
      <name val="Calibri"/>
      <family val="2"/>
      <charset val="204"/>
    </font>
    <font>
      <b/>
      <sz val="11"/>
      <color indexed="56"/>
      <name val="Calibri"/>
      <family val="2"/>
      <charset val="204"/>
    </font>
    <font>
      <b/>
      <sz val="18"/>
      <color indexed="56"/>
      <name val="Cambria"/>
      <family val="2"/>
      <charset val="204"/>
    </font>
    <font>
      <sz val="12"/>
      <color theme="1"/>
      <name val="Times New Roman"/>
      <family val="2"/>
      <charset val="204"/>
    </font>
    <font>
      <sz val="10"/>
      <name val="Arial Cyr"/>
      <family val="2"/>
      <charset val="204"/>
    </font>
    <font>
      <sz val="11"/>
      <color rgb="FF000000"/>
      <name val="Calibri"/>
      <family val="2"/>
      <charset val="204"/>
      <scheme val="minor"/>
    </font>
    <font>
      <sz val="11"/>
      <color indexed="20"/>
      <name val="Calibri"/>
      <family val="2"/>
      <charset val="204"/>
    </font>
    <font>
      <i/>
      <sz val="11"/>
      <color indexed="23"/>
      <name val="Calibri"/>
      <family val="2"/>
      <charset val="204"/>
    </font>
    <font>
      <sz val="11"/>
      <color indexed="52"/>
      <name val="Calibri"/>
      <family val="2"/>
      <charset val="204"/>
    </font>
    <font>
      <b/>
      <sz val="11"/>
      <name val="Times New Roman"/>
      <family val="1"/>
      <charset val="204"/>
    </font>
    <font>
      <i/>
      <sz val="11"/>
      <name val="Times New Roman"/>
      <family val="1"/>
      <charset val="204"/>
    </font>
    <font>
      <sz val="9"/>
      <name val="Times New Roman"/>
      <family val="1"/>
      <charset val="204"/>
    </font>
    <font>
      <b/>
      <sz val="12"/>
      <name val="Arial"/>
      <family val="2"/>
      <charset val="204"/>
    </font>
    <font>
      <sz val="9"/>
      <name val="Arial"/>
      <family val="2"/>
      <charset val="204"/>
    </font>
    <font>
      <sz val="9"/>
      <name val="Arial Cyr"/>
      <charset val="204"/>
    </font>
    <font>
      <i/>
      <sz val="16"/>
      <name val="Times New Roman"/>
      <family val="1"/>
      <charset val="204"/>
    </font>
    <font>
      <b/>
      <sz val="14"/>
      <color theme="1"/>
      <name val="Arial"/>
      <family val="2"/>
      <charset val="204"/>
    </font>
    <font>
      <sz val="14"/>
      <color theme="1"/>
      <name val="Arial"/>
      <family val="2"/>
      <charset val="204"/>
    </font>
  </fonts>
  <fills count="50">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rgb="FFFFFFFF"/>
        <bgColor indexed="64"/>
      </patternFill>
    </fill>
    <fill>
      <patternFill patternType="solid">
        <fgColor theme="9" tint="0.39997558519241921"/>
        <bgColor indexed="64"/>
      </patternFill>
    </fill>
    <fill>
      <patternFill patternType="solid">
        <fgColor indexed="9"/>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54"/>
        <bgColor indexed="54"/>
      </patternFill>
    </fill>
    <fill>
      <patternFill patternType="solid">
        <fgColor indexed="31"/>
        <bgColor indexed="31"/>
      </patternFill>
    </fill>
    <fill>
      <patternFill patternType="solid">
        <fgColor indexed="44"/>
        <bgColor indexed="44"/>
      </patternFill>
    </fill>
    <fill>
      <patternFill patternType="solid">
        <fgColor indexed="25"/>
        <bgColor indexed="25"/>
      </patternFill>
    </fill>
    <fill>
      <patternFill patternType="solid">
        <fgColor indexed="26"/>
        <bgColor indexed="26"/>
      </patternFill>
    </fill>
    <fill>
      <patternFill patternType="solid">
        <fgColor indexed="22"/>
        <bgColor indexed="22"/>
      </patternFill>
    </fill>
    <fill>
      <patternFill patternType="solid">
        <fgColor indexed="55"/>
        <bgColor indexed="55"/>
      </patternFill>
    </fill>
    <fill>
      <patternFill patternType="solid">
        <fgColor indexed="42"/>
        <bgColor indexed="42"/>
      </patternFill>
    </fill>
    <fill>
      <patternFill patternType="solid">
        <fgColor indexed="49"/>
        <bgColor indexed="49"/>
      </patternFill>
    </fill>
    <fill>
      <patternFill patternType="solid">
        <fgColor indexed="27"/>
        <bgColor indexed="27"/>
      </patternFill>
    </fill>
    <fill>
      <patternFill patternType="solid">
        <fgColor indexed="52"/>
        <bgColor indexed="52"/>
      </patternFill>
    </fill>
    <fill>
      <patternFill patternType="solid">
        <fgColor indexed="47"/>
        <bgColor indexed="47"/>
      </patternFill>
    </fill>
    <fill>
      <patternFill patternType="solid">
        <fgColor indexed="45"/>
        <bgColor indexed="45"/>
      </patternFill>
    </fill>
    <fill>
      <patternFill patternType="solid">
        <fgColor indexed="9"/>
        <bgColor indexed="9"/>
      </patternFill>
    </fill>
    <fill>
      <patternFill patternType="lightUp">
        <fgColor indexed="9"/>
        <bgColor indexed="55"/>
      </patternFill>
    </fill>
    <fill>
      <patternFill patternType="lightUp">
        <fgColor indexed="9"/>
        <bgColor indexed="29"/>
      </patternFill>
    </fill>
    <fill>
      <patternFill patternType="lightUp">
        <fgColor indexed="9"/>
        <bgColor indexed="22"/>
      </patternFill>
    </fill>
    <fill>
      <patternFill patternType="solid">
        <fgColor indexed="43"/>
        <bgColor indexed="43"/>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65">
    <border>
      <left/>
      <right/>
      <top/>
      <bottom/>
      <diagonal/>
    </border>
    <border>
      <left style="medium">
        <color rgb="FF000000"/>
      </left>
      <right style="medium">
        <color rgb="FF000000"/>
      </right>
      <top style="medium">
        <color rgb="FF000000"/>
      </top>
      <bottom/>
      <diagonal/>
    </border>
    <border>
      <left/>
      <right style="medium">
        <color indexed="64"/>
      </right>
      <top style="medium">
        <color indexed="64"/>
      </top>
      <bottom/>
      <diagonal/>
    </border>
    <border>
      <left/>
      <right style="medium">
        <color indexed="64"/>
      </right>
      <top style="medium">
        <color rgb="FF000000"/>
      </top>
      <bottom/>
      <diagonal/>
    </border>
    <border>
      <left/>
      <right style="medium">
        <color rgb="FF000000"/>
      </right>
      <top style="medium">
        <color rgb="FF000000"/>
      </top>
      <bottom/>
      <diagonal/>
    </border>
    <border>
      <left style="medium">
        <color indexed="64"/>
      </left>
      <right style="medium">
        <color indexed="64"/>
      </right>
      <top style="medium">
        <color rgb="FF000000"/>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thin">
        <color indexed="64"/>
      </bottom>
      <diagonal/>
    </border>
    <border>
      <left style="thin">
        <color indexed="64"/>
      </left>
      <right/>
      <top style="thin">
        <color indexed="64"/>
      </top>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right/>
      <top style="medium">
        <color indexed="64"/>
      </top>
      <bottom/>
      <diagonal/>
    </border>
    <border>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top/>
      <bottom style="medium">
        <color indexed="64"/>
      </bottom>
      <diagonal/>
    </border>
    <border>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style="thin">
        <color indexed="64"/>
      </top>
      <bottom style="double">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54"/>
      </bottom>
      <diagonal/>
    </border>
    <border>
      <left/>
      <right/>
      <top/>
      <bottom style="thick">
        <color indexed="22"/>
      </bottom>
      <diagonal/>
    </border>
    <border>
      <left/>
      <right/>
      <top/>
      <bottom style="medium">
        <color indexed="4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4"/>
      </top>
      <bottom style="double">
        <color indexed="54"/>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s>
  <cellStyleXfs count="378">
    <xf numFmtId="0" fontId="0" fillId="0" borderId="0"/>
    <xf numFmtId="165" fontId="1" fillId="0" borderId="0" applyFont="0" applyFill="0" applyBorder="0" applyAlignment="0" applyProtection="0"/>
    <xf numFmtId="9" fontId="1" fillId="0" borderId="0" applyFont="0" applyFill="0" applyBorder="0" applyAlignment="0" applyProtection="0"/>
    <xf numFmtId="0" fontId="10" fillId="0" borderId="0"/>
    <xf numFmtId="0" fontId="1" fillId="0" borderId="0"/>
    <xf numFmtId="0" fontId="1" fillId="0" borderId="0"/>
    <xf numFmtId="0" fontId="1" fillId="0" borderId="0"/>
    <xf numFmtId="0" fontId="1" fillId="0" borderId="0"/>
    <xf numFmtId="0" fontId="17" fillId="0" borderId="0"/>
    <xf numFmtId="171" fontId="19" fillId="0" borderId="0" applyFont="0" applyFill="0" applyBorder="0" applyAlignment="0" applyProtection="0"/>
    <xf numFmtId="0" fontId="21" fillId="0" borderId="0"/>
    <xf numFmtId="43" fontId="21" fillId="0" borderId="0" applyFont="0" applyFill="0" applyBorder="0" applyAlignment="0" applyProtection="0"/>
    <xf numFmtId="0" fontId="22" fillId="0" borderId="0"/>
    <xf numFmtId="0" fontId="23" fillId="0" borderId="0"/>
    <xf numFmtId="0" fontId="1" fillId="0" borderId="0"/>
    <xf numFmtId="0" fontId="23" fillId="0" borderId="0"/>
    <xf numFmtId="0" fontId="10" fillId="0" borderId="0"/>
    <xf numFmtId="0" fontId="1" fillId="0" borderId="0"/>
    <xf numFmtId="0" fontId="10" fillId="0" borderId="0"/>
    <xf numFmtId="0" fontId="1" fillId="0" borderId="0"/>
    <xf numFmtId="0" fontId="1" fillId="0" borderId="0"/>
    <xf numFmtId="0" fontId="22" fillId="0" borderId="0"/>
    <xf numFmtId="0" fontId="22" fillId="0" borderId="0"/>
    <xf numFmtId="0" fontId="24" fillId="0" borderId="0"/>
    <xf numFmtId="9" fontId="1" fillId="0" borderId="0" applyFont="0" applyFill="0" applyBorder="0" applyAlignment="0" applyProtection="0"/>
    <xf numFmtId="9" fontId="1" fillId="0" borderId="0" applyFont="0" applyFill="0" applyBorder="0" applyAlignment="0" applyProtection="0"/>
    <xf numFmtId="172" fontId="38" fillId="0" borderId="0">
      <protection locked="0"/>
    </xf>
    <xf numFmtId="172" fontId="39" fillId="0" borderId="0">
      <protection locked="0"/>
    </xf>
    <xf numFmtId="172" fontId="39" fillId="0" borderId="0">
      <protection locked="0"/>
    </xf>
    <xf numFmtId="172" fontId="39" fillId="0" borderId="0">
      <protection locked="0"/>
    </xf>
    <xf numFmtId="172" fontId="39" fillId="0" borderId="0">
      <protection locked="0"/>
    </xf>
    <xf numFmtId="0" fontId="40" fillId="0" borderId="0" applyNumberFormat="0" applyFill="0" applyBorder="0" applyAlignment="0" applyProtection="0">
      <alignment vertical="top"/>
      <protection locked="0"/>
    </xf>
    <xf numFmtId="0" fontId="41" fillId="0" borderId="0" applyNumberFormat="0" applyFill="0" applyBorder="0" applyAlignment="0" applyProtection="0">
      <alignment vertical="top"/>
      <protection locked="0"/>
    </xf>
    <xf numFmtId="173" fontId="10" fillId="0" borderId="0" applyFont="0" applyFill="0" applyBorder="0" applyAlignment="0" applyProtection="0"/>
    <xf numFmtId="174" fontId="10" fillId="0" borderId="0" applyFont="0" applyFill="0" applyBorder="0" applyAlignment="0" applyProtection="0"/>
    <xf numFmtId="0" fontId="10" fillId="0" borderId="0"/>
    <xf numFmtId="173" fontId="10" fillId="0" borderId="0" applyFont="0" applyFill="0" applyBorder="0" applyAlignment="0" applyProtection="0"/>
    <xf numFmtId="0" fontId="23" fillId="0" borderId="0"/>
    <xf numFmtId="0" fontId="23" fillId="0" borderId="0"/>
    <xf numFmtId="0" fontId="23" fillId="0" borderId="0"/>
    <xf numFmtId="0" fontId="10" fillId="0" borderId="0"/>
    <xf numFmtId="0" fontId="10"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10"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2" fillId="0" borderId="0">
      <protection locked="0"/>
    </xf>
    <xf numFmtId="0" fontId="42" fillId="0" borderId="0">
      <protection locked="0"/>
    </xf>
    <xf numFmtId="172" fontId="42" fillId="0" borderId="0">
      <protection locked="0"/>
    </xf>
    <xf numFmtId="172" fontId="42" fillId="0" borderId="0">
      <protection locked="0"/>
    </xf>
    <xf numFmtId="172" fontId="42" fillId="0" borderId="0">
      <protection locked="0"/>
    </xf>
    <xf numFmtId="0" fontId="42" fillId="0" borderId="52">
      <protection locked="0"/>
    </xf>
    <xf numFmtId="172" fontId="43" fillId="0" borderId="0">
      <protection locked="0"/>
    </xf>
    <xf numFmtId="172" fontId="43" fillId="0" borderId="0">
      <protection locked="0"/>
    </xf>
    <xf numFmtId="172" fontId="42" fillId="0" borderId="52">
      <protection locked="0"/>
    </xf>
    <xf numFmtId="175" fontId="44" fillId="0" borderId="0">
      <protection locked="0"/>
    </xf>
    <xf numFmtId="172" fontId="44" fillId="0" borderId="52">
      <protection locked="0"/>
    </xf>
    <xf numFmtId="175" fontId="44" fillId="0" borderId="0">
      <protection locked="0"/>
    </xf>
    <xf numFmtId="172" fontId="44" fillId="0" borderId="52">
      <protection locked="0"/>
    </xf>
    <xf numFmtId="175" fontId="44" fillId="0" borderId="0">
      <protection locked="0"/>
    </xf>
    <xf numFmtId="172" fontId="44" fillId="0" borderId="52">
      <protection locked="0"/>
    </xf>
    <xf numFmtId="175" fontId="44" fillId="0" borderId="0">
      <protection locked="0"/>
    </xf>
    <xf numFmtId="172" fontId="44" fillId="0" borderId="52">
      <protection locked="0"/>
    </xf>
    <xf numFmtId="175" fontId="44" fillId="0" borderId="0">
      <protection locked="0"/>
    </xf>
    <xf numFmtId="172" fontId="44" fillId="0" borderId="52">
      <protection locked="0"/>
    </xf>
    <xf numFmtId="175" fontId="44" fillId="0" borderId="0">
      <protection locked="0"/>
    </xf>
    <xf numFmtId="172" fontId="44" fillId="0" borderId="52">
      <protection locked="0"/>
    </xf>
    <xf numFmtId="176" fontId="44" fillId="0" borderId="0">
      <protection locked="0"/>
    </xf>
    <xf numFmtId="177" fontId="44" fillId="0" borderId="0">
      <protection locked="0"/>
    </xf>
    <xf numFmtId="176" fontId="44" fillId="0" borderId="0">
      <protection locked="0"/>
    </xf>
    <xf numFmtId="177" fontId="44" fillId="0" borderId="0">
      <protection locked="0"/>
    </xf>
    <xf numFmtId="176" fontId="44" fillId="0" borderId="0">
      <protection locked="0"/>
    </xf>
    <xf numFmtId="177" fontId="44" fillId="0" borderId="0">
      <protection locked="0"/>
    </xf>
    <xf numFmtId="176" fontId="44" fillId="0" borderId="0">
      <protection locked="0"/>
    </xf>
    <xf numFmtId="177" fontId="44" fillId="0" borderId="0">
      <protection locked="0"/>
    </xf>
    <xf numFmtId="176" fontId="44" fillId="0" borderId="0">
      <protection locked="0"/>
    </xf>
    <xf numFmtId="177" fontId="44" fillId="0" borderId="0">
      <protection locked="0"/>
    </xf>
    <xf numFmtId="176" fontId="44" fillId="0" borderId="0">
      <protection locked="0"/>
    </xf>
    <xf numFmtId="177" fontId="44" fillId="0" borderId="0">
      <protection locked="0"/>
    </xf>
    <xf numFmtId="171" fontId="44" fillId="0" borderId="0">
      <protection locked="0"/>
    </xf>
    <xf numFmtId="172" fontId="45" fillId="0" borderId="0">
      <protection locked="0"/>
    </xf>
    <xf numFmtId="172" fontId="46" fillId="0" borderId="0">
      <protection locked="0"/>
    </xf>
    <xf numFmtId="172" fontId="47" fillId="0" borderId="0">
      <protection locked="0"/>
    </xf>
    <xf numFmtId="172" fontId="47" fillId="0" borderId="0">
      <protection locked="0"/>
    </xf>
    <xf numFmtId="172" fontId="48" fillId="0" borderId="0">
      <protection locked="0"/>
    </xf>
    <xf numFmtId="0" fontId="40" fillId="0" borderId="0" applyNumberFormat="0" applyFill="0" applyBorder="0" applyAlignment="0" applyProtection="0">
      <alignment vertical="top"/>
      <protection locked="0"/>
    </xf>
    <xf numFmtId="178" fontId="10" fillId="0" borderId="0" applyFont="0" applyFill="0" applyBorder="0" applyAlignment="0" applyProtection="0"/>
    <xf numFmtId="179" fontId="10" fillId="0" borderId="0" applyFont="0" applyFill="0" applyBorder="0" applyAlignment="0" applyProtection="0"/>
    <xf numFmtId="180" fontId="10" fillId="0" borderId="0" applyFont="0" applyFill="0" applyBorder="0" applyAlignment="0" applyProtection="0"/>
    <xf numFmtId="43" fontId="21" fillId="0" borderId="0" applyFont="0" applyFill="0" applyBorder="0" applyAlignment="0" applyProtection="0"/>
    <xf numFmtId="181" fontId="10" fillId="0" borderId="0" applyFont="0" applyFill="0" applyBorder="0" applyAlignment="0" applyProtection="0"/>
    <xf numFmtId="3" fontId="10" fillId="0" borderId="0" applyFont="0" applyFill="0" applyBorder="0" applyAlignment="0" applyProtection="0"/>
    <xf numFmtId="182" fontId="10" fillId="0" borderId="0" applyFont="0" applyFill="0" applyBorder="0" applyAlignment="0" applyProtection="0"/>
    <xf numFmtId="183" fontId="10" fillId="0" borderId="0" applyFont="0" applyFill="0" applyBorder="0" applyAlignment="0" applyProtection="0"/>
    <xf numFmtId="3" fontId="10" fillId="0" borderId="0" applyFont="0" applyFill="0" applyBorder="0" applyAlignment="0" applyProtection="0"/>
    <xf numFmtId="184" fontId="10" fillId="0" borderId="0" applyFont="0" applyFill="0" applyBorder="0" applyAlignment="0" applyProtection="0"/>
    <xf numFmtId="172" fontId="47" fillId="0" borderId="0">
      <protection locked="0"/>
    </xf>
    <xf numFmtId="0" fontId="49" fillId="0" borderId="0"/>
    <xf numFmtId="172" fontId="50" fillId="0" borderId="0">
      <protection locked="0"/>
    </xf>
    <xf numFmtId="0" fontId="41" fillId="0" borderId="0" applyNumberFormat="0" applyFill="0" applyBorder="0" applyAlignment="0" applyProtection="0">
      <alignment vertical="top"/>
      <protection locked="0"/>
    </xf>
    <xf numFmtId="0" fontId="10" fillId="0" borderId="0"/>
    <xf numFmtId="185" fontId="10" fillId="0" borderId="0" applyFont="0" applyFill="0" applyBorder="0" applyAlignment="0" applyProtection="0"/>
    <xf numFmtId="186" fontId="10" fillId="0" borderId="0" applyFont="0" applyFill="0" applyBorder="0" applyAlignment="0" applyProtection="0"/>
    <xf numFmtId="185" fontId="10" fillId="0" borderId="0" applyFont="0" applyFill="0" applyBorder="0" applyAlignment="0" applyProtection="0"/>
    <xf numFmtId="186" fontId="10" fillId="0" borderId="0" applyFont="0" applyFill="0" applyBorder="0" applyAlignment="0" applyProtection="0"/>
    <xf numFmtId="172" fontId="47" fillId="0" borderId="0">
      <protection locked="0"/>
    </xf>
    <xf numFmtId="172" fontId="47" fillId="0" borderId="0">
      <protection locked="0"/>
    </xf>
    <xf numFmtId="172" fontId="48" fillId="0" borderId="0">
      <protection locked="0"/>
    </xf>
    <xf numFmtId="0" fontId="10" fillId="0" borderId="0"/>
    <xf numFmtId="0" fontId="49" fillId="0" borderId="0">
      <alignment horizontal="center"/>
    </xf>
    <xf numFmtId="0" fontId="51" fillId="0" borderId="0"/>
    <xf numFmtId="0" fontId="23" fillId="0" borderId="0"/>
    <xf numFmtId="0" fontId="23" fillId="0" borderId="0"/>
    <xf numFmtId="0" fontId="51" fillId="0" borderId="0"/>
    <xf numFmtId="0" fontId="51" fillId="0" borderId="0"/>
    <xf numFmtId="0" fontId="51" fillId="0" borderId="0"/>
    <xf numFmtId="0" fontId="51" fillId="0" borderId="0"/>
    <xf numFmtId="0" fontId="23" fillId="0" borderId="0"/>
    <xf numFmtId="0" fontId="23" fillId="0" borderId="0"/>
    <xf numFmtId="0" fontId="17" fillId="0" borderId="0"/>
    <xf numFmtId="0" fontId="23" fillId="0" borderId="0"/>
    <xf numFmtId="0" fontId="1" fillId="0" borderId="0"/>
    <xf numFmtId="0" fontId="51" fillId="0" borderId="0"/>
    <xf numFmtId="0" fontId="52" fillId="0" borderId="0"/>
    <xf numFmtId="9" fontId="10" fillId="0" borderId="0" applyFont="0" applyFill="0" applyBorder="0" applyAlignment="0" applyProtection="0"/>
    <xf numFmtId="9" fontId="51" fillId="0" borderId="0" applyFont="0" applyFill="0" applyBorder="0" applyAlignment="0" applyProtection="0"/>
    <xf numFmtId="0" fontId="23" fillId="0" borderId="0"/>
    <xf numFmtId="187" fontId="10" fillId="0" borderId="0" applyFont="0" applyFill="0" applyBorder="0" applyAlignment="0" applyProtection="0"/>
    <xf numFmtId="173" fontId="10" fillId="0" borderId="0" applyFont="0" applyFill="0" applyBorder="0" applyAlignment="0" applyProtection="0"/>
    <xf numFmtId="164" fontId="10" fillId="0" borderId="0" applyFont="0" applyFill="0" applyBorder="0" applyAlignment="0" applyProtection="0"/>
    <xf numFmtId="188" fontId="51" fillId="0" borderId="0" applyFont="0" applyFill="0" applyBorder="0" applyAlignment="0" applyProtection="0"/>
    <xf numFmtId="172" fontId="42" fillId="0" borderId="0">
      <protection locked="0"/>
    </xf>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21" fillId="0" borderId="0"/>
    <xf numFmtId="0" fontId="21" fillId="0" borderId="0"/>
    <xf numFmtId="0" fontId="21" fillId="0" borderId="0"/>
    <xf numFmtId="0" fontId="23" fillId="0" borderId="0"/>
    <xf numFmtId="0" fontId="23" fillId="0" borderId="0"/>
    <xf numFmtId="0" fontId="23" fillId="0" borderId="0"/>
    <xf numFmtId="0" fontId="23" fillId="0" borderId="0"/>
    <xf numFmtId="0" fontId="23" fillId="0" borderId="0"/>
    <xf numFmtId="0" fontId="1" fillId="0" borderId="0"/>
    <xf numFmtId="0" fontId="1" fillId="0" borderId="0"/>
    <xf numFmtId="0" fontId="10" fillId="0" borderId="0"/>
    <xf numFmtId="0" fontId="61" fillId="0" borderId="0"/>
    <xf numFmtId="181" fontId="23" fillId="0" borderId="0" applyFont="0" applyFill="0" applyBorder="0" applyAlignment="0" applyProtection="0"/>
    <xf numFmtId="0" fontId="23" fillId="0" borderId="0" applyFont="0" applyFill="0" applyBorder="0" applyAlignment="0" applyProtection="0"/>
    <xf numFmtId="0" fontId="10" fillId="0" borderId="0"/>
    <xf numFmtId="0" fontId="23" fillId="0" borderId="0"/>
    <xf numFmtId="0" fontId="23" fillId="0" borderId="0"/>
    <xf numFmtId="0" fontId="23" fillId="0" borderId="0"/>
    <xf numFmtId="0" fontId="23" fillId="0" borderId="0"/>
    <xf numFmtId="0" fontId="42" fillId="0" borderId="0">
      <protection locked="0"/>
    </xf>
    <xf numFmtId="0" fontId="43" fillId="0" borderId="0">
      <protection locked="0"/>
    </xf>
    <xf numFmtId="0" fontId="43" fillId="0" borderId="0">
      <protection locked="0"/>
    </xf>
    <xf numFmtId="0" fontId="19" fillId="10" borderId="0" applyNumberFormat="0" applyBorder="0" applyAlignment="0" applyProtection="0"/>
    <xf numFmtId="0" fontId="19"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0" fontId="19" fillId="14" borderId="0" applyNumberFormat="0" applyBorder="0" applyAlignment="0" applyProtection="0"/>
    <xf numFmtId="0" fontId="19" fillId="15"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19" fillId="18" borderId="0" applyNumberFormat="0" applyBorder="0" applyAlignment="0" applyProtection="0"/>
    <xf numFmtId="0" fontId="19" fillId="13" borderId="0" applyNumberFormat="0" applyBorder="0" applyAlignment="0" applyProtection="0"/>
    <xf numFmtId="0" fontId="19" fillId="16" borderId="0" applyNumberFormat="0" applyBorder="0" applyAlignment="0" applyProtection="0"/>
    <xf numFmtId="0" fontId="19" fillId="19" borderId="0" applyNumberFormat="0" applyBorder="0" applyAlignment="0" applyProtection="0"/>
    <xf numFmtId="0" fontId="62" fillId="20" borderId="0" applyNumberFormat="0" applyBorder="0" applyAlignment="0" applyProtection="0"/>
    <xf numFmtId="0" fontId="62" fillId="17" borderId="0" applyNumberFormat="0" applyBorder="0" applyAlignment="0" applyProtection="0"/>
    <xf numFmtId="0" fontId="62" fillId="18" borderId="0" applyNumberFormat="0" applyBorder="0" applyAlignment="0" applyProtection="0"/>
    <xf numFmtId="0" fontId="62" fillId="21" borderId="0" applyNumberFormat="0" applyBorder="0" applyAlignment="0" applyProtection="0"/>
    <xf numFmtId="0" fontId="62" fillId="22" borderId="0" applyNumberFormat="0" applyBorder="0" applyAlignment="0" applyProtection="0"/>
    <xf numFmtId="0" fontId="62" fillId="23" borderId="0" applyNumberFormat="0" applyBorder="0" applyAlignment="0" applyProtection="0"/>
    <xf numFmtId="0" fontId="63" fillId="24"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63" fillId="26" borderId="0" applyNumberFormat="0" applyBorder="0" applyAlignment="0" applyProtection="0"/>
    <xf numFmtId="0" fontId="63"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0" fontId="21" fillId="28" borderId="0" applyNumberFormat="0" applyBorder="0" applyAlignment="0" applyProtection="0"/>
    <xf numFmtId="0" fontId="21" fillId="31" borderId="0" applyNumberFormat="0" applyBorder="0" applyAlignment="0" applyProtection="0"/>
    <xf numFmtId="0" fontId="63" fillId="29" borderId="0" applyNumberFormat="0" applyBorder="0" applyAlignment="0" applyProtection="0"/>
    <xf numFmtId="0" fontId="63" fillId="24"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63" fillId="29" borderId="0" applyNumberFormat="0" applyBorder="0" applyAlignment="0" applyProtection="0"/>
    <xf numFmtId="0" fontId="63" fillId="32" borderId="0" applyNumberFormat="0" applyBorder="0" applyAlignment="0" applyProtection="0"/>
    <xf numFmtId="0" fontId="21" fillId="33" borderId="0" applyNumberFormat="0" applyBorder="0" applyAlignment="0" applyProtection="0"/>
    <xf numFmtId="0" fontId="21" fillId="25" borderId="0" applyNumberFormat="0" applyBorder="0" applyAlignment="0" applyProtection="0"/>
    <xf numFmtId="0" fontId="63" fillId="26" borderId="0" applyNumberFormat="0" applyBorder="0" applyAlignment="0" applyProtection="0"/>
    <xf numFmtId="0" fontId="63" fillId="34" borderId="0" applyNumberFormat="0" applyBorder="0" applyAlignment="0" applyProtection="0"/>
    <xf numFmtId="0" fontId="21" fillId="28" borderId="0" applyNumberFormat="0" applyBorder="0" applyAlignment="0" applyProtection="0"/>
    <xf numFmtId="0" fontId="21" fillId="35" borderId="0" applyNumberFormat="0" applyBorder="0" applyAlignment="0" applyProtection="0"/>
    <xf numFmtId="0" fontId="63" fillId="35" borderId="0" applyNumberFormat="0" applyBorder="0" applyAlignment="0" applyProtection="0"/>
    <xf numFmtId="0" fontId="64" fillId="36" borderId="0" applyNumberFormat="0" applyBorder="0" applyAlignment="0" applyProtection="0"/>
    <xf numFmtId="0" fontId="65" fillId="37" borderId="53" applyNumberFormat="0" applyAlignment="0" applyProtection="0"/>
    <xf numFmtId="0" fontId="66" fillId="30" borderId="54" applyNumberFormat="0" applyAlignment="0" applyProtection="0"/>
    <xf numFmtId="0" fontId="67" fillId="38" borderId="0" applyNumberFormat="0" applyBorder="0" applyAlignment="0" applyProtection="0"/>
    <xf numFmtId="0" fontId="67" fillId="39" borderId="0" applyNumberFormat="0" applyBorder="0" applyAlignment="0" applyProtection="0"/>
    <xf numFmtId="0" fontId="67" fillId="40" borderId="0" applyNumberFormat="0" applyBorder="0" applyAlignment="0" applyProtection="0"/>
    <xf numFmtId="0" fontId="68" fillId="0" borderId="0" applyNumberFormat="0" applyFill="0" applyBorder="0" applyAlignment="0" applyProtection="0"/>
    <xf numFmtId="0" fontId="69" fillId="31" borderId="0" applyNumberFormat="0" applyBorder="0" applyAlignment="0" applyProtection="0"/>
    <xf numFmtId="0" fontId="70" fillId="0" borderId="55" applyNumberFormat="0" applyFill="0" applyAlignment="0" applyProtection="0"/>
    <xf numFmtId="0" fontId="71" fillId="0" borderId="56" applyNumberFormat="0" applyFill="0" applyAlignment="0" applyProtection="0"/>
    <xf numFmtId="0" fontId="72" fillId="0" borderId="57" applyNumberFormat="0" applyFill="0" applyAlignment="0" applyProtection="0"/>
    <xf numFmtId="0" fontId="72" fillId="0" borderId="0" applyNumberFormat="0" applyFill="0" applyBorder="0" applyAlignment="0" applyProtection="0"/>
    <xf numFmtId="0" fontId="73" fillId="35" borderId="53" applyNumberFormat="0" applyAlignment="0" applyProtection="0"/>
    <xf numFmtId="0" fontId="74" fillId="0" borderId="58" applyNumberFormat="0" applyFill="0" applyAlignment="0" applyProtection="0"/>
    <xf numFmtId="0" fontId="75" fillId="41" borderId="0" applyNumberFormat="0" applyBorder="0" applyAlignment="0" applyProtection="0"/>
    <xf numFmtId="0" fontId="21" fillId="28" borderId="59" applyNumberFormat="0" applyFont="0" applyAlignment="0" applyProtection="0"/>
    <xf numFmtId="0" fontId="76" fillId="37" borderId="60" applyNumberFormat="0" applyAlignment="0" applyProtection="0"/>
    <xf numFmtId="0" fontId="77" fillId="0" borderId="0" applyNumberFormat="0" applyFill="0" applyBorder="0" applyAlignment="0" applyProtection="0"/>
    <xf numFmtId="0" fontId="78" fillId="0" borderId="0" applyNumberFormat="0" applyFill="0" applyBorder="0" applyAlignment="0" applyProtection="0"/>
    <xf numFmtId="0" fontId="67" fillId="0" borderId="61" applyNumberFormat="0" applyFill="0" applyAlignment="0" applyProtection="0"/>
    <xf numFmtId="0" fontId="79" fillId="0" borderId="0" applyNumberFormat="0" applyFill="0" applyBorder="0" applyAlignment="0" applyProtection="0"/>
    <xf numFmtId="0" fontId="10" fillId="0" borderId="0"/>
    <xf numFmtId="0" fontId="21" fillId="0" borderId="0"/>
    <xf numFmtId="0" fontId="23" fillId="0" borderId="0"/>
    <xf numFmtId="0" fontId="61" fillId="0" borderId="0"/>
    <xf numFmtId="0" fontId="23" fillId="0" borderId="0"/>
    <xf numFmtId="0" fontId="23" fillId="0" borderId="0"/>
    <xf numFmtId="0" fontId="23" fillId="0" borderId="0"/>
    <xf numFmtId="0" fontId="23" fillId="0" borderId="0"/>
    <xf numFmtId="0" fontId="21" fillId="0" borderId="0"/>
    <xf numFmtId="0" fontId="1" fillId="0" borderId="0"/>
    <xf numFmtId="0" fontId="21" fillId="0" borderId="0"/>
    <xf numFmtId="0" fontId="23" fillId="0" borderId="0"/>
    <xf numFmtId="164" fontId="61" fillId="0" borderId="0" applyFont="0" applyFill="0" applyBorder="0" applyAlignment="0" applyProtection="0"/>
    <xf numFmtId="0" fontId="23" fillId="0" borderId="0" applyFont="0" applyFill="0" applyBorder="0" applyAlignment="0" applyProtection="0"/>
    <xf numFmtId="0" fontId="42" fillId="0" borderId="0">
      <protection locked="0"/>
    </xf>
    <xf numFmtId="0" fontId="1" fillId="0" borderId="0"/>
    <xf numFmtId="0" fontId="10" fillId="0" borderId="0"/>
    <xf numFmtId="0" fontId="22" fillId="0" borderId="0"/>
    <xf numFmtId="0" fontId="1" fillId="0" borderId="0"/>
    <xf numFmtId="0" fontId="23" fillId="0" borderId="0"/>
    <xf numFmtId="0" fontId="21" fillId="10" borderId="0" applyNumberFormat="0" applyBorder="0" applyAlignment="0" applyProtection="0"/>
    <xf numFmtId="0" fontId="21" fillId="10"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63" fillId="20" borderId="0" applyNumberFormat="0" applyBorder="0" applyAlignment="0" applyProtection="0"/>
    <xf numFmtId="0" fontId="63" fillId="20" borderId="0" applyNumberFormat="0" applyBorder="0" applyAlignment="0" applyProtection="0"/>
    <xf numFmtId="0" fontId="63" fillId="17" borderId="0" applyNumberFormat="0" applyBorder="0" applyAlignment="0" applyProtection="0"/>
    <xf numFmtId="0" fontId="63" fillId="17" borderId="0" applyNumberFormat="0" applyBorder="0" applyAlignment="0" applyProtection="0"/>
    <xf numFmtId="0" fontId="63" fillId="18" borderId="0" applyNumberFormat="0" applyBorder="0" applyAlignment="0" applyProtection="0"/>
    <xf numFmtId="0" fontId="63" fillId="18" borderId="0" applyNumberFormat="0" applyBorder="0" applyAlignment="0" applyProtection="0"/>
    <xf numFmtId="0" fontId="63" fillId="21" borderId="0" applyNumberFormat="0" applyBorder="0" applyAlignment="0" applyProtection="0"/>
    <xf numFmtId="0" fontId="63" fillId="21" borderId="0" applyNumberFormat="0" applyBorder="0" applyAlignment="0" applyProtection="0"/>
    <xf numFmtId="0" fontId="63" fillId="22" borderId="0" applyNumberFormat="0" applyBorder="0" applyAlignment="0" applyProtection="0"/>
    <xf numFmtId="0" fontId="63" fillId="22" borderId="0" applyNumberFormat="0" applyBorder="0" applyAlignment="0" applyProtection="0"/>
    <xf numFmtId="0" fontId="63" fillId="23" borderId="0" applyNumberFormat="0" applyBorder="0" applyAlignment="0" applyProtection="0"/>
    <xf numFmtId="0" fontId="63" fillId="23" borderId="0" applyNumberFormat="0" applyBorder="0" applyAlignment="0" applyProtection="0"/>
    <xf numFmtId="0" fontId="21" fillId="0" borderId="0"/>
    <xf numFmtId="0" fontId="63" fillId="42" borderId="0" applyNumberFormat="0" applyBorder="0" applyAlignment="0" applyProtection="0"/>
    <xf numFmtId="0" fontId="63" fillId="42" borderId="0" applyNumberFormat="0" applyBorder="0" applyAlignment="0" applyProtection="0"/>
    <xf numFmtId="0" fontId="63" fillId="43" borderId="0" applyNumberFormat="0" applyBorder="0" applyAlignment="0" applyProtection="0"/>
    <xf numFmtId="0" fontId="63" fillId="43" borderId="0" applyNumberFormat="0" applyBorder="0" applyAlignment="0" applyProtection="0"/>
    <xf numFmtId="0" fontId="63" fillId="44" borderId="0" applyNumberFormat="0" applyBorder="0" applyAlignment="0" applyProtection="0"/>
    <xf numFmtId="0" fontId="63" fillId="44" borderId="0" applyNumberFormat="0" applyBorder="0" applyAlignment="0" applyProtection="0"/>
    <xf numFmtId="0" fontId="63" fillId="21" borderId="0" applyNumberFormat="0" applyBorder="0" applyAlignment="0" applyProtection="0"/>
    <xf numFmtId="0" fontId="63" fillId="21" borderId="0" applyNumberFormat="0" applyBorder="0" applyAlignment="0" applyProtection="0"/>
    <xf numFmtId="0" fontId="63" fillId="22" borderId="0" applyNumberFormat="0" applyBorder="0" applyAlignment="0" applyProtection="0"/>
    <xf numFmtId="0" fontId="63" fillId="22" borderId="0" applyNumberFormat="0" applyBorder="0" applyAlignment="0" applyProtection="0"/>
    <xf numFmtId="0" fontId="63" fillId="45" borderId="0" applyNumberFormat="0" applyBorder="0" applyAlignment="0" applyProtection="0"/>
    <xf numFmtId="0" fontId="63" fillId="45" borderId="0" applyNumberFormat="0" applyBorder="0" applyAlignment="0" applyProtection="0"/>
    <xf numFmtId="0" fontId="73" fillId="15" borderId="53" applyNumberFormat="0" applyAlignment="0" applyProtection="0"/>
    <xf numFmtId="0" fontId="73" fillId="15" borderId="53" applyNumberFormat="0" applyAlignment="0" applyProtection="0"/>
    <xf numFmtId="0" fontId="76" fillId="46" borderId="60" applyNumberFormat="0" applyAlignment="0" applyProtection="0"/>
    <xf numFmtId="0" fontId="76" fillId="46" borderId="60" applyNumberFormat="0" applyAlignment="0" applyProtection="0"/>
    <xf numFmtId="0" fontId="80" fillId="46" borderId="53" applyNumberFormat="0" applyAlignment="0" applyProtection="0"/>
    <xf numFmtId="0" fontId="80" fillId="46" borderId="53" applyNumberFormat="0" applyAlignment="0" applyProtection="0"/>
    <xf numFmtId="0" fontId="81" fillId="0" borderId="62" applyNumberFormat="0" applyFill="0" applyAlignment="0" applyProtection="0"/>
    <xf numFmtId="0" fontId="81" fillId="0" borderId="62" applyNumberFormat="0" applyFill="0" applyAlignment="0" applyProtection="0"/>
    <xf numFmtId="0" fontId="82" fillId="0" borderId="56" applyNumberFormat="0" applyFill="0" applyAlignment="0" applyProtection="0"/>
    <xf numFmtId="0" fontId="82" fillId="0" borderId="56" applyNumberFormat="0" applyFill="0" applyAlignment="0" applyProtection="0"/>
    <xf numFmtId="0" fontId="83" fillId="0" borderId="63" applyNumberFormat="0" applyFill="0" applyAlignment="0" applyProtection="0"/>
    <xf numFmtId="0" fontId="83" fillId="0" borderId="63" applyNumberFormat="0" applyFill="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67" fillId="0" borderId="64" applyNumberFormat="0" applyFill="0" applyAlignment="0" applyProtection="0"/>
    <xf numFmtId="0" fontId="67" fillId="0" borderId="64" applyNumberFormat="0" applyFill="0" applyAlignment="0" applyProtection="0"/>
    <xf numFmtId="0" fontId="66" fillId="47" borderId="54" applyNumberFormat="0" applyAlignment="0" applyProtection="0"/>
    <xf numFmtId="0" fontId="66" fillId="47" borderId="54" applyNumberFormat="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75" fillId="48" borderId="0" applyNumberFormat="0" applyBorder="0" applyAlignment="0" applyProtection="0"/>
    <xf numFmtId="0" fontId="75" fillId="48" borderId="0" applyNumberFormat="0" applyBorder="0" applyAlignment="0" applyProtection="0"/>
    <xf numFmtId="0" fontId="10" fillId="0" borderId="0"/>
    <xf numFmtId="0" fontId="10" fillId="0" borderId="0"/>
    <xf numFmtId="0" fontId="14" fillId="0" borderId="0"/>
    <xf numFmtId="0" fontId="1" fillId="0" borderId="0"/>
    <xf numFmtId="0" fontId="85" fillId="0" borderId="0"/>
    <xf numFmtId="0" fontId="21" fillId="0" borderId="0"/>
    <xf numFmtId="0" fontId="21" fillId="0" borderId="0"/>
    <xf numFmtId="0" fontId="14" fillId="0" borderId="0"/>
    <xf numFmtId="0" fontId="14" fillId="0" borderId="0"/>
    <xf numFmtId="0" fontId="86" fillId="0" borderId="0"/>
    <xf numFmtId="0" fontId="21" fillId="0" borderId="0"/>
    <xf numFmtId="0" fontId="1" fillId="0" borderId="0"/>
    <xf numFmtId="0" fontId="1" fillId="0" borderId="0"/>
    <xf numFmtId="0" fontId="21" fillId="0" borderId="0"/>
    <xf numFmtId="0" fontId="22" fillId="0" borderId="0"/>
    <xf numFmtId="0" fontId="22" fillId="0" borderId="0"/>
    <xf numFmtId="0" fontId="1" fillId="0" borderId="0"/>
    <xf numFmtId="0" fontId="10" fillId="0" borderId="0"/>
    <xf numFmtId="0" fontId="1" fillId="0" borderId="0"/>
    <xf numFmtId="0" fontId="23" fillId="0" borderId="0"/>
    <xf numFmtId="0" fontId="1" fillId="0" borderId="0"/>
    <xf numFmtId="0" fontId="10" fillId="0" borderId="0"/>
    <xf numFmtId="0" fontId="85" fillId="0" borderId="0"/>
    <xf numFmtId="0" fontId="23" fillId="0" borderId="0"/>
    <xf numFmtId="0" fontId="17" fillId="0" borderId="0"/>
    <xf numFmtId="0" fontId="87" fillId="0" borderId="0"/>
    <xf numFmtId="0" fontId="21" fillId="0" borderId="0"/>
    <xf numFmtId="0" fontId="21" fillId="0" borderId="0"/>
    <xf numFmtId="0" fontId="21" fillId="0" borderId="0"/>
    <xf numFmtId="0" fontId="88" fillId="11" borderId="0" applyNumberFormat="0" applyBorder="0" applyAlignment="0" applyProtection="0"/>
    <xf numFmtId="0" fontId="88" fillId="11" borderId="0" applyNumberFormat="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6" fillId="49" borderId="59" applyNumberFormat="0" applyFont="0" applyAlignment="0" applyProtection="0"/>
    <xf numFmtId="0" fontId="86" fillId="49" borderId="59" applyNumberFormat="0" applyFont="0" applyAlignment="0" applyProtection="0"/>
    <xf numFmtId="0" fontId="90" fillId="0" borderId="58" applyNumberFormat="0" applyFill="0" applyAlignment="0" applyProtection="0"/>
    <xf numFmtId="0" fontId="90" fillId="0" borderId="58" applyNumberFormat="0" applyFill="0" applyAlignment="0" applyProtection="0"/>
    <xf numFmtId="0" fontId="23" fillId="0" borderId="0"/>
    <xf numFmtId="0" fontId="79" fillId="0" borderId="0" applyNumberFormat="0" applyFill="0" applyBorder="0" applyAlignment="0" applyProtection="0"/>
    <xf numFmtId="0" fontId="79" fillId="0" borderId="0" applyNumberFormat="0" applyFill="0" applyBorder="0" applyAlignment="0" applyProtection="0"/>
    <xf numFmtId="0" fontId="1" fillId="0" borderId="0"/>
    <xf numFmtId="193" fontId="21" fillId="0" borderId="0" applyFont="0" applyFill="0" applyBorder="0" applyAlignment="0" applyProtection="0"/>
    <xf numFmtId="19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0" fillId="0" borderId="0" applyFont="0" applyFill="0" applyBorder="0" applyAlignment="0" applyProtection="0"/>
    <xf numFmtId="193" fontId="21" fillId="0" borderId="0" applyFont="0" applyFill="0" applyBorder="0" applyAlignment="0" applyProtection="0"/>
    <xf numFmtId="0" fontId="69" fillId="12" borderId="0" applyNumberFormat="0" applyBorder="0" applyAlignment="0" applyProtection="0"/>
    <xf numFmtId="0" fontId="69" fillId="12" borderId="0" applyNumberFormat="0" applyBorder="0" applyAlignment="0" applyProtection="0"/>
    <xf numFmtId="0" fontId="21" fillId="0" borderId="0"/>
    <xf numFmtId="0" fontId="1" fillId="0" borderId="0"/>
    <xf numFmtId="0" fontId="1" fillId="0" borderId="0"/>
    <xf numFmtId="0" fontId="10" fillId="0" borderId="0"/>
    <xf numFmtId="0" fontId="17" fillId="0" borderId="0"/>
    <xf numFmtId="0" fontId="1" fillId="0" borderId="0"/>
  </cellStyleXfs>
  <cellXfs count="634">
    <xf numFmtId="0" fontId="0" fillId="0" borderId="0" xfId="0"/>
    <xf numFmtId="0" fontId="3" fillId="0" borderId="6" xfId="0" applyFont="1" applyBorder="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2" fillId="0" borderId="11" xfId="0" applyFont="1" applyBorder="1" applyAlignment="1">
      <alignment horizontal="center" vertical="center"/>
    </xf>
    <xf numFmtId="0" fontId="3" fillId="0" borderId="0" xfId="0" applyFont="1" applyAlignment="1">
      <alignment horizontal="center"/>
    </xf>
    <xf numFmtId="166" fontId="2" fillId="0" borderId="6" xfId="0" applyNumberFormat="1" applyFont="1" applyBorder="1" applyAlignment="1">
      <alignment horizontal="center" vertical="center" wrapText="1"/>
    </xf>
    <xf numFmtId="0" fontId="3" fillId="3" borderId="6" xfId="0" applyFont="1" applyFill="1" applyBorder="1" applyAlignment="1">
      <alignment horizontal="center" vertical="center"/>
    </xf>
    <xf numFmtId="0" fontId="3" fillId="3" borderId="6" xfId="0" applyFont="1" applyFill="1" applyBorder="1" applyAlignment="1">
      <alignment vertical="center" wrapText="1"/>
    </xf>
    <xf numFmtId="0" fontId="3" fillId="0" borderId="6" xfId="0" applyFont="1" applyBorder="1" applyAlignment="1">
      <alignment horizontal="center"/>
    </xf>
    <xf numFmtId="0" fontId="3" fillId="3" borderId="0" xfId="0" applyFont="1" applyFill="1" applyAlignment="1">
      <alignment horizontal="center" vertical="center" wrapText="1"/>
    </xf>
    <xf numFmtId="0" fontId="2" fillId="3" borderId="0" xfId="0" applyFont="1" applyFill="1" applyAlignment="1">
      <alignment horizontal="center" vertical="center" wrapText="1"/>
    </xf>
    <xf numFmtId="0" fontId="4" fillId="3" borderId="0" xfId="0" applyFont="1" applyFill="1" applyAlignment="1">
      <alignment horizontal="center" vertical="center" wrapText="1"/>
    </xf>
    <xf numFmtId="0" fontId="3" fillId="3" borderId="6" xfId="0" applyFont="1" applyFill="1" applyBorder="1" applyAlignment="1">
      <alignment horizontal="center" vertical="center" wrapText="1"/>
    </xf>
    <xf numFmtId="9" fontId="3" fillId="3" borderId="6" xfId="0" applyNumberFormat="1" applyFont="1" applyFill="1" applyBorder="1" applyAlignment="1">
      <alignment horizontal="center" vertical="center" wrapText="1"/>
    </xf>
    <xf numFmtId="166" fontId="3" fillId="3" borderId="6" xfId="0" applyNumberFormat="1"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0" xfId="0" applyFont="1" applyFill="1" applyAlignment="1">
      <alignment horizontal="left" vertical="center" wrapText="1"/>
    </xf>
    <xf numFmtId="0" fontId="2" fillId="3" borderId="0" xfId="0" applyFont="1" applyFill="1" applyAlignment="1">
      <alignment horizontal="center" vertical="justify" wrapText="1"/>
    </xf>
    <xf numFmtId="0" fontId="12" fillId="0" borderId="6" xfId="0" applyFont="1" applyBorder="1" applyAlignment="1">
      <alignment horizontal="center" vertical="center" wrapText="1"/>
    </xf>
    <xf numFmtId="4" fontId="3" fillId="0" borderId="6" xfId="1" applyNumberFormat="1" applyFont="1" applyFill="1" applyBorder="1" applyAlignment="1">
      <alignment horizontal="center" vertical="center" wrapText="1"/>
    </xf>
    <xf numFmtId="1" fontId="12" fillId="0" borderId="6" xfId="2" applyNumberFormat="1" applyFont="1" applyFill="1" applyBorder="1" applyAlignment="1">
      <alignment horizontal="center" vertical="center" wrapText="1"/>
    </xf>
    <xf numFmtId="0" fontId="12" fillId="0" borderId="0" xfId="0" applyFont="1" applyAlignment="1">
      <alignment horizontal="center" vertical="center"/>
    </xf>
    <xf numFmtId="0" fontId="11" fillId="0" borderId="16" xfId="0" applyFont="1" applyBorder="1" applyAlignment="1">
      <alignment horizontal="center" vertical="center" wrapText="1"/>
    </xf>
    <xf numFmtId="0" fontId="12" fillId="0" borderId="6" xfId="0" applyFont="1" applyBorder="1" applyAlignment="1">
      <alignment horizontal="center" vertical="center"/>
    </xf>
    <xf numFmtId="0" fontId="14" fillId="0" borderId="0" xfId="4" applyFont="1" applyAlignment="1">
      <alignment vertical="center" wrapText="1"/>
    </xf>
    <xf numFmtId="3" fontId="14" fillId="0" borderId="0" xfId="4" applyNumberFormat="1" applyFont="1" applyAlignment="1">
      <alignment horizontal="center" vertical="center" wrapText="1"/>
    </xf>
    <xf numFmtId="0" fontId="14" fillId="0" borderId="0" xfId="4" applyFont="1" applyAlignment="1">
      <alignment horizontal="center" vertical="center" wrapText="1"/>
    </xf>
    <xf numFmtId="167" fontId="14" fillId="0" borderId="0" xfId="4" applyNumberFormat="1" applyFont="1" applyAlignment="1">
      <alignment horizontal="center" vertical="center" wrapText="1"/>
    </xf>
    <xf numFmtId="3" fontId="14" fillId="0" borderId="0" xfId="4" applyNumberFormat="1" applyFont="1" applyAlignment="1">
      <alignment vertical="center" wrapText="1"/>
    </xf>
    <xf numFmtId="167" fontId="13" fillId="0" borderId="0" xfId="4" applyNumberFormat="1" applyFont="1" applyAlignment="1">
      <alignment horizontal="center" vertical="center" wrapText="1"/>
    </xf>
    <xf numFmtId="0" fontId="16" fillId="0" borderId="0" xfId="0" applyFont="1" applyAlignment="1">
      <alignment horizontal="center" vertical="center"/>
    </xf>
    <xf numFmtId="3" fontId="13" fillId="0" borderId="34" xfId="4" applyNumberFormat="1" applyFont="1" applyBorder="1" applyAlignment="1">
      <alignment horizontal="center" vertical="center" wrapText="1"/>
    </xf>
    <xf numFmtId="0" fontId="13" fillId="0" borderId="32" xfId="4" applyFont="1" applyBorder="1" applyAlignment="1">
      <alignment horizontal="center" vertical="center" wrapText="1"/>
    </xf>
    <xf numFmtId="0" fontId="13" fillId="0" borderId="34" xfId="4" applyFont="1" applyBorder="1" applyAlignment="1">
      <alignment horizontal="center" vertical="center" wrapText="1"/>
    </xf>
    <xf numFmtId="0" fontId="13" fillId="2" borderId="0" xfId="4" applyFont="1" applyFill="1" applyAlignment="1">
      <alignment horizontal="center" vertical="center" wrapText="1"/>
    </xf>
    <xf numFmtId="0" fontId="13" fillId="4" borderId="0" xfId="4" applyFont="1" applyFill="1" applyAlignment="1">
      <alignment horizontal="center" vertical="center" wrapText="1"/>
    </xf>
    <xf numFmtId="3" fontId="13" fillId="4" borderId="0" xfId="4" applyNumberFormat="1" applyFont="1" applyFill="1" applyAlignment="1">
      <alignment horizontal="center" vertical="center" wrapText="1"/>
    </xf>
    <xf numFmtId="0" fontId="14" fillId="3" borderId="6" xfId="0" applyFont="1" applyFill="1" applyBorder="1" applyAlignment="1">
      <alignment horizontal="center" vertical="center" wrapText="1"/>
    </xf>
    <xf numFmtId="0" fontId="14" fillId="3" borderId="36" xfId="0" applyFont="1" applyFill="1" applyBorder="1" applyAlignment="1">
      <alignment horizontal="center" vertical="center" wrapText="1"/>
    </xf>
    <xf numFmtId="169" fontId="14" fillId="0" borderId="35" xfId="6" applyNumberFormat="1" applyFont="1" applyBorder="1" applyAlignment="1">
      <alignment horizontal="center" vertical="center" wrapText="1"/>
    </xf>
    <xf numFmtId="1" fontId="15" fillId="0" borderId="6" xfId="0" applyNumberFormat="1" applyFont="1" applyBorder="1" applyAlignment="1">
      <alignment horizontal="center" vertical="center" wrapText="1"/>
    </xf>
    <xf numFmtId="0" fontId="15" fillId="0" borderId="6" xfId="0" applyFont="1" applyBorder="1" applyAlignment="1">
      <alignment horizontal="center" vertical="center" wrapText="1"/>
    </xf>
    <xf numFmtId="0" fontId="14" fillId="0" borderId="6" xfId="0" applyFont="1" applyBorder="1" applyAlignment="1">
      <alignment horizontal="center" vertical="center" wrapText="1"/>
    </xf>
    <xf numFmtId="0" fontId="14" fillId="0" borderId="35" xfId="13" applyFont="1" applyBorder="1" applyAlignment="1">
      <alignment horizontal="center" vertical="center" wrapText="1"/>
    </xf>
    <xf numFmtId="0" fontId="14" fillId="3" borderId="6" xfId="12" applyFont="1" applyFill="1" applyBorder="1" applyAlignment="1">
      <alignment horizontal="left" vertical="center" wrapText="1"/>
    </xf>
    <xf numFmtId="0" fontId="4" fillId="0" borderId="0" xfId="0" applyFont="1" applyAlignment="1">
      <alignment horizontal="right" vertical="center"/>
    </xf>
    <xf numFmtId="0" fontId="15" fillId="0" borderId="0" xfId="17" applyFont="1" applyAlignment="1">
      <alignment horizontal="center" vertical="center"/>
    </xf>
    <xf numFmtId="0" fontId="9" fillId="0" borderId="0" xfId="17" applyFont="1" applyAlignment="1">
      <alignment horizontal="center" vertical="center" wrapText="1"/>
    </xf>
    <xf numFmtId="0" fontId="14" fillId="0" borderId="6" xfId="12" applyFont="1" applyFill="1" applyBorder="1" applyAlignment="1">
      <alignment horizontal="center" vertical="center" wrapText="1"/>
    </xf>
    <xf numFmtId="0" fontId="3" fillId="0" borderId="0" xfId="0" applyFont="1" applyAlignment="1">
      <alignment horizontal="center" vertical="center" wrapText="1"/>
    </xf>
    <xf numFmtId="166" fontId="2" fillId="3" borderId="6" xfId="0" applyNumberFormat="1" applyFont="1" applyFill="1" applyBorder="1" applyAlignment="1">
      <alignment horizontal="center" vertical="center" wrapText="1"/>
    </xf>
    <xf numFmtId="169" fontId="13" fillId="2" borderId="7" xfId="6" applyNumberFormat="1" applyFont="1" applyFill="1" applyBorder="1" applyAlignment="1">
      <alignment horizontal="center" vertical="center" wrapText="1"/>
    </xf>
    <xf numFmtId="167" fontId="13" fillId="2" borderId="8" xfId="4" applyNumberFormat="1" applyFont="1" applyFill="1" applyBorder="1" applyAlignment="1">
      <alignment horizontal="center" vertical="center" wrapText="1"/>
    </xf>
    <xf numFmtId="167" fontId="13" fillId="2" borderId="9" xfId="4" applyNumberFormat="1" applyFont="1" applyFill="1" applyBorder="1" applyAlignment="1">
      <alignment horizontal="center" vertical="center" wrapText="1"/>
    </xf>
    <xf numFmtId="169" fontId="13" fillId="6" borderId="35" xfId="6" applyNumberFormat="1" applyFont="1" applyFill="1" applyBorder="1" applyAlignment="1">
      <alignment horizontal="center" vertical="center" wrapText="1"/>
    </xf>
    <xf numFmtId="167" fontId="13" fillId="6" borderId="6" xfId="4" applyNumberFormat="1" applyFont="1" applyFill="1" applyBorder="1" applyAlignment="1">
      <alignment horizontal="center" vertical="center" wrapText="1"/>
    </xf>
    <xf numFmtId="0" fontId="9" fillId="6" borderId="6" xfId="7" applyFont="1" applyFill="1" applyBorder="1" applyAlignment="1">
      <alignment horizontal="center" vertical="center" wrapText="1"/>
    </xf>
    <xf numFmtId="3" fontId="13" fillId="6" borderId="6" xfId="4" applyNumberFormat="1" applyFont="1" applyFill="1" applyBorder="1" applyAlignment="1">
      <alignment horizontal="center" vertical="center" wrapText="1"/>
    </xf>
    <xf numFmtId="0" fontId="13" fillId="6" borderId="6" xfId="0" applyFont="1" applyFill="1" applyBorder="1" applyAlignment="1">
      <alignment horizontal="center" vertical="center" wrapText="1"/>
    </xf>
    <xf numFmtId="0" fontId="13" fillId="6" borderId="36" xfId="0" applyFont="1" applyFill="1" applyBorder="1" applyAlignment="1">
      <alignment horizontal="center" vertical="center" wrapText="1"/>
    </xf>
    <xf numFmtId="0" fontId="13" fillId="6" borderId="11" xfId="5" applyFont="1" applyFill="1" applyBorder="1" applyAlignment="1">
      <alignment vertical="center" wrapText="1"/>
    </xf>
    <xf numFmtId="0" fontId="14" fillId="0" borderId="0" xfId="10" applyFont="1" applyAlignment="1">
      <alignment horizontal="center" vertical="center"/>
    </xf>
    <xf numFmtId="0" fontId="14" fillId="0" borderId="0" xfId="10" applyFont="1" applyAlignment="1">
      <alignment horizontal="left" vertical="center"/>
    </xf>
    <xf numFmtId="3" fontId="14" fillId="0" borderId="0" xfId="11" applyNumberFormat="1" applyFont="1" applyAlignment="1">
      <alignment horizontal="center" vertical="center"/>
    </xf>
    <xf numFmtId="3" fontId="14" fillId="0" borderId="0" xfId="10" applyNumberFormat="1" applyFont="1" applyAlignment="1">
      <alignment horizontal="center" vertical="center"/>
    </xf>
    <xf numFmtId="3" fontId="16" fillId="0" borderId="0" xfId="10" applyNumberFormat="1" applyFont="1" applyAlignment="1">
      <alignment vertical="center" wrapText="1"/>
    </xf>
    <xf numFmtId="170" fontId="14" fillId="0" borderId="0" xfId="11" applyNumberFormat="1" applyFont="1" applyAlignment="1">
      <alignment horizontal="center" vertical="center"/>
    </xf>
    <xf numFmtId="0" fontId="16" fillId="0" borderId="0" xfId="10" applyFont="1" applyAlignment="1">
      <alignment horizontal="center" vertical="center"/>
    </xf>
    <xf numFmtId="0" fontId="14" fillId="0" borderId="0" xfId="10" applyFont="1"/>
    <xf numFmtId="0" fontId="14" fillId="0" borderId="0" xfId="10" applyFont="1" applyFill="1"/>
    <xf numFmtId="0" fontId="13" fillId="0" borderId="6" xfId="10" applyFont="1" applyFill="1" applyBorder="1" applyAlignment="1">
      <alignment horizontal="left" vertical="center" wrapText="1"/>
    </xf>
    <xf numFmtId="0" fontId="14" fillId="0" borderId="0" xfId="10" applyFont="1" applyAlignment="1">
      <alignment horizontal="left"/>
    </xf>
    <xf numFmtId="3" fontId="9" fillId="8" borderId="6" xfId="17" applyNumberFormat="1" applyFont="1" applyFill="1" applyBorder="1" applyAlignment="1">
      <alignment horizontal="center" vertical="center"/>
    </xf>
    <xf numFmtId="3" fontId="9" fillId="8" borderId="6" xfId="17" applyNumberFormat="1" applyFont="1" applyFill="1" applyBorder="1" applyAlignment="1">
      <alignment horizontal="center" vertical="center" wrapText="1"/>
    </xf>
    <xf numFmtId="3" fontId="9" fillId="0" borderId="0" xfId="17" applyNumberFormat="1" applyFont="1" applyAlignment="1">
      <alignment horizontal="center" vertical="center"/>
    </xf>
    <xf numFmtId="0" fontId="15" fillId="0" borderId="0" xfId="12" applyFont="1"/>
    <xf numFmtId="0" fontId="20" fillId="0" borderId="0" xfId="12" applyFont="1" applyAlignment="1"/>
    <xf numFmtId="0" fontId="20" fillId="0" borderId="0" xfId="12" applyFont="1" applyAlignment="1">
      <alignment horizontal="right"/>
    </xf>
    <xf numFmtId="0" fontId="9" fillId="5" borderId="11" xfId="12" applyFont="1" applyFill="1" applyBorder="1" applyAlignment="1">
      <alignment horizontal="center" vertical="center" wrapText="1"/>
    </xf>
    <xf numFmtId="0" fontId="9" fillId="5" borderId="36" xfId="12" applyFont="1" applyFill="1" applyBorder="1" applyAlignment="1">
      <alignment horizontal="center" vertical="center" wrapText="1"/>
    </xf>
    <xf numFmtId="1" fontId="9" fillId="0" borderId="6" xfId="13" applyNumberFormat="1" applyFont="1" applyBorder="1" applyAlignment="1">
      <alignment horizontal="center" vertical="center" wrapText="1"/>
    </xf>
    <xf numFmtId="1" fontId="9" fillId="0" borderId="11" xfId="13" applyNumberFormat="1" applyFont="1" applyBorder="1" applyAlignment="1">
      <alignment horizontal="center" vertical="center" wrapText="1"/>
    </xf>
    <xf numFmtId="1" fontId="9" fillId="0" borderId="36" xfId="13" applyNumberFormat="1" applyFont="1" applyBorder="1" applyAlignment="1">
      <alignment horizontal="center" vertical="center" wrapText="1"/>
    </xf>
    <xf numFmtId="1" fontId="9" fillId="0" borderId="6" xfId="12" applyNumberFormat="1" applyFont="1" applyBorder="1" applyAlignment="1">
      <alignment horizontal="center" vertical="center" wrapText="1"/>
    </xf>
    <xf numFmtId="1" fontId="9" fillId="0" borderId="11" xfId="12" applyNumberFormat="1" applyFont="1" applyBorder="1" applyAlignment="1">
      <alignment horizontal="center" vertical="center" wrapText="1"/>
    </xf>
    <xf numFmtId="1" fontId="9" fillId="0" borderId="36" xfId="12" applyNumberFormat="1" applyFont="1" applyBorder="1" applyAlignment="1">
      <alignment horizontal="center" vertical="center" wrapText="1"/>
    </xf>
    <xf numFmtId="1" fontId="15" fillId="0" borderId="0" xfId="12" applyNumberFormat="1" applyFont="1"/>
    <xf numFmtId="1" fontId="9" fillId="0" borderId="6" xfId="12" applyNumberFormat="1" applyFont="1" applyBorder="1" applyAlignment="1">
      <alignment horizontal="center"/>
    </xf>
    <xf numFmtId="1" fontId="15" fillId="0" borderId="6" xfId="12" applyNumberFormat="1" applyFont="1" applyBorder="1" applyAlignment="1">
      <alignment horizontal="center"/>
    </xf>
    <xf numFmtId="1" fontId="15" fillId="0" borderId="11" xfId="12" applyNumberFormat="1" applyFont="1" applyBorder="1" applyAlignment="1">
      <alignment horizontal="center"/>
    </xf>
    <xf numFmtId="1" fontId="15" fillId="0" borderId="36" xfId="12" applyNumberFormat="1" applyFont="1" applyBorder="1" applyAlignment="1">
      <alignment horizontal="center"/>
    </xf>
    <xf numFmtId="0" fontId="15" fillId="0" borderId="0" xfId="0" applyFont="1"/>
    <xf numFmtId="0" fontId="15" fillId="0" borderId="0" xfId="0" applyFont="1" applyFill="1"/>
    <xf numFmtId="0" fontId="9" fillId="0" borderId="39" xfId="0" applyFont="1" applyBorder="1" applyAlignment="1">
      <alignment horizontal="center" vertical="center" wrapText="1"/>
    </xf>
    <xf numFmtId="0" fontId="9" fillId="0" borderId="14" xfId="0" applyFont="1" applyBorder="1" applyAlignment="1">
      <alignment horizontal="center" vertical="center" wrapText="1"/>
    </xf>
    <xf numFmtId="167" fontId="16" fillId="0" borderId="0" xfId="0" applyNumberFormat="1" applyFont="1" applyAlignment="1">
      <alignment horizontal="center" vertical="center" wrapText="1"/>
    </xf>
    <xf numFmtId="0" fontId="15" fillId="0" borderId="0" xfId="19" applyFont="1"/>
    <xf numFmtId="0" fontId="13" fillId="8" borderId="11" xfId="19" applyFont="1" applyFill="1" applyBorder="1" applyAlignment="1">
      <alignment vertical="center"/>
    </xf>
    <xf numFmtId="0" fontId="13" fillId="8" borderId="10" xfId="19" applyFont="1" applyFill="1" applyBorder="1" applyAlignment="1">
      <alignment vertical="center"/>
    </xf>
    <xf numFmtId="9" fontId="15" fillId="0" borderId="0" xfId="24" applyFont="1" applyFill="1" applyAlignment="1">
      <alignment horizontal="center" vertical="center"/>
    </xf>
    <xf numFmtId="0" fontId="2" fillId="0" borderId="6" xfId="0" applyFont="1" applyBorder="1" applyAlignment="1">
      <alignment horizontal="center" vertical="center"/>
    </xf>
    <xf numFmtId="0" fontId="2" fillId="0" borderId="0" xfId="0" applyFont="1" applyAlignment="1">
      <alignment horizontal="center" vertical="center"/>
    </xf>
    <xf numFmtId="0" fontId="2" fillId="0" borderId="6" xfId="0" applyFont="1" applyBorder="1" applyAlignment="1">
      <alignment horizontal="center" vertical="center" wrapText="1"/>
    </xf>
    <xf numFmtId="0" fontId="3" fillId="0" borderId="6" xfId="0" applyFont="1" applyBorder="1" applyAlignment="1">
      <alignment horizontal="center" vertical="center" wrapText="1"/>
    </xf>
    <xf numFmtId="0" fontId="7" fillId="3" borderId="6" xfId="0" applyFont="1" applyFill="1" applyBorder="1" applyAlignment="1">
      <alignment horizontal="center" vertical="center" wrapText="1"/>
    </xf>
    <xf numFmtId="0" fontId="11" fillId="0" borderId="0" xfId="0" applyFont="1" applyAlignment="1">
      <alignment horizontal="center" vertical="center" wrapText="1"/>
    </xf>
    <xf numFmtId="0" fontId="11" fillId="0" borderId="0" xfId="0" applyFont="1" applyAlignment="1">
      <alignment horizontal="center" vertical="center"/>
    </xf>
    <xf numFmtId="0" fontId="9" fillId="0" borderId="6" xfId="17" applyFont="1" applyBorder="1" applyAlignment="1">
      <alignment horizontal="center" vertical="center" wrapText="1"/>
    </xf>
    <xf numFmtId="0" fontId="9" fillId="0" borderId="0" xfId="17" applyFont="1" applyAlignment="1">
      <alignment horizontal="center" vertical="center"/>
    </xf>
    <xf numFmtId="0" fontId="13" fillId="0" borderId="35" xfId="13" applyFont="1" applyBorder="1" applyAlignment="1">
      <alignment horizontal="center" vertical="center" wrapText="1"/>
    </xf>
    <xf numFmtId="0" fontId="13" fillId="0" borderId="6" xfId="13" applyFont="1" applyBorder="1" applyAlignment="1">
      <alignment horizontal="center" vertical="center" wrapText="1"/>
    </xf>
    <xf numFmtId="0" fontId="9" fillId="5" borderId="6" xfId="12" applyFont="1" applyFill="1" applyBorder="1" applyAlignment="1">
      <alignment horizontal="center" vertical="center" wrapText="1"/>
    </xf>
    <xf numFmtId="0" fontId="13" fillId="5" borderId="43" xfId="13" applyFont="1" applyFill="1" applyBorder="1" applyAlignment="1">
      <alignment horizontal="center" vertical="center" wrapText="1"/>
    </xf>
    <xf numFmtId="0" fontId="13" fillId="5" borderId="14" xfId="13" applyFont="1" applyFill="1" applyBorder="1" applyAlignment="1">
      <alignment horizontal="center" vertical="center" wrapText="1"/>
    </xf>
    <xf numFmtId="3" fontId="13" fillId="0" borderId="6" xfId="19" applyNumberFormat="1" applyFont="1" applyBorder="1" applyAlignment="1">
      <alignment horizontal="center" vertical="center" wrapText="1"/>
    </xf>
    <xf numFmtId="0" fontId="9" fillId="0" borderId="0" xfId="22" applyFont="1" applyAlignment="1">
      <alignment horizontal="center" vertical="center" wrapText="1"/>
    </xf>
    <xf numFmtId="0" fontId="2" fillId="0" borderId="6" xfId="0" applyFont="1" applyBorder="1" applyAlignment="1">
      <alignment horizontal="center" vertical="center"/>
    </xf>
    <xf numFmtId="0" fontId="2" fillId="0" borderId="6" xfId="0" applyFont="1" applyBorder="1" applyAlignment="1">
      <alignment horizontal="center" vertical="center" wrapText="1"/>
    </xf>
    <xf numFmtId="0" fontId="3" fillId="0" borderId="6" xfId="0" applyFont="1" applyBorder="1" applyAlignment="1">
      <alignment horizontal="center" vertical="center" wrapText="1"/>
    </xf>
    <xf numFmtId="0" fontId="14" fillId="0" borderId="11" xfId="12" applyFont="1" applyFill="1" applyBorder="1" applyAlignment="1">
      <alignment vertical="center" wrapText="1"/>
    </xf>
    <xf numFmtId="0" fontId="14" fillId="0" borderId="10" xfId="12" applyFont="1" applyFill="1" applyBorder="1" applyAlignment="1">
      <alignment vertical="center" wrapText="1"/>
    </xf>
    <xf numFmtId="3" fontId="9" fillId="8" borderId="11" xfId="17" applyNumberFormat="1" applyFont="1" applyFill="1" applyBorder="1" applyAlignment="1">
      <alignment vertical="center"/>
    </xf>
    <xf numFmtId="3" fontId="9" fillId="8" borderId="10" xfId="17" applyNumberFormat="1" applyFont="1" applyFill="1" applyBorder="1" applyAlignment="1">
      <alignment vertical="center"/>
    </xf>
    <xf numFmtId="0" fontId="15" fillId="0" borderId="6" xfId="22" applyNumberFormat="1" applyFont="1" applyBorder="1" applyAlignment="1">
      <alignment horizontal="center" vertical="center" wrapText="1"/>
    </xf>
    <xf numFmtId="0" fontId="14" fillId="0" borderId="6" xfId="23" applyNumberFormat="1" applyFont="1" applyFill="1" applyBorder="1" applyAlignment="1">
      <alignment horizontal="center" vertical="center" wrapText="1"/>
    </xf>
    <xf numFmtId="0" fontId="15" fillId="0" borderId="6" xfId="19" applyNumberFormat="1" applyFont="1" applyBorder="1" applyAlignment="1">
      <alignment horizontal="center" vertical="center" wrapText="1"/>
    </xf>
    <xf numFmtId="0" fontId="14" fillId="3" borderId="6" xfId="23" applyNumberFormat="1" applyFont="1" applyFill="1" applyBorder="1" applyAlignment="1">
      <alignment horizontal="center" vertical="center" wrapText="1"/>
    </xf>
    <xf numFmtId="0" fontId="37" fillId="9" borderId="6" xfId="0" applyFont="1" applyFill="1" applyBorder="1" applyAlignment="1">
      <alignment horizontal="left" vertical="center" wrapText="1"/>
    </xf>
    <xf numFmtId="0" fontId="37" fillId="9" borderId="6" xfId="0" applyFont="1" applyFill="1" applyBorder="1" applyAlignment="1">
      <alignment horizontal="center" vertical="center" wrapText="1"/>
    </xf>
    <xf numFmtId="0" fontId="15" fillId="0" borderId="0" xfId="12" applyFont="1" applyAlignment="1">
      <alignment horizontal="center" vertical="center"/>
    </xf>
    <xf numFmtId="0" fontId="20" fillId="3" borderId="0" xfId="12" applyFont="1" applyFill="1" applyAlignment="1">
      <alignment horizontal="center" vertical="center"/>
    </xf>
    <xf numFmtId="0" fontId="20" fillId="0" borderId="0" xfId="12" applyFont="1" applyAlignment="1">
      <alignment horizontal="center" vertical="center"/>
    </xf>
    <xf numFmtId="0" fontId="9" fillId="3" borderId="6" xfId="12" applyFont="1" applyFill="1" applyBorder="1" applyAlignment="1">
      <alignment horizontal="center" vertical="center" wrapText="1"/>
    </xf>
    <xf numFmtId="0" fontId="9" fillId="3" borderId="11" xfId="12" applyFont="1" applyFill="1" applyBorder="1" applyAlignment="1">
      <alignment horizontal="center" vertical="center" wrapText="1"/>
    </xf>
    <xf numFmtId="0" fontId="9" fillId="3" borderId="36" xfId="12" applyFont="1" applyFill="1" applyBorder="1" applyAlignment="1">
      <alignment horizontal="center" vertical="center" wrapText="1"/>
    </xf>
    <xf numFmtId="1" fontId="13" fillId="0" borderId="6" xfId="13" applyNumberFormat="1" applyFont="1" applyBorder="1" applyAlignment="1">
      <alignment horizontal="center" vertical="center" wrapText="1"/>
    </xf>
    <xf numFmtId="1" fontId="13" fillId="3" borderId="6" xfId="13" applyNumberFormat="1" applyFont="1" applyFill="1" applyBorder="1" applyAlignment="1">
      <alignment horizontal="center" vertical="center" wrapText="1"/>
    </xf>
    <xf numFmtId="0" fontId="13" fillId="3" borderId="6" xfId="13" applyFont="1" applyFill="1" applyBorder="1" applyAlignment="1">
      <alignment horizontal="center" vertical="center" wrapText="1"/>
    </xf>
    <xf numFmtId="0" fontId="53" fillId="7" borderId="6" xfId="0" applyFont="1" applyFill="1" applyBorder="1" applyAlignment="1">
      <alignment horizontal="center" vertical="center" wrapText="1"/>
    </xf>
    <xf numFmtId="1" fontId="53" fillId="7" borderId="6" xfId="18" applyNumberFormat="1" applyFont="1" applyFill="1" applyBorder="1" applyAlignment="1">
      <alignment horizontal="center" vertical="center" wrapText="1"/>
    </xf>
    <xf numFmtId="1" fontId="15" fillId="0" borderId="6" xfId="13" applyNumberFormat="1" applyFont="1" applyBorder="1" applyAlignment="1">
      <alignment horizontal="center" vertical="center" wrapText="1"/>
    </xf>
    <xf numFmtId="1" fontId="15" fillId="3" borderId="11" xfId="13" applyNumberFormat="1" applyFont="1" applyFill="1" applyBorder="1" applyAlignment="1">
      <alignment horizontal="center" vertical="center" wrapText="1"/>
    </xf>
    <xf numFmtId="1" fontId="15" fillId="0" borderId="11" xfId="13" applyNumberFormat="1" applyFont="1" applyBorder="1" applyAlignment="1">
      <alignment horizontal="center" vertical="center" wrapText="1"/>
    </xf>
    <xf numFmtId="1" fontId="15" fillId="0" borderId="36" xfId="13" applyNumberFormat="1" applyFont="1" applyBorder="1" applyAlignment="1">
      <alignment horizontal="center" vertical="center" wrapText="1"/>
    </xf>
    <xf numFmtId="1" fontId="15" fillId="0" borderId="6" xfId="12" applyNumberFormat="1" applyFont="1" applyBorder="1" applyAlignment="1">
      <alignment horizontal="center" vertical="center" wrapText="1"/>
    </xf>
    <xf numFmtId="1" fontId="15" fillId="3" borderId="11" xfId="12" applyNumberFormat="1" applyFont="1" applyFill="1" applyBorder="1" applyAlignment="1">
      <alignment horizontal="center" vertical="center" wrapText="1"/>
    </xf>
    <xf numFmtId="1" fontId="15" fillId="0" borderId="11" xfId="12" applyNumberFormat="1" applyFont="1" applyBorder="1" applyAlignment="1">
      <alignment horizontal="center" vertical="center" wrapText="1"/>
    </xf>
    <xf numFmtId="1" fontId="15" fillId="0" borderId="36" xfId="12" applyNumberFormat="1" applyFont="1" applyBorder="1" applyAlignment="1">
      <alignment horizontal="center" vertical="center" wrapText="1"/>
    </xf>
    <xf numFmtId="1" fontId="15" fillId="0" borderId="6" xfId="12" applyNumberFormat="1" applyFont="1" applyBorder="1" applyAlignment="1">
      <alignment horizontal="center" vertical="center"/>
    </xf>
    <xf numFmtId="1" fontId="15" fillId="3" borderId="11" xfId="12" applyNumberFormat="1" applyFont="1" applyFill="1" applyBorder="1" applyAlignment="1">
      <alignment horizontal="center" vertical="center"/>
    </xf>
    <xf numFmtId="1" fontId="15" fillId="0" borderId="11" xfId="12" applyNumberFormat="1" applyFont="1" applyBorder="1" applyAlignment="1">
      <alignment horizontal="center" vertical="center"/>
    </xf>
    <xf numFmtId="1" fontId="15" fillId="0" borderId="36" xfId="12" applyNumberFormat="1" applyFont="1" applyBorder="1" applyAlignment="1">
      <alignment horizontal="center" vertical="center"/>
    </xf>
    <xf numFmtId="1" fontId="15" fillId="3" borderId="6" xfId="12" applyNumberFormat="1" applyFont="1" applyFill="1" applyBorder="1" applyAlignment="1">
      <alignment horizontal="center" vertical="center"/>
    </xf>
    <xf numFmtId="0" fontId="15" fillId="0" borderId="6" xfId="12" applyFont="1" applyBorder="1" applyAlignment="1">
      <alignment horizontal="center" vertical="center"/>
    </xf>
    <xf numFmtId="0" fontId="15" fillId="3" borderId="6" xfId="12" applyFont="1" applyFill="1" applyBorder="1" applyAlignment="1">
      <alignment horizontal="center" vertical="center"/>
    </xf>
    <xf numFmtId="0" fontId="15" fillId="3" borderId="0" xfId="12" applyFont="1" applyFill="1"/>
    <xf numFmtId="189" fontId="9" fillId="0" borderId="14" xfId="0" applyNumberFormat="1" applyFont="1" applyBorder="1" applyAlignment="1">
      <alignment horizontal="center" vertical="center" wrapText="1"/>
    </xf>
    <xf numFmtId="0" fontId="15" fillId="0" borderId="6" xfId="0" applyFont="1" applyBorder="1" applyAlignment="1">
      <alignment horizontal="center"/>
    </xf>
    <xf numFmtId="0" fontId="14" fillId="0" borderId="0" xfId="0" applyFont="1" applyFill="1"/>
    <xf numFmtId="0" fontId="14" fillId="0" borderId="0" xfId="0" applyFont="1" applyFill="1" applyAlignment="1">
      <alignment horizontal="center" vertical="center"/>
    </xf>
    <xf numFmtId="0" fontId="16" fillId="0" borderId="0" xfId="12" applyFont="1" applyFill="1" applyAlignment="1">
      <alignment horizontal="right"/>
    </xf>
    <xf numFmtId="0" fontId="13" fillId="0" borderId="23" xfId="0" applyFont="1" applyFill="1" applyBorder="1" applyAlignment="1">
      <alignment horizontal="center" vertical="center" wrapText="1"/>
    </xf>
    <xf numFmtId="0" fontId="13" fillId="0" borderId="24" xfId="0" applyFont="1" applyFill="1" applyBorder="1" applyAlignment="1">
      <alignment horizontal="center" vertical="center" wrapText="1"/>
    </xf>
    <xf numFmtId="0" fontId="13" fillId="0" borderId="25" xfId="0" applyFont="1" applyFill="1" applyBorder="1" applyAlignment="1">
      <alignment horizontal="center" vertical="center" wrapText="1"/>
    </xf>
    <xf numFmtId="0" fontId="13" fillId="0" borderId="39" xfId="0" applyFont="1" applyFill="1" applyBorder="1" applyAlignment="1">
      <alignment horizontal="center" vertical="center" wrapText="1"/>
    </xf>
    <xf numFmtId="0" fontId="13" fillId="0" borderId="14" xfId="0" applyFont="1" applyFill="1" applyBorder="1" applyAlignment="1">
      <alignment horizontal="center" vertical="center" wrapText="1"/>
    </xf>
    <xf numFmtId="0" fontId="14" fillId="0" borderId="6" xfId="0" applyFont="1" applyFill="1" applyBorder="1" applyAlignment="1">
      <alignment horizontal="center" vertical="center"/>
    </xf>
    <xf numFmtId="0" fontId="54" fillId="0" borderId="6" xfId="0" applyFont="1" applyFill="1" applyBorder="1" applyAlignment="1">
      <alignment horizontal="center" vertical="center" wrapText="1"/>
    </xf>
    <xf numFmtId="0" fontId="54" fillId="0" borderId="6" xfId="0" applyFont="1" applyFill="1" applyBorder="1" applyAlignment="1">
      <alignment horizontal="center" vertical="center"/>
    </xf>
    <xf numFmtId="0" fontId="32" fillId="0" borderId="6" xfId="0" applyFont="1" applyBorder="1" applyAlignment="1">
      <alignment horizontal="center" vertical="center" wrapText="1"/>
    </xf>
    <xf numFmtId="0" fontId="32" fillId="0" borderId="6" xfId="0" applyFont="1" applyBorder="1" applyAlignment="1">
      <alignment horizontal="left" vertical="center" wrapText="1"/>
    </xf>
    <xf numFmtId="0" fontId="3" fillId="0" borderId="6" xfId="0" applyFont="1" applyBorder="1" applyAlignment="1">
      <alignment horizontal="left" vertical="center" wrapText="1"/>
    </xf>
    <xf numFmtId="9" fontId="2" fillId="3" borderId="6" xfId="0" applyNumberFormat="1" applyFont="1" applyFill="1" applyBorder="1" applyAlignment="1">
      <alignment horizontal="center" vertical="center" wrapText="1"/>
    </xf>
    <xf numFmtId="0" fontId="18" fillId="0" borderId="6" xfId="0" applyFont="1" applyBorder="1" applyAlignment="1">
      <alignment horizontal="center" vertical="center" wrapText="1"/>
    </xf>
    <xf numFmtId="0" fontId="12" fillId="0" borderId="6" xfId="0" applyFont="1" applyFill="1" applyBorder="1" applyAlignment="1">
      <alignment horizontal="left" vertical="center" wrapText="1"/>
    </xf>
    <xf numFmtId="3" fontId="12" fillId="0" borderId="6" xfId="0" applyNumberFormat="1" applyFont="1" applyFill="1" applyBorder="1" applyAlignment="1">
      <alignment horizontal="center" vertical="center" wrapText="1"/>
    </xf>
    <xf numFmtId="3" fontId="20" fillId="0" borderId="0" xfId="0" applyNumberFormat="1" applyFont="1" applyAlignment="1">
      <alignment horizontal="right" vertical="center" wrapText="1"/>
    </xf>
    <xf numFmtId="0" fontId="18" fillId="0" borderId="0" xfId="0" applyFont="1" applyAlignment="1">
      <alignment horizontal="center" vertical="center"/>
    </xf>
    <xf numFmtId="0" fontId="55" fillId="0" borderId="0" xfId="0" applyFont="1" applyAlignment="1">
      <alignment horizontal="right" vertical="center" wrapText="1"/>
    </xf>
    <xf numFmtId="3" fontId="18" fillId="0" borderId="0" xfId="0" applyNumberFormat="1" applyFont="1" applyAlignment="1">
      <alignment horizontal="center" vertical="center" wrapText="1"/>
    </xf>
    <xf numFmtId="170" fontId="13" fillId="0" borderId="6" xfId="11" applyNumberFormat="1" applyFont="1" applyBorder="1" applyAlignment="1">
      <alignment horizontal="center" vertical="center" wrapText="1"/>
    </xf>
    <xf numFmtId="0" fontId="13" fillId="0" borderId="6" xfId="10" applyFont="1" applyBorder="1" applyAlignment="1">
      <alignment horizontal="center" vertical="center"/>
    </xf>
    <xf numFmtId="2" fontId="12" fillId="0" borderId="6" xfId="0" applyNumberFormat="1" applyFont="1" applyFill="1" applyBorder="1" applyAlignment="1">
      <alignment horizontal="center" vertical="center" wrapText="1"/>
    </xf>
    <xf numFmtId="167" fontId="12" fillId="0" borderId="6" xfId="0" applyNumberFormat="1" applyFont="1" applyFill="1" applyBorder="1" applyAlignment="1">
      <alignment horizontal="center" vertical="center" wrapText="1"/>
    </xf>
    <xf numFmtId="167" fontId="12" fillId="0" borderId="6" xfId="0" applyNumberFormat="1" applyFont="1" applyBorder="1" applyAlignment="1">
      <alignment horizontal="center" vertical="center"/>
    </xf>
    <xf numFmtId="190" fontId="12" fillId="0" borderId="6" xfId="0" applyNumberFormat="1" applyFont="1" applyFill="1" applyBorder="1" applyAlignment="1">
      <alignment horizontal="center" vertical="center" wrapText="1"/>
    </xf>
    <xf numFmtId="167" fontId="12" fillId="0" borderId="6" xfId="0" applyNumberFormat="1" applyFont="1" applyFill="1" applyBorder="1" applyAlignment="1">
      <alignment horizontal="center" vertical="center"/>
    </xf>
    <xf numFmtId="166" fontId="12" fillId="0" borderId="6" xfId="0" applyNumberFormat="1" applyFont="1" applyFill="1" applyBorder="1" applyAlignment="1">
      <alignment horizontal="center" vertical="center" wrapText="1"/>
    </xf>
    <xf numFmtId="0" fontId="11" fillId="0" borderId="6" xfId="10" applyFont="1" applyBorder="1" applyAlignment="1">
      <alignment horizontal="center" vertical="center" wrapText="1"/>
    </xf>
    <xf numFmtId="1" fontId="11" fillId="0" borderId="6" xfId="10" applyNumberFormat="1" applyFont="1" applyBorder="1" applyAlignment="1">
      <alignment horizontal="center" vertical="center" wrapText="1"/>
    </xf>
    <xf numFmtId="3" fontId="11" fillId="0" borderId="6" xfId="10" applyNumberFormat="1" applyFont="1" applyBorder="1" applyAlignment="1">
      <alignment horizontal="center" vertical="center" wrapText="1"/>
    </xf>
    <xf numFmtId="3" fontId="11" fillId="0" borderId="6" xfId="10" applyNumberFormat="1" applyFont="1" applyBorder="1" applyAlignment="1">
      <alignment horizontal="center" vertical="center"/>
    </xf>
    <xf numFmtId="0" fontId="15" fillId="0" borderId="13" xfId="0" applyFont="1" applyBorder="1" applyAlignment="1">
      <alignment horizontal="center" vertical="center"/>
    </xf>
    <xf numFmtId="0" fontId="15" fillId="0" borderId="37" xfId="0" applyFont="1" applyFill="1" applyBorder="1" applyAlignment="1">
      <alignment horizontal="center" vertical="center" wrapText="1"/>
    </xf>
    <xf numFmtId="0" fontId="9" fillId="0" borderId="0" xfId="0" applyFont="1" applyAlignment="1">
      <alignment horizontal="center" vertical="center" wrapText="1"/>
    </xf>
    <xf numFmtId="0" fontId="13" fillId="0" borderId="0" xfId="0" applyFont="1" applyFill="1" applyAlignment="1">
      <alignment horizontal="center" vertical="center" wrapText="1"/>
    </xf>
    <xf numFmtId="3" fontId="9" fillId="3" borderId="6" xfId="17" applyNumberFormat="1" applyFont="1" applyFill="1" applyBorder="1" applyAlignment="1">
      <alignment horizontal="center" vertical="center"/>
    </xf>
    <xf numFmtId="0" fontId="56" fillId="0" borderId="6" xfId="0" applyFont="1" applyBorder="1"/>
    <xf numFmtId="0" fontId="15" fillId="0" borderId="13" xfId="17" applyFont="1" applyFill="1" applyBorder="1" applyAlignment="1">
      <alignment horizontal="center" vertical="center"/>
    </xf>
    <xf numFmtId="0" fontId="15" fillId="0" borderId="6" xfId="17" applyFont="1" applyFill="1" applyBorder="1" applyAlignment="1">
      <alignment horizontal="center" vertical="center"/>
    </xf>
    <xf numFmtId="0" fontId="57" fillId="0" borderId="6" xfId="0" applyFont="1" applyFill="1" applyBorder="1" applyAlignment="1">
      <alignment horizontal="center" vertical="center" wrapText="1"/>
    </xf>
    <xf numFmtId="191" fontId="57" fillId="0" borderId="6" xfId="0" applyNumberFormat="1" applyFont="1" applyFill="1" applyBorder="1" applyAlignment="1">
      <alignment horizontal="center" vertical="center" wrapText="1"/>
    </xf>
    <xf numFmtId="3" fontId="57" fillId="0" borderId="6" xfId="0" applyNumberFormat="1" applyFont="1" applyFill="1" applyBorder="1" applyAlignment="1">
      <alignment horizontal="center" vertical="center" wrapText="1"/>
    </xf>
    <xf numFmtId="0" fontId="57" fillId="0" borderId="6" xfId="0" applyFont="1" applyFill="1" applyBorder="1" applyAlignment="1">
      <alignment wrapText="1"/>
    </xf>
    <xf numFmtId="0" fontId="57" fillId="0" borderId="6" xfId="0" applyFont="1" applyFill="1" applyBorder="1" applyAlignment="1">
      <alignment horizontal="left" vertical="center" wrapText="1"/>
    </xf>
    <xf numFmtId="0" fontId="57" fillId="0" borderId="6" xfId="0" applyFont="1" applyFill="1" applyBorder="1" applyAlignment="1">
      <alignment horizontal="left" wrapText="1"/>
    </xf>
    <xf numFmtId="0" fontId="57" fillId="0" borderId="6" xfId="0" applyNumberFormat="1" applyFont="1" applyFill="1" applyBorder="1" applyAlignment="1">
      <alignment horizontal="center" vertical="center" wrapText="1"/>
    </xf>
    <xf numFmtId="0" fontId="57" fillId="0" borderId="6" xfId="0" applyNumberFormat="1" applyFont="1" applyFill="1" applyBorder="1" applyAlignment="1" applyProtection="1">
      <alignment horizontal="center" vertical="center" wrapText="1"/>
    </xf>
    <xf numFmtId="0" fontId="57" fillId="0" borderId="6" xfId="0" applyFont="1" applyFill="1" applyBorder="1" applyAlignment="1" applyProtection="1">
      <alignment horizontal="center" vertical="center" wrapText="1"/>
    </xf>
    <xf numFmtId="0" fontId="57" fillId="0" borderId="6" xfId="0" applyFont="1" applyFill="1" applyBorder="1" applyAlignment="1">
      <alignment horizontal="center" wrapText="1"/>
    </xf>
    <xf numFmtId="1" fontId="57" fillId="0" borderId="6" xfId="0" applyNumberFormat="1" applyFont="1" applyFill="1" applyBorder="1" applyAlignment="1">
      <alignment horizontal="center" vertical="center" wrapText="1"/>
    </xf>
    <xf numFmtId="0" fontId="57" fillId="0" borderId="6" xfId="0" applyFont="1" applyFill="1" applyBorder="1" applyAlignment="1">
      <alignment vertical="center" wrapText="1"/>
    </xf>
    <xf numFmtId="0" fontId="57" fillId="0" borderId="6" xfId="146" applyNumberFormat="1" applyFont="1" applyFill="1" applyBorder="1" applyAlignment="1">
      <alignment horizontal="center" vertical="center" wrapText="1"/>
    </xf>
    <xf numFmtId="49" fontId="57" fillId="0" borderId="6" xfId="0" applyNumberFormat="1" applyFont="1" applyFill="1" applyBorder="1" applyAlignment="1">
      <alignment horizontal="center" vertical="center" wrapText="1"/>
    </xf>
    <xf numFmtId="3" fontId="14" fillId="0" borderId="0" xfId="10" applyNumberFormat="1" applyFont="1" applyFill="1"/>
    <xf numFmtId="0" fontId="12" fillId="3" borderId="0" xfId="0" applyFont="1" applyFill="1" applyAlignment="1">
      <alignment horizontal="center" vertical="center" wrapText="1"/>
    </xf>
    <xf numFmtId="0" fontId="12" fillId="3" borderId="6" xfId="0" applyFont="1" applyFill="1" applyBorder="1" applyAlignment="1">
      <alignment horizontal="left" vertical="center" wrapText="1"/>
    </xf>
    <xf numFmtId="0" fontId="11" fillId="3" borderId="0" xfId="0" applyFont="1" applyFill="1" applyAlignment="1">
      <alignment horizontal="center" vertical="center" wrapText="1"/>
    </xf>
    <xf numFmtId="0" fontId="13" fillId="0" borderId="0" xfId="4" applyFont="1" applyAlignment="1">
      <alignment horizontal="center" vertical="center" wrapText="1"/>
    </xf>
    <xf numFmtId="3" fontId="13" fillId="0" borderId="0" xfId="4" applyNumberFormat="1" applyFont="1" applyAlignment="1">
      <alignment horizontal="center" vertical="center" wrapText="1"/>
    </xf>
    <xf numFmtId="0" fontId="15" fillId="3" borderId="6" xfId="17" applyFont="1" applyFill="1" applyBorder="1" applyAlignment="1">
      <alignment horizontal="center" vertical="center"/>
    </xf>
    <xf numFmtId="0" fontId="15" fillId="3" borderId="6" xfId="0" applyFont="1" applyFill="1" applyBorder="1" applyAlignment="1">
      <alignment horizontal="center" vertical="center" wrapText="1"/>
    </xf>
    <xf numFmtId="1" fontId="14" fillId="3" borderId="6" xfId="12" applyNumberFormat="1" applyFont="1" applyFill="1" applyBorder="1" applyAlignment="1">
      <alignment horizontal="center" vertical="center" wrapText="1"/>
    </xf>
    <xf numFmtId="1" fontId="16" fillId="3" borderId="6" xfId="18" applyNumberFormat="1" applyFont="1" applyFill="1" applyBorder="1" applyAlignment="1">
      <alignment horizontal="center" vertical="center" wrapText="1"/>
    </xf>
    <xf numFmtId="0" fontId="14" fillId="3" borderId="6" xfId="17" applyFont="1" applyFill="1" applyBorder="1" applyAlignment="1">
      <alignment horizontal="center" vertical="center"/>
    </xf>
    <xf numFmtId="3" fontId="14" fillId="3" borderId="6" xfId="12" applyNumberFormat="1" applyFont="1" applyFill="1" applyBorder="1" applyAlignment="1">
      <alignment horizontal="center" vertical="center"/>
    </xf>
    <xf numFmtId="3" fontId="14" fillId="3" borderId="6" xfId="135" applyNumberFormat="1" applyFont="1" applyFill="1" applyBorder="1" applyAlignment="1">
      <alignment horizontal="center" vertical="center" wrapText="1"/>
    </xf>
    <xf numFmtId="0" fontId="15" fillId="3" borderId="0" xfId="17" applyFont="1" applyFill="1" applyAlignment="1">
      <alignment horizontal="center" vertical="center"/>
    </xf>
    <xf numFmtId="0" fontId="15" fillId="3" borderId="13" xfId="0" applyFont="1" applyFill="1" applyBorder="1" applyAlignment="1">
      <alignment horizontal="center" vertical="center"/>
    </xf>
    <xf numFmtId="0" fontId="15" fillId="3" borderId="6" xfId="0" applyFont="1" applyFill="1" applyBorder="1" applyAlignment="1">
      <alignment horizontal="center" vertical="center"/>
    </xf>
    <xf numFmtId="169" fontId="14" fillId="0" borderId="6" xfId="6" applyNumberFormat="1" applyFont="1" applyBorder="1" applyAlignment="1">
      <alignment horizontal="center" vertical="center" wrapText="1"/>
    </xf>
    <xf numFmtId="0" fontId="14" fillId="0" borderId="6" xfId="0" applyFont="1" applyBorder="1" applyAlignment="1">
      <alignment horizontal="justify" wrapText="1"/>
    </xf>
    <xf numFmtId="0" fontId="13" fillId="0" borderId="6" xfId="4" applyFont="1" applyBorder="1" applyAlignment="1">
      <alignment horizontal="center" vertical="center" wrapText="1"/>
    </xf>
    <xf numFmtId="3" fontId="14" fillId="0" borderId="6" xfId="4" applyNumberFormat="1" applyFont="1" applyBorder="1" applyAlignment="1">
      <alignment horizontal="center" vertical="center" wrapText="1"/>
    </xf>
    <xf numFmtId="0" fontId="14" fillId="0" borderId="6" xfId="4" applyFont="1" applyBorder="1" applyAlignment="1">
      <alignment horizontal="center" vertical="center" wrapText="1"/>
    </xf>
    <xf numFmtId="192" fontId="13" fillId="6" borderId="6" xfId="4" applyNumberFormat="1" applyFont="1" applyFill="1" applyBorder="1" applyAlignment="1">
      <alignment horizontal="center" vertical="center" wrapText="1"/>
    </xf>
    <xf numFmtId="0" fontId="5" fillId="9" borderId="0" xfId="0" applyFont="1" applyFill="1" applyAlignment="1">
      <alignment horizontal="center" vertical="center" wrapText="1"/>
    </xf>
    <xf numFmtId="0" fontId="8" fillId="9" borderId="0" xfId="0" applyFont="1" applyFill="1" applyAlignment="1">
      <alignment horizontal="center" vertical="center" wrapText="1"/>
    </xf>
    <xf numFmtId="0" fontId="59" fillId="0" borderId="0" xfId="0" applyFont="1" applyAlignment="1">
      <alignment horizontal="center" vertical="center"/>
    </xf>
    <xf numFmtId="0" fontId="3" fillId="0" borderId="6" xfId="0" applyFont="1" applyBorder="1" applyAlignment="1">
      <alignment horizontal="center" vertical="center" wrapText="1"/>
    </xf>
    <xf numFmtId="3" fontId="13" fillId="0" borderId="0" xfId="4" applyNumberFormat="1" applyFont="1" applyAlignment="1">
      <alignment horizontal="center" vertical="center" wrapText="1"/>
    </xf>
    <xf numFmtId="0" fontId="18" fillId="3" borderId="0" xfId="0" applyFont="1" applyFill="1" applyAlignment="1">
      <alignment horizontal="center" vertical="center"/>
    </xf>
    <xf numFmtId="1" fontId="14" fillId="0" borderId="6" xfId="0" applyNumberFormat="1" applyFont="1" applyBorder="1" applyAlignment="1">
      <alignment horizontal="center" vertical="center" wrapText="1"/>
    </xf>
    <xf numFmtId="0" fontId="14" fillId="0" borderId="6" xfId="0" applyFont="1" applyFill="1" applyBorder="1" applyAlignment="1">
      <alignment horizontal="center" vertical="center" wrapText="1"/>
    </xf>
    <xf numFmtId="0" fontId="2" fillId="0" borderId="0" xfId="0" applyFont="1" applyAlignment="1">
      <alignment horizontal="center" vertical="center"/>
    </xf>
    <xf numFmtId="0" fontId="2" fillId="0" borderId="6" xfId="0" applyFont="1" applyBorder="1" applyAlignment="1">
      <alignment horizontal="center" vertical="center"/>
    </xf>
    <xf numFmtId="0" fontId="2" fillId="0" borderId="6" xfId="0" applyFont="1" applyBorder="1" applyAlignment="1">
      <alignment horizontal="center" vertical="center" wrapText="1"/>
    </xf>
    <xf numFmtId="0" fontId="2" fillId="0" borderId="14" xfId="0" applyFont="1" applyBorder="1" applyAlignment="1">
      <alignment horizontal="center" vertical="center" wrapText="1"/>
    </xf>
    <xf numFmtId="0" fontId="11" fillId="0" borderId="6" xfId="0" applyFont="1" applyBorder="1" applyAlignment="1">
      <alignment horizontal="center" vertical="center" wrapText="1"/>
    </xf>
    <xf numFmtId="4" fontId="11" fillId="0" borderId="6" xfId="0" applyNumberFormat="1" applyFont="1" applyBorder="1" applyAlignment="1">
      <alignment horizontal="center" vertical="center" wrapText="1"/>
    </xf>
    <xf numFmtId="168" fontId="13" fillId="2" borderId="42" xfId="5" applyNumberFormat="1" applyFont="1" applyFill="1" applyBorder="1" applyAlignment="1">
      <alignment horizontal="center" vertical="center" wrapText="1"/>
    </xf>
    <xf numFmtId="168" fontId="13" fillId="6" borderId="11" xfId="5" applyNumberFormat="1" applyFont="1" applyFill="1" applyBorder="1" applyAlignment="1">
      <alignment vertical="center" wrapText="1"/>
    </xf>
    <xf numFmtId="0" fontId="14" fillId="3" borderId="35" xfId="8" applyFont="1" applyFill="1" applyBorder="1" applyAlignment="1">
      <alignment horizontal="center" vertical="center"/>
    </xf>
    <xf numFmtId="166" fontId="14" fillId="0" borderId="6" xfId="7" applyNumberFormat="1" applyFont="1" applyBorder="1" applyAlignment="1">
      <alignment horizontal="center" vertical="center" wrapText="1"/>
    </xf>
    <xf numFmtId="0" fontId="14" fillId="3" borderId="6" xfId="7" applyFont="1" applyFill="1" applyBorder="1" applyAlignment="1">
      <alignment horizontal="center" vertical="center" wrapText="1"/>
    </xf>
    <xf numFmtId="3" fontId="14" fillId="0" borderId="6" xfId="7" applyNumberFormat="1" applyFont="1" applyBorder="1" applyAlignment="1">
      <alignment horizontal="center" vertical="center" wrapText="1"/>
    </xf>
    <xf numFmtId="3" fontId="14" fillId="0" borderId="6" xfId="1" applyNumberFormat="1" applyFont="1" applyBorder="1" applyAlignment="1">
      <alignment horizontal="center" vertical="center" wrapText="1"/>
    </xf>
    <xf numFmtId="167" fontId="14" fillId="0" borderId="6" xfId="1" applyNumberFormat="1" applyFont="1" applyBorder="1" applyAlignment="1">
      <alignment horizontal="center" vertical="center" wrapText="1"/>
    </xf>
    <xf numFmtId="4" fontId="14" fillId="0" borderId="6" xfId="1" applyNumberFormat="1" applyFont="1" applyBorder="1" applyAlignment="1">
      <alignment horizontal="center" vertical="center" wrapText="1"/>
    </xf>
    <xf numFmtId="0" fontId="13" fillId="6" borderId="6" xfId="7" applyFont="1" applyFill="1" applyBorder="1" applyAlignment="1">
      <alignment horizontal="center" vertical="center" wrapText="1"/>
    </xf>
    <xf numFmtId="0" fontId="13" fillId="6" borderId="13" xfId="7" applyFont="1" applyFill="1" applyBorder="1" applyAlignment="1">
      <alignment horizontal="center" vertical="center" wrapText="1"/>
    </xf>
    <xf numFmtId="0" fontId="14" fillId="0" borderId="6" xfId="0" applyFont="1" applyBorder="1" applyAlignment="1">
      <alignment horizontal="left" vertical="center" wrapText="1"/>
    </xf>
    <xf numFmtId="166" fontId="15" fillId="0" borderId="6" xfId="7" applyNumberFormat="1" applyFont="1" applyBorder="1" applyAlignment="1">
      <alignment horizontal="center" vertical="center" wrapText="1"/>
    </xf>
    <xf numFmtId="0" fontId="13" fillId="3" borderId="6" xfId="7" applyFont="1" applyFill="1" applyBorder="1" applyAlignment="1">
      <alignment horizontal="center" vertical="center" wrapText="1"/>
    </xf>
    <xf numFmtId="167" fontId="14" fillId="3" borderId="6" xfId="4" applyNumberFormat="1" applyFont="1" applyFill="1" applyBorder="1" applyAlignment="1">
      <alignment horizontal="center" vertical="center" wrapText="1"/>
    </xf>
    <xf numFmtId="3" fontId="15" fillId="0" borderId="6" xfId="7" applyNumberFormat="1" applyFont="1" applyBorder="1" applyAlignment="1">
      <alignment horizontal="center" vertical="center" wrapText="1"/>
    </xf>
    <xf numFmtId="167" fontId="14" fillId="0" borderId="6" xfId="7" applyNumberFormat="1" applyFont="1" applyBorder="1" applyAlignment="1">
      <alignment horizontal="center" vertical="center" wrapText="1"/>
    </xf>
    <xf numFmtId="0" fontId="6" fillId="9" borderId="6" xfId="0" applyFont="1" applyFill="1" applyBorder="1" applyAlignment="1">
      <alignment horizontal="center" vertical="center"/>
    </xf>
    <xf numFmtId="0" fontId="6" fillId="3" borderId="6" xfId="0" applyFont="1" applyFill="1" applyBorder="1" applyAlignment="1">
      <alignment horizontal="center" vertical="center" wrapText="1"/>
    </xf>
    <xf numFmtId="1" fontId="6" fillId="3" borderId="6" xfId="0" applyNumberFormat="1" applyFont="1" applyFill="1" applyBorder="1" applyAlignment="1">
      <alignment horizontal="center" vertical="center" wrapText="1"/>
    </xf>
    <xf numFmtId="166" fontId="6" fillId="3" borderId="6" xfId="0" applyNumberFormat="1" applyFont="1" applyFill="1" applyBorder="1" applyAlignment="1">
      <alignment horizontal="center" vertical="center" wrapText="1"/>
    </xf>
    <xf numFmtId="0" fontId="6" fillId="3" borderId="40" xfId="0" applyFont="1" applyFill="1" applyBorder="1" applyAlignment="1">
      <alignment vertical="center" wrapText="1"/>
    </xf>
    <xf numFmtId="0" fontId="6" fillId="3" borderId="45" xfId="0" applyFont="1" applyFill="1" applyBorder="1" applyAlignment="1">
      <alignment vertical="center" wrapText="1"/>
    </xf>
    <xf numFmtId="0" fontId="5" fillId="0" borderId="6" xfId="0" applyFont="1" applyBorder="1" applyAlignment="1">
      <alignment horizontal="center" vertical="center" wrapText="1"/>
    </xf>
    <xf numFmtId="167" fontId="5" fillId="9" borderId="6" xfId="0" applyNumberFormat="1" applyFont="1" applyFill="1" applyBorder="1" applyAlignment="1">
      <alignment horizontal="center" vertical="center" wrapText="1"/>
    </xf>
    <xf numFmtId="0" fontId="5" fillId="9" borderId="6" xfId="0" applyFont="1" applyFill="1" applyBorder="1" applyAlignment="1">
      <alignment horizontal="center" vertical="center" wrapText="1"/>
    </xf>
    <xf numFmtId="0" fontId="5" fillId="0" borderId="6" xfId="0" applyFont="1" applyBorder="1" applyAlignment="1">
      <alignment horizontal="center" vertical="center"/>
    </xf>
    <xf numFmtId="0" fontId="12" fillId="0" borderId="6" xfId="0" applyFont="1" applyFill="1" applyBorder="1" applyAlignment="1">
      <alignment horizontal="center" vertical="center" wrapText="1"/>
    </xf>
    <xf numFmtId="0" fontId="12" fillId="3" borderId="6" xfId="0" applyFont="1" applyFill="1" applyBorder="1" applyAlignment="1">
      <alignment horizontal="center" vertical="center" wrapText="1"/>
    </xf>
    <xf numFmtId="0" fontId="12" fillId="3" borderId="6" xfId="0" applyFont="1" applyFill="1" applyBorder="1" applyAlignment="1">
      <alignment horizontal="left" vertical="top" wrapText="1"/>
    </xf>
    <xf numFmtId="3" fontId="13" fillId="3" borderId="0" xfId="0" applyNumberFormat="1" applyFont="1" applyFill="1" applyAlignment="1">
      <alignment horizontal="center" vertical="center" wrapText="1"/>
    </xf>
    <xf numFmtId="3" fontId="14" fillId="3" borderId="0" xfId="0" applyNumberFormat="1" applyFont="1" applyFill="1" applyAlignment="1">
      <alignment horizontal="center" vertical="center" wrapText="1"/>
    </xf>
    <xf numFmtId="167" fontId="14" fillId="3" borderId="0" xfId="0" applyNumberFormat="1" applyFont="1" applyFill="1" applyAlignment="1">
      <alignment horizontal="left" vertical="center" wrapText="1"/>
    </xf>
    <xf numFmtId="167" fontId="14" fillId="3" borderId="0" xfId="0" applyNumberFormat="1" applyFont="1" applyFill="1" applyAlignment="1">
      <alignment horizontal="center" vertical="center" wrapText="1"/>
    </xf>
    <xf numFmtId="167" fontId="16" fillId="3" borderId="0" xfId="0" applyNumberFormat="1" applyFont="1" applyFill="1" applyAlignment="1">
      <alignment horizontal="center" vertical="center" wrapText="1"/>
    </xf>
    <xf numFmtId="3" fontId="13" fillId="3" borderId="6" xfId="16" applyNumberFormat="1" applyFont="1" applyFill="1" applyBorder="1" applyAlignment="1">
      <alignment horizontal="center" vertical="center" wrapText="1"/>
    </xf>
    <xf numFmtId="3" fontId="14" fillId="3" borderId="6" xfId="0" applyNumberFormat="1" applyFont="1" applyFill="1" applyBorder="1" applyAlignment="1">
      <alignment horizontal="left" vertical="center" wrapText="1"/>
    </xf>
    <xf numFmtId="167" fontId="14" fillId="3" borderId="6" xfId="0" applyNumberFormat="1" applyFont="1" applyFill="1" applyBorder="1" applyAlignment="1">
      <alignment horizontal="center" vertical="center" wrapText="1"/>
    </xf>
    <xf numFmtId="3" fontId="14" fillId="3" borderId="6" xfId="0" applyNumberFormat="1" applyFont="1" applyFill="1" applyBorder="1" applyAlignment="1">
      <alignment horizontal="center" vertical="center" wrapText="1"/>
    </xf>
    <xf numFmtId="0" fontId="14" fillId="3" borderId="13" xfId="16" applyFont="1" applyFill="1" applyBorder="1" applyAlignment="1">
      <alignment horizontal="center" vertical="center" wrapText="1"/>
    </xf>
    <xf numFmtId="0" fontId="14" fillId="3" borderId="6" xfId="0" applyFont="1" applyFill="1" applyBorder="1" applyAlignment="1">
      <alignment horizontal="left" vertical="center" wrapText="1"/>
    </xf>
    <xf numFmtId="3" fontId="14" fillId="3" borderId="6" xfId="16" applyNumberFormat="1" applyFont="1" applyFill="1" applyBorder="1" applyAlignment="1">
      <alignment horizontal="center" vertical="center" wrapText="1"/>
    </xf>
    <xf numFmtId="3" fontId="14" fillId="3" borderId="6" xfId="16" applyNumberFormat="1" applyFont="1" applyFill="1" applyBorder="1" applyAlignment="1">
      <alignment horizontal="left" vertical="center" wrapText="1"/>
    </xf>
    <xf numFmtId="3" fontId="14" fillId="3" borderId="6" xfId="1" applyNumberFormat="1" applyFont="1" applyFill="1" applyBorder="1" applyAlignment="1">
      <alignment horizontal="center" vertical="center" wrapText="1"/>
    </xf>
    <xf numFmtId="3" fontId="14" fillId="3" borderId="13" xfId="16" applyNumberFormat="1" applyFont="1" applyFill="1" applyBorder="1" applyAlignment="1">
      <alignment horizontal="center" vertical="center" wrapText="1"/>
    </xf>
    <xf numFmtId="0" fontId="15" fillId="3" borderId="10" xfId="0" applyFont="1" applyFill="1" applyBorder="1" applyAlignment="1">
      <alignment horizontal="center" vertical="center" wrapText="1"/>
    </xf>
    <xf numFmtId="167" fontId="15" fillId="3" borderId="6" xfId="0" applyNumberFormat="1" applyFont="1" applyFill="1" applyBorder="1" applyAlignment="1">
      <alignment horizontal="center" vertical="center" wrapText="1"/>
    </xf>
    <xf numFmtId="0" fontId="14" fillId="3" borderId="13" xfId="0" applyFont="1" applyFill="1" applyBorder="1" applyAlignment="1">
      <alignment horizontal="center" vertical="center" wrapText="1"/>
    </xf>
    <xf numFmtId="167" fontId="14" fillId="3" borderId="6" xfId="1" applyNumberFormat="1" applyFont="1" applyFill="1" applyBorder="1" applyAlignment="1">
      <alignment horizontal="center" vertical="center" wrapText="1"/>
    </xf>
    <xf numFmtId="0" fontId="15" fillId="3" borderId="6" xfId="0" applyFont="1" applyFill="1" applyBorder="1" applyAlignment="1">
      <alignment horizontal="left" vertical="center" wrapText="1"/>
    </xf>
    <xf numFmtId="167" fontId="15" fillId="3" borderId="6" xfId="1" applyNumberFormat="1" applyFont="1" applyFill="1" applyBorder="1" applyAlignment="1">
      <alignment horizontal="center" vertical="center" wrapText="1"/>
    </xf>
    <xf numFmtId="167" fontId="14" fillId="3" borderId="6" xfId="16" applyNumberFormat="1" applyFont="1" applyFill="1" applyBorder="1" applyAlignment="1">
      <alignment horizontal="center" vertical="center" wrapText="1"/>
    </xf>
    <xf numFmtId="170" fontId="14" fillId="3" borderId="0" xfId="1" applyNumberFormat="1" applyFont="1" applyFill="1" applyBorder="1" applyAlignment="1">
      <alignment horizontal="center" vertical="center" wrapText="1"/>
    </xf>
    <xf numFmtId="0" fontId="15" fillId="3" borderId="6" xfId="0" applyFont="1" applyFill="1" applyBorder="1" applyAlignment="1">
      <alignment horizontal="left" vertical="center"/>
    </xf>
    <xf numFmtId="166" fontId="15" fillId="3" borderId="6" xfId="0" applyNumberFormat="1" applyFont="1" applyFill="1" applyBorder="1" applyAlignment="1">
      <alignment horizontal="center" vertical="center" wrapText="1"/>
    </xf>
    <xf numFmtId="0" fontId="15" fillId="3" borderId="6" xfId="0" applyFont="1" applyFill="1" applyBorder="1" applyAlignment="1">
      <alignment vertical="center" wrapText="1"/>
    </xf>
    <xf numFmtId="0" fontId="14" fillId="3" borderId="6" xfId="0" applyFont="1" applyFill="1" applyBorder="1" applyAlignment="1">
      <alignment vertical="center" wrapText="1"/>
    </xf>
    <xf numFmtId="0" fontId="14" fillId="3" borderId="6" xfId="16" applyFont="1" applyFill="1" applyBorder="1" applyAlignment="1">
      <alignment horizontal="center" vertical="center" wrapText="1"/>
    </xf>
    <xf numFmtId="0" fontId="31" fillId="3" borderId="0" xfId="0" applyFont="1" applyFill="1" applyAlignment="1">
      <alignment horizontal="center" vertical="center" wrapText="1"/>
    </xf>
    <xf numFmtId="0" fontId="32" fillId="3" borderId="0" xfId="0" applyFont="1" applyFill="1" applyAlignment="1">
      <alignment horizontal="center" vertical="center" wrapText="1"/>
    </xf>
    <xf numFmtId="0" fontId="60" fillId="3" borderId="1" xfId="0" applyFont="1" applyFill="1" applyBorder="1" applyAlignment="1">
      <alignment horizontal="center" vertical="center" wrapText="1"/>
    </xf>
    <xf numFmtId="0" fontId="60" fillId="3" borderId="2" xfId="0" applyFont="1" applyFill="1" applyBorder="1" applyAlignment="1">
      <alignment horizontal="center" vertical="center" wrapText="1"/>
    </xf>
    <xf numFmtId="0" fontId="60" fillId="3" borderId="3" xfId="0" applyFont="1" applyFill="1" applyBorder="1" applyAlignment="1">
      <alignment horizontal="center" vertical="center" wrapText="1"/>
    </xf>
    <xf numFmtId="0" fontId="60" fillId="3" borderId="5" xfId="0" applyFont="1" applyFill="1" applyBorder="1" applyAlignment="1">
      <alignment horizontal="center" vertical="center" wrapText="1"/>
    </xf>
    <xf numFmtId="0" fontId="60" fillId="3" borderId="4" xfId="0" applyFont="1" applyFill="1" applyBorder="1" applyAlignment="1">
      <alignment horizontal="center" vertical="center" wrapText="1"/>
    </xf>
    <xf numFmtId="0" fontId="12" fillId="3" borderId="6" xfId="0" applyFont="1" applyFill="1" applyBorder="1" applyAlignment="1">
      <alignment vertical="center" wrapText="1"/>
    </xf>
    <xf numFmtId="0" fontId="29" fillId="3" borderId="0" xfId="0" applyFont="1" applyFill="1" applyAlignment="1">
      <alignment horizontal="center" vertical="center" wrapText="1"/>
    </xf>
    <xf numFmtId="0" fontId="11" fillId="3" borderId="6" xfId="0" applyFont="1" applyFill="1" applyBorder="1" applyAlignment="1">
      <alignment horizontal="left" vertical="center" wrapText="1"/>
    </xf>
    <xf numFmtId="0" fontId="3" fillId="3" borderId="0" xfId="0" applyFont="1" applyFill="1" applyAlignment="1">
      <alignment horizontal="left" vertical="center" wrapText="1"/>
    </xf>
    <xf numFmtId="0" fontId="2" fillId="3" borderId="0" xfId="0" applyFont="1" applyFill="1" applyAlignment="1">
      <alignment vertical="center" wrapText="1"/>
    </xf>
    <xf numFmtId="0" fontId="11" fillId="3" borderId="0" xfId="0" applyFont="1" applyFill="1" applyAlignment="1">
      <alignment horizontal="left" vertical="center" wrapText="1"/>
    </xf>
    <xf numFmtId="0" fontId="12" fillId="3" borderId="0" xfId="0" applyFont="1" applyFill="1" applyAlignment="1">
      <alignment horizontal="left" vertical="center" wrapText="1"/>
    </xf>
    <xf numFmtId="0" fontId="12" fillId="3" borderId="6" xfId="0" applyFont="1" applyFill="1" applyBorder="1" applyAlignment="1">
      <alignment horizontal="center" vertical="center" wrapText="1"/>
    </xf>
    <xf numFmtId="0" fontId="13" fillId="3" borderId="6" xfId="0" applyFont="1" applyFill="1" applyBorder="1" applyAlignment="1">
      <alignment horizontal="center" vertical="center" wrapText="1"/>
    </xf>
    <xf numFmtId="3" fontId="13" fillId="3" borderId="6" xfId="0" applyNumberFormat="1" applyFont="1" applyFill="1" applyBorder="1" applyAlignment="1">
      <alignment horizontal="center" vertical="center" wrapText="1"/>
    </xf>
    <xf numFmtId="0" fontId="12" fillId="3" borderId="6" xfId="0" applyFont="1" applyFill="1" applyBorder="1" applyAlignment="1">
      <alignment horizontal="center" vertical="center" wrapText="1"/>
    </xf>
    <xf numFmtId="0" fontId="15" fillId="3" borderId="11" xfId="0" applyFont="1" applyFill="1" applyBorder="1" applyAlignment="1">
      <alignment wrapText="1"/>
    </xf>
    <xf numFmtId="3" fontId="15" fillId="3" borderId="6" xfId="0" applyNumberFormat="1" applyFont="1" applyFill="1" applyBorder="1" applyAlignment="1">
      <alignment horizontal="center" vertical="center" wrapText="1"/>
    </xf>
    <xf numFmtId="0" fontId="12" fillId="3" borderId="13" xfId="0" applyFont="1" applyFill="1" applyBorder="1" applyAlignment="1">
      <alignment horizontal="left" vertical="center" wrapText="1"/>
    </xf>
    <xf numFmtId="0" fontId="91" fillId="3" borderId="0" xfId="16" applyNumberFormat="1" applyFont="1" applyFill="1" applyBorder="1" applyAlignment="1">
      <alignment vertical="center" wrapText="1"/>
    </xf>
    <xf numFmtId="0" fontId="93" fillId="3" borderId="0" xfId="16" applyFont="1" applyFill="1" applyAlignment="1">
      <alignment wrapText="1"/>
    </xf>
    <xf numFmtId="0" fontId="58" fillId="3" borderId="0" xfId="16" applyFont="1" applyFill="1" applyBorder="1" applyAlignment="1">
      <alignment vertical="center" wrapText="1"/>
    </xf>
    <xf numFmtId="49" fontId="58" fillId="3" borderId="0" xfId="16" applyNumberFormat="1" applyFont="1" applyFill="1" applyBorder="1" applyAlignment="1">
      <alignment horizontal="center" vertical="center" wrapText="1"/>
    </xf>
    <xf numFmtId="0" fontId="58" fillId="3" borderId="0" xfId="16" applyFont="1" applyFill="1" applyBorder="1" applyAlignment="1">
      <alignment horizontal="center" vertical="center" wrapText="1"/>
    </xf>
    <xf numFmtId="0" fontId="58" fillId="3" borderId="0" xfId="16" applyNumberFormat="1" applyFont="1" applyFill="1" applyBorder="1" applyAlignment="1">
      <alignment horizontal="center" vertical="center" wrapText="1"/>
    </xf>
    <xf numFmtId="14" fontId="58" fillId="3" borderId="0" xfId="16" applyNumberFormat="1" applyFont="1" applyFill="1" applyBorder="1" applyAlignment="1">
      <alignment horizontal="center" vertical="center" wrapText="1"/>
    </xf>
    <xf numFmtId="0" fontId="93" fillId="3" borderId="0" xfId="16" applyFont="1" applyFill="1" applyAlignment="1">
      <alignment vertical="center" wrapText="1"/>
    </xf>
    <xf numFmtId="0" fontId="57" fillId="3" borderId="0" xfId="16" applyFont="1" applyFill="1" applyAlignment="1">
      <alignment wrapText="1"/>
    </xf>
    <xf numFmtId="0" fontId="94" fillId="3" borderId="0" xfId="16" applyNumberFormat="1" applyFont="1" applyFill="1" applyAlignment="1">
      <alignment wrapText="1"/>
    </xf>
    <xf numFmtId="195" fontId="95" fillId="3" borderId="0" xfId="16" applyNumberFormat="1" applyFont="1" applyFill="1" applyAlignment="1">
      <alignment vertical="top"/>
    </xf>
    <xf numFmtId="195" fontId="96" fillId="3" borderId="0" xfId="16" applyNumberFormat="1" applyFont="1" applyFill="1" applyAlignment="1">
      <alignment vertical="center" wrapText="1"/>
    </xf>
    <xf numFmtId="0" fontId="10" fillId="3" borderId="0" xfId="16" applyFont="1" applyFill="1" applyAlignment="1">
      <alignment horizontal="center" vertical="center" wrapText="1"/>
    </xf>
    <xf numFmtId="49" fontId="10" fillId="3" borderId="0" xfId="16" applyNumberFormat="1" applyFont="1" applyFill="1" applyAlignment="1">
      <alignment horizontal="center" vertical="center" wrapText="1"/>
    </xf>
    <xf numFmtId="167" fontId="10" fillId="3" borderId="0" xfId="16" applyNumberFormat="1" applyFont="1" applyFill="1" applyAlignment="1">
      <alignment horizontal="center" vertical="center" wrapText="1"/>
    </xf>
    <xf numFmtId="0" fontId="10" fillId="3" borderId="0" xfId="16" applyNumberFormat="1" applyFont="1" applyFill="1" applyAlignment="1">
      <alignment horizontal="center" vertical="center" wrapText="1"/>
    </xf>
    <xf numFmtId="14" fontId="10" fillId="3" borderId="0" xfId="16" applyNumberFormat="1" applyFont="1" applyFill="1" applyAlignment="1">
      <alignment horizontal="center" vertical="center" wrapText="1"/>
    </xf>
    <xf numFmtId="0" fontId="37" fillId="3" borderId="0" xfId="0" applyFont="1" applyFill="1" applyAlignment="1">
      <alignment horizontal="center" vertical="center" wrapText="1"/>
    </xf>
    <xf numFmtId="49" fontId="14" fillId="3" borderId="6" xfId="0" applyNumberFormat="1" applyFont="1" applyFill="1" applyBorder="1" applyAlignment="1">
      <alignment horizontal="center" vertical="center" wrapText="1"/>
    </xf>
    <xf numFmtId="0" fontId="15" fillId="0" borderId="6" xfId="0" applyNumberFormat="1" applyFont="1" applyBorder="1" applyAlignment="1">
      <alignment horizontal="center" vertical="center" wrapText="1"/>
    </xf>
    <xf numFmtId="0" fontId="14" fillId="3" borderId="6" xfId="377" applyFont="1" applyFill="1" applyBorder="1" applyAlignment="1">
      <alignment horizontal="center" vertical="center" wrapText="1"/>
    </xf>
    <xf numFmtId="166" fontId="15" fillId="0" borderId="6" xfId="0" applyNumberFormat="1" applyFont="1" applyBorder="1" applyAlignment="1">
      <alignment horizontal="center" vertical="center" wrapText="1"/>
    </xf>
    <xf numFmtId="0" fontId="14" fillId="3" borderId="6" xfId="0" applyNumberFormat="1" applyFont="1" applyFill="1" applyBorder="1" applyAlignment="1">
      <alignment horizontal="center" vertical="center" wrapText="1"/>
    </xf>
    <xf numFmtId="0" fontId="15" fillId="3" borderId="6" xfId="5" applyFont="1" applyFill="1" applyBorder="1" applyAlignment="1">
      <alignment horizontal="center" vertical="center"/>
    </xf>
    <xf numFmtId="49" fontId="14" fillId="0" borderId="6" xfId="0" applyNumberFormat="1" applyFont="1" applyFill="1" applyBorder="1" applyAlignment="1">
      <alignment horizontal="center" vertical="center" wrapText="1"/>
    </xf>
    <xf numFmtId="0" fontId="14" fillId="3" borderId="6" xfId="323" applyFont="1" applyFill="1" applyBorder="1" applyAlignment="1">
      <alignment horizontal="center" vertical="center" wrapText="1"/>
    </xf>
    <xf numFmtId="49" fontId="15" fillId="3" borderId="6" xfId="0" applyNumberFormat="1" applyFont="1" applyFill="1" applyBorder="1" applyAlignment="1">
      <alignment horizontal="center" vertical="center" wrapText="1"/>
    </xf>
    <xf numFmtId="4" fontId="13" fillId="3" borderId="6" xfId="16" applyNumberFormat="1" applyFont="1" applyFill="1" applyBorder="1" applyAlignment="1">
      <alignment horizontal="center" vertical="center" wrapText="1"/>
    </xf>
    <xf numFmtId="192" fontId="14" fillId="3" borderId="6" xfId="0" applyNumberFormat="1" applyFont="1" applyFill="1" applyBorder="1" applyAlignment="1">
      <alignment horizontal="center" vertical="center" wrapText="1"/>
    </xf>
    <xf numFmtId="192" fontId="15" fillId="3" borderId="6" xfId="0" applyNumberFormat="1" applyFont="1" applyFill="1" applyBorder="1" applyAlignment="1">
      <alignment horizontal="center" vertical="center" wrapText="1"/>
    </xf>
    <xf numFmtId="192" fontId="15" fillId="0" borderId="6" xfId="0" applyNumberFormat="1" applyFont="1" applyBorder="1" applyAlignment="1">
      <alignment horizontal="center" vertical="center" wrapText="1"/>
    </xf>
    <xf numFmtId="192" fontId="14" fillId="3" borderId="6" xfId="16" applyNumberFormat="1" applyFont="1" applyFill="1" applyBorder="1" applyAlignment="1">
      <alignment horizontal="center" vertical="center" wrapText="1"/>
    </xf>
    <xf numFmtId="0" fontId="37" fillId="3" borderId="6" xfId="0" applyFont="1" applyFill="1" applyBorder="1" applyAlignment="1">
      <alignment horizontal="left" vertical="center" wrapText="1"/>
    </xf>
    <xf numFmtId="0" fontId="37" fillId="3" borderId="6" xfId="0" applyFont="1" applyFill="1" applyBorder="1" applyAlignment="1">
      <alignment horizontal="center" vertical="center" wrapText="1"/>
    </xf>
    <xf numFmtId="0" fontId="11" fillId="3" borderId="0" xfId="16" applyNumberFormat="1" applyFont="1" applyFill="1" applyBorder="1" applyAlignment="1">
      <alignment horizontal="center" vertical="center" wrapText="1"/>
    </xf>
    <xf numFmtId="167" fontId="14" fillId="2" borderId="0" xfId="0" applyNumberFormat="1" applyFont="1" applyFill="1" applyAlignment="1">
      <alignment horizontal="center" vertical="center" wrapText="1"/>
    </xf>
    <xf numFmtId="167" fontId="13" fillId="0" borderId="0" xfId="0" applyNumberFormat="1" applyFont="1" applyAlignment="1">
      <alignment horizontal="center" vertical="center" wrapText="1"/>
    </xf>
    <xf numFmtId="3" fontId="13" fillId="0" borderId="0" xfId="0" applyNumberFormat="1" applyFont="1" applyAlignment="1">
      <alignment horizontal="center" vertical="center" wrapText="1"/>
    </xf>
    <xf numFmtId="167" fontId="14" fillId="0" borderId="0" xfId="0" applyNumberFormat="1" applyFont="1" applyAlignment="1">
      <alignment horizontal="center" vertical="center" wrapText="1"/>
    </xf>
    <xf numFmtId="167" fontId="11" fillId="0" borderId="0" xfId="0" applyNumberFormat="1" applyFont="1" applyAlignment="1">
      <alignment vertical="center" wrapText="1"/>
    </xf>
    <xf numFmtId="3" fontId="11" fillId="0" borderId="0" xfId="0" applyNumberFormat="1" applyFont="1" applyAlignment="1">
      <alignment horizontal="left" vertical="center" wrapText="1"/>
    </xf>
    <xf numFmtId="3" fontId="14" fillId="0" borderId="0" xfId="0" applyNumberFormat="1" applyFont="1" applyAlignment="1">
      <alignment horizontal="center" vertical="center" wrapText="1"/>
    </xf>
    <xf numFmtId="167" fontId="14" fillId="0" borderId="0" xfId="0" applyNumberFormat="1" applyFont="1" applyAlignment="1">
      <alignment horizontal="left" vertical="center" wrapText="1"/>
    </xf>
    <xf numFmtId="167" fontId="11" fillId="0" borderId="0" xfId="0" applyNumberFormat="1" applyFont="1" applyAlignment="1">
      <alignment horizontal="center" vertical="center" wrapText="1"/>
    </xf>
    <xf numFmtId="3" fontId="11" fillId="0" borderId="0" xfId="0" applyNumberFormat="1" applyFont="1" applyAlignment="1">
      <alignment horizontal="center" vertical="center" wrapText="1"/>
    </xf>
    <xf numFmtId="3" fontId="11" fillId="0" borderId="0" xfId="0" applyNumberFormat="1" applyFont="1" applyAlignment="1">
      <alignment vertical="center" wrapText="1"/>
    </xf>
    <xf numFmtId="167" fontId="11" fillId="0" borderId="0" xfId="0" applyNumberFormat="1" applyFont="1" applyAlignment="1">
      <alignment horizontal="left" vertical="center" wrapText="1"/>
    </xf>
    <xf numFmtId="14" fontId="14" fillId="3" borderId="6" xfId="0" applyNumberFormat="1" applyFont="1" applyFill="1" applyBorder="1" applyAlignment="1">
      <alignment horizontal="center" vertical="center" wrapText="1"/>
    </xf>
    <xf numFmtId="0" fontId="2" fillId="0" borderId="0" xfId="19" applyFont="1"/>
    <xf numFmtId="0" fontId="2" fillId="0" borderId="0" xfId="19" applyFont="1" applyAlignment="1">
      <alignment vertical="center"/>
    </xf>
    <xf numFmtId="0" fontId="2" fillId="0" borderId="0" xfId="0" applyFont="1" applyAlignment="1">
      <alignment horizontal="center" vertical="center"/>
    </xf>
    <xf numFmtId="0" fontId="2" fillId="0" borderId="0" xfId="19" applyFont="1" applyAlignment="1">
      <alignment vertical="center"/>
    </xf>
    <xf numFmtId="0" fontId="2" fillId="0" borderId="0" xfId="0" applyFont="1" applyAlignment="1">
      <alignment vertical="center"/>
    </xf>
    <xf numFmtId="0" fontId="2" fillId="0" borderId="0" xfId="0" applyFont="1" applyBorder="1" applyAlignment="1">
      <alignment horizontal="left" vertical="center"/>
    </xf>
    <xf numFmtId="0" fontId="2" fillId="0" borderId="0" xfId="0" applyFont="1" applyAlignment="1">
      <alignment vertical="center" wrapText="1"/>
    </xf>
    <xf numFmtId="0" fontId="2" fillId="3" borderId="0" xfId="0" applyFont="1" applyFill="1" applyAlignment="1">
      <alignment vertical="top" wrapText="1"/>
    </xf>
    <xf numFmtId="0" fontId="3" fillId="0" borderId="0" xfId="0" applyFont="1" applyAlignment="1">
      <alignment horizontal="left" vertical="center"/>
    </xf>
    <xf numFmtId="3" fontId="11" fillId="0" borderId="0" xfId="4" applyNumberFormat="1" applyFont="1" applyAlignment="1">
      <alignment horizontal="center" vertical="center" wrapText="1"/>
    </xf>
    <xf numFmtId="0" fontId="11" fillId="0" borderId="0" xfId="4" applyFont="1" applyAlignment="1">
      <alignment horizontal="center" vertical="center" wrapText="1"/>
    </xf>
    <xf numFmtId="0" fontId="6" fillId="0" borderId="0" xfId="0" applyFont="1" applyAlignment="1">
      <alignment horizontal="left" vertical="center"/>
    </xf>
    <xf numFmtId="1" fontId="13" fillId="0" borderId="6" xfId="10" applyNumberFormat="1" applyFont="1" applyFill="1" applyBorder="1" applyAlignment="1">
      <alignment horizontal="center" vertical="center"/>
    </xf>
    <xf numFmtId="0" fontId="11" fillId="0" borderId="6" xfId="10" applyFont="1" applyFill="1" applyBorder="1" applyAlignment="1">
      <alignment horizontal="left" vertical="center" wrapText="1"/>
    </xf>
    <xf numFmtId="166" fontId="11" fillId="0" borderId="6" xfId="10" applyNumberFormat="1" applyFont="1" applyBorder="1" applyAlignment="1">
      <alignment horizontal="center" vertical="center" wrapText="1"/>
    </xf>
    <xf numFmtId="167" fontId="11" fillId="0" borderId="6" xfId="10" applyNumberFormat="1" applyFont="1" applyBorder="1" applyAlignment="1">
      <alignment horizontal="center" vertical="center" wrapText="1"/>
    </xf>
    <xf numFmtId="167" fontId="11" fillId="0" borderId="6" xfId="10" applyNumberFormat="1" applyFont="1" applyBorder="1" applyAlignment="1">
      <alignment horizontal="center" vertical="center"/>
    </xf>
    <xf numFmtId="0" fontId="12" fillId="0" borderId="6" xfId="10" applyFont="1" applyBorder="1" applyAlignment="1">
      <alignment horizontal="center" vertical="center" wrapText="1"/>
    </xf>
    <xf numFmtId="3" fontId="14" fillId="0" borderId="6" xfId="10" applyNumberFormat="1" applyFont="1" applyBorder="1" applyAlignment="1">
      <alignment horizontal="center" vertical="center"/>
    </xf>
    <xf numFmtId="0" fontId="12" fillId="0" borderId="6" xfId="10" applyFont="1" applyBorder="1" applyAlignment="1">
      <alignment horizontal="center"/>
    </xf>
    <xf numFmtId="0" fontId="6" fillId="0" borderId="0" xfId="0" applyFont="1" applyAlignment="1">
      <alignment vertical="center"/>
    </xf>
    <xf numFmtId="0" fontId="60" fillId="0" borderId="0" xfId="10" applyFont="1" applyAlignment="1"/>
    <xf numFmtId="0" fontId="60" fillId="0" borderId="0" xfId="10" applyFont="1"/>
    <xf numFmtId="0" fontId="60" fillId="0" borderId="0" xfId="10" applyFont="1" applyAlignment="1">
      <alignment vertical="center"/>
    </xf>
    <xf numFmtId="0" fontId="2" fillId="0" borderId="0" xfId="0" applyFont="1"/>
    <xf numFmtId="0" fontId="2" fillId="0" borderId="0" xfId="0" applyFont="1" applyAlignment="1">
      <alignment horizontal="left"/>
    </xf>
    <xf numFmtId="0" fontId="3" fillId="3" borderId="0" xfId="12" applyFont="1" applyFill="1"/>
    <xf numFmtId="0" fontId="3" fillId="0" borderId="0" xfId="12" applyFont="1"/>
    <xf numFmtId="0" fontId="2" fillId="3" borderId="0" xfId="12" applyFont="1" applyFill="1" applyAlignment="1">
      <alignment vertical="center"/>
    </xf>
    <xf numFmtId="0" fontId="2" fillId="0" borderId="0" xfId="12" applyFont="1" applyAlignment="1">
      <alignment vertical="center"/>
    </xf>
    <xf numFmtId="0" fontId="2" fillId="0" borderId="0" xfId="12" applyFont="1" applyAlignment="1">
      <alignment horizontal="left" vertical="center"/>
    </xf>
    <xf numFmtId="0" fontId="2" fillId="3" borderId="0" xfId="12" applyFont="1" applyFill="1" applyAlignment="1">
      <alignment horizontal="left" vertical="center"/>
    </xf>
    <xf numFmtId="0" fontId="15" fillId="0" borderId="0" xfId="12" applyFont="1" applyAlignment="1">
      <alignment horizontal="left"/>
    </xf>
    <xf numFmtId="0" fontId="2" fillId="0" borderId="0" xfId="12" applyFont="1" applyAlignment="1">
      <alignment horizontal="left"/>
    </xf>
    <xf numFmtId="0" fontId="2" fillId="3" borderId="0" xfId="12" applyFont="1" applyFill="1"/>
    <xf numFmtId="0" fontId="2" fillId="0" borderId="0" xfId="12" applyFont="1"/>
    <xf numFmtId="0" fontId="2" fillId="0" borderId="0" xfId="0" applyFont="1" applyAlignment="1"/>
    <xf numFmtId="0" fontId="12" fillId="3" borderId="6" xfId="0" applyFont="1" applyFill="1" applyBorder="1" applyAlignment="1">
      <alignment horizontal="center" vertical="center" wrapText="1"/>
    </xf>
    <xf numFmtId="0" fontId="6" fillId="9" borderId="6" xfId="0" applyFont="1" applyFill="1" applyBorder="1" applyAlignment="1">
      <alignment horizontal="center" vertical="center" wrapText="1"/>
    </xf>
    <xf numFmtId="0" fontId="29" fillId="3" borderId="0" xfId="0" applyFont="1" applyFill="1" applyBorder="1" applyAlignment="1">
      <alignment horizontal="center" vertical="center" wrapText="1"/>
    </xf>
    <xf numFmtId="4" fontId="13" fillId="6" borderId="6" xfId="4" applyNumberFormat="1" applyFont="1" applyFill="1" applyBorder="1" applyAlignment="1">
      <alignment horizontal="center" vertical="center" wrapText="1"/>
    </xf>
    <xf numFmtId="0" fontId="5" fillId="3" borderId="6" xfId="0" applyFont="1" applyFill="1" applyBorder="1" applyAlignment="1">
      <alignment horizontal="center" vertical="center" wrapText="1"/>
    </xf>
    <xf numFmtId="1" fontId="3" fillId="3" borderId="6" xfId="0" applyNumberFormat="1" applyFont="1" applyFill="1" applyBorder="1" applyAlignment="1">
      <alignment horizontal="center" vertical="center"/>
    </xf>
    <xf numFmtId="1" fontId="5" fillId="3" borderId="6" xfId="0" applyNumberFormat="1" applyFont="1" applyFill="1" applyBorder="1" applyAlignment="1">
      <alignment horizontal="center" vertical="center" wrapText="1"/>
    </xf>
    <xf numFmtId="167" fontId="5" fillId="3" borderId="6" xfId="0" applyNumberFormat="1" applyFont="1" applyFill="1" applyBorder="1" applyAlignment="1">
      <alignment horizontal="center" vertical="center" wrapText="1"/>
    </xf>
    <xf numFmtId="166" fontId="5" fillId="3" borderId="6" xfId="0" applyNumberFormat="1" applyFont="1" applyFill="1" applyBorder="1" applyAlignment="1">
      <alignment horizontal="center" vertical="center" wrapText="1"/>
    </xf>
    <xf numFmtId="0" fontId="5" fillId="3" borderId="6" xfId="0" applyFont="1" applyFill="1" applyBorder="1" applyAlignment="1">
      <alignment horizontal="center" vertical="center"/>
    </xf>
    <xf numFmtId="166" fontId="3" fillId="3" borderId="6" xfId="0" applyNumberFormat="1" applyFont="1" applyFill="1" applyBorder="1" applyAlignment="1">
      <alignment horizontal="center" vertical="center"/>
    </xf>
    <xf numFmtId="0" fontId="6" fillId="3" borderId="6" xfId="0" applyFont="1" applyFill="1" applyBorder="1" applyAlignment="1">
      <alignment horizontal="center" vertical="center"/>
    </xf>
    <xf numFmtId="0" fontId="0" fillId="3" borderId="6" xfId="0" applyFill="1" applyBorder="1" applyAlignment="1">
      <alignment horizontal="center" vertical="center"/>
    </xf>
    <xf numFmtId="0" fontId="0" fillId="3" borderId="6" xfId="0" applyFont="1" applyFill="1" applyBorder="1" applyAlignment="1">
      <alignment horizontal="center" vertical="center"/>
    </xf>
    <xf numFmtId="0" fontId="0" fillId="0" borderId="6" xfId="0" applyFill="1" applyBorder="1" applyAlignment="1">
      <alignment horizontal="center" vertical="center"/>
    </xf>
    <xf numFmtId="0" fontId="98" fillId="3" borderId="0" xfId="0" applyFont="1" applyFill="1" applyAlignment="1">
      <alignment vertical="center"/>
    </xf>
    <xf numFmtId="0" fontId="98" fillId="3" borderId="0" xfId="0" applyFont="1" applyFill="1" applyAlignment="1">
      <alignment horizontal="left" vertical="center"/>
    </xf>
    <xf numFmtId="0" fontId="98" fillId="3" borderId="0" xfId="0" applyFont="1" applyFill="1" applyAlignment="1">
      <alignment horizontal="left" vertical="center" wrapText="1"/>
    </xf>
    <xf numFmtId="0" fontId="99" fillId="0" borderId="0" xfId="0" applyFont="1"/>
    <xf numFmtId="0" fontId="99" fillId="0" borderId="0" xfId="0" applyFont="1" applyAlignment="1">
      <alignment horizontal="left"/>
    </xf>
    <xf numFmtId="0" fontId="37" fillId="3" borderId="6" xfId="0" applyFont="1" applyFill="1" applyBorder="1" applyAlignment="1">
      <alignment horizontal="center" vertical="center" wrapText="1"/>
    </xf>
    <xf numFmtId="0" fontId="37" fillId="3" borderId="6" xfId="0" applyFont="1" applyFill="1" applyBorder="1" applyAlignment="1">
      <alignment horizontal="left" vertical="center" wrapText="1"/>
    </xf>
    <xf numFmtId="0" fontId="12" fillId="3" borderId="13" xfId="0" applyFont="1" applyFill="1" applyBorder="1" applyAlignment="1">
      <alignment horizontal="center" vertical="center" wrapText="1"/>
    </xf>
    <xf numFmtId="0" fontId="12" fillId="3" borderId="15" xfId="0" applyFont="1" applyFill="1" applyBorder="1" applyAlignment="1">
      <alignment horizontal="center" vertical="center" wrapText="1"/>
    </xf>
    <xf numFmtId="0" fontId="12" fillId="3" borderId="14" xfId="0" applyFont="1" applyFill="1" applyBorder="1" applyAlignment="1">
      <alignment horizontal="center" vertical="center" wrapText="1"/>
    </xf>
    <xf numFmtId="0" fontId="12" fillId="3" borderId="6" xfId="0" applyFont="1" applyFill="1" applyBorder="1" applyAlignment="1">
      <alignment horizontal="center" vertical="center" wrapText="1"/>
    </xf>
    <xf numFmtId="0" fontId="2" fillId="3" borderId="0" xfId="0" applyFont="1" applyFill="1" applyAlignment="1">
      <alignment horizontal="left" vertical="center" wrapText="1"/>
    </xf>
    <xf numFmtId="0" fontId="60" fillId="3" borderId="6" xfId="0" applyFont="1" applyFill="1" applyBorder="1" applyAlignment="1">
      <alignment horizontal="center" vertical="center" wrapText="1"/>
    </xf>
    <xf numFmtId="0" fontId="11" fillId="3" borderId="15" xfId="0" applyFont="1" applyFill="1" applyBorder="1" applyAlignment="1">
      <alignment horizontal="center" vertical="center" wrapText="1"/>
    </xf>
    <xf numFmtId="0" fontId="11" fillId="3" borderId="14" xfId="0" applyFont="1" applyFill="1" applyBorder="1" applyAlignment="1">
      <alignment horizontal="center" vertical="center" wrapText="1"/>
    </xf>
    <xf numFmtId="3" fontId="12" fillId="3" borderId="13" xfId="0" applyNumberFormat="1" applyFont="1" applyFill="1" applyBorder="1" applyAlignment="1">
      <alignment horizontal="center" vertical="center" wrapText="1"/>
    </xf>
    <xf numFmtId="3" fontId="12" fillId="3" borderId="6" xfId="0" applyNumberFormat="1" applyFont="1" applyFill="1" applyBorder="1" applyAlignment="1">
      <alignment horizontal="center" vertical="center" wrapText="1"/>
    </xf>
    <xf numFmtId="0" fontId="31" fillId="3" borderId="0" xfId="0" applyFont="1" applyFill="1" applyAlignment="1">
      <alignment horizontal="center" vertical="center" wrapText="1"/>
    </xf>
    <xf numFmtId="0" fontId="32" fillId="3" borderId="0" xfId="0" applyFont="1" applyFill="1" applyAlignment="1">
      <alignment horizontal="center" vertical="center" wrapText="1"/>
    </xf>
    <xf numFmtId="0" fontId="28" fillId="3" borderId="0" xfId="0" applyFont="1" applyFill="1" applyAlignment="1">
      <alignment horizontal="center" vertical="center" wrapText="1"/>
    </xf>
    <xf numFmtId="0" fontId="60" fillId="3" borderId="7" xfId="0" applyFont="1" applyFill="1" applyBorder="1" applyAlignment="1">
      <alignment horizontal="center" vertical="center" wrapText="1"/>
    </xf>
    <xf numFmtId="0" fontId="60" fillId="3" borderId="8" xfId="0" applyFont="1" applyFill="1" applyBorder="1" applyAlignment="1">
      <alignment horizontal="center" vertical="center" wrapText="1"/>
    </xf>
    <xf numFmtId="0" fontId="60" fillId="3" borderId="9" xfId="0" applyFont="1" applyFill="1" applyBorder="1" applyAlignment="1">
      <alignment horizontal="center" vertical="center" wrapText="1"/>
    </xf>
    <xf numFmtId="49" fontId="12" fillId="3" borderId="6" xfId="0" applyNumberFormat="1" applyFont="1" applyFill="1" applyBorder="1" applyAlignment="1">
      <alignment horizontal="center" vertical="center" wrapText="1"/>
    </xf>
    <xf numFmtId="0" fontId="12" fillId="3" borderId="6" xfId="0" applyFont="1" applyFill="1" applyBorder="1" applyAlignment="1">
      <alignment horizontal="left" vertical="top" wrapText="1"/>
    </xf>
    <xf numFmtId="0" fontId="2" fillId="0" borderId="0" xfId="0" applyFont="1" applyAlignment="1">
      <alignment horizontal="center" vertical="center" wrapText="1"/>
    </xf>
    <xf numFmtId="0" fontId="2" fillId="0" borderId="0" xfId="0" applyFont="1" applyAlignment="1">
      <alignment horizontal="center" vertical="center"/>
    </xf>
    <xf numFmtId="0" fontId="2" fillId="0" borderId="6" xfId="0" applyFont="1" applyBorder="1" applyAlignment="1">
      <alignment horizontal="center" vertical="center"/>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0" xfId="0" applyFont="1" applyAlignment="1">
      <alignment horizontal="left" vertical="center"/>
    </xf>
    <xf numFmtId="0" fontId="2" fillId="0" borderId="0" xfId="0" applyFont="1" applyAlignment="1">
      <alignment horizontal="left" vertical="center" wrapText="1"/>
    </xf>
    <xf numFmtId="0" fontId="2" fillId="0" borderId="0" xfId="0" applyFont="1" applyBorder="1" applyAlignment="1">
      <alignment horizontal="left" vertical="center"/>
    </xf>
    <xf numFmtId="0" fontId="2" fillId="0" borderId="13" xfId="0" applyFont="1" applyBorder="1" applyAlignment="1">
      <alignment horizontal="center" vertical="center"/>
    </xf>
    <xf numFmtId="0" fontId="2" fillId="0" borderId="15" xfId="0" applyFont="1" applyBorder="1" applyAlignment="1">
      <alignment horizontal="center" vertical="center"/>
    </xf>
    <xf numFmtId="0" fontId="2" fillId="0" borderId="14" xfId="0" applyFont="1" applyBorder="1" applyAlignment="1">
      <alignment horizontal="center" vertical="center"/>
    </xf>
    <xf numFmtId="0" fontId="2" fillId="0" borderId="13"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16" xfId="0" applyFont="1" applyBorder="1" applyAlignment="1">
      <alignment horizontal="center" vertical="center" wrapText="1"/>
    </xf>
    <xf numFmtId="0" fontId="2" fillId="0" borderId="11" xfId="0" applyFont="1" applyBorder="1" applyAlignment="1">
      <alignment horizontal="center" vertical="top" wrapText="1"/>
    </xf>
    <xf numFmtId="0" fontId="2" fillId="0" borderId="12" xfId="0" applyFont="1" applyBorder="1" applyAlignment="1">
      <alignment horizontal="center" vertical="top" wrapText="1"/>
    </xf>
    <xf numFmtId="0" fontId="2" fillId="0" borderId="10" xfId="0" applyFont="1" applyBorder="1" applyAlignment="1">
      <alignment horizontal="center" vertical="top" wrapText="1"/>
    </xf>
    <xf numFmtId="0" fontId="3" fillId="0" borderId="6"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14" xfId="0" applyFont="1" applyBorder="1" applyAlignment="1">
      <alignment horizontal="center" vertical="center" wrapText="1"/>
    </xf>
    <xf numFmtId="0" fontId="2" fillId="3" borderId="16" xfId="0" applyFont="1" applyFill="1" applyBorder="1" applyAlignment="1">
      <alignment horizontal="center" vertical="center" wrapText="1"/>
    </xf>
    <xf numFmtId="0" fontId="7" fillId="3" borderId="6" xfId="0" applyFont="1" applyFill="1" applyBorder="1" applyAlignment="1">
      <alignment horizontal="center" vertical="center" wrapText="1"/>
    </xf>
    <xf numFmtId="0" fontId="3" fillId="3" borderId="0" xfId="0" applyFont="1" applyFill="1" applyAlignment="1">
      <alignment horizontal="center" vertical="top" wrapText="1"/>
    </xf>
    <xf numFmtId="0" fontId="11" fillId="0" borderId="11"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0" xfId="0" applyFont="1" applyAlignment="1">
      <alignment horizontal="center" vertical="center" wrapText="1"/>
    </xf>
    <xf numFmtId="0" fontId="11" fillId="0" borderId="0" xfId="0" applyFont="1" applyAlignment="1">
      <alignment horizontal="center" vertical="center"/>
    </xf>
    <xf numFmtId="0" fontId="11" fillId="0" borderId="6"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14" xfId="0" applyFont="1" applyBorder="1" applyAlignment="1">
      <alignment horizontal="center" vertical="center" wrapText="1"/>
    </xf>
    <xf numFmtId="3" fontId="20" fillId="0" borderId="0" xfId="0" applyNumberFormat="1" applyFont="1" applyAlignment="1">
      <alignment horizontal="center" vertical="center" wrapText="1"/>
    </xf>
    <xf numFmtId="0" fontId="13" fillId="0" borderId="0" xfId="4" applyFont="1" applyAlignment="1">
      <alignment horizontal="center" vertical="center" wrapText="1"/>
    </xf>
    <xf numFmtId="0" fontId="13" fillId="0" borderId="18" xfId="4" applyFont="1" applyBorder="1" applyAlignment="1">
      <alignment horizontal="center" vertical="center" wrapText="1"/>
    </xf>
    <xf numFmtId="0" fontId="13" fillId="0" borderId="26" xfId="4" applyFont="1" applyBorder="1" applyAlignment="1">
      <alignment horizontal="center" vertical="center" wrapText="1"/>
    </xf>
    <xf numFmtId="0" fontId="13" fillId="0" borderId="29" xfId="4" applyFont="1" applyBorder="1" applyAlignment="1">
      <alignment horizontal="center" vertical="center" wrapText="1"/>
    </xf>
    <xf numFmtId="0" fontId="13" fillId="0" borderId="19" xfId="4" applyFont="1" applyBorder="1" applyAlignment="1">
      <alignment horizontal="center" vertical="center" wrapText="1"/>
    </xf>
    <xf numFmtId="0" fontId="13" fillId="0" borderId="27" xfId="4" applyFont="1" applyBorder="1" applyAlignment="1">
      <alignment horizontal="center" vertical="center" wrapText="1"/>
    </xf>
    <xf numFmtId="0" fontId="13" fillId="0" borderId="30" xfId="4" applyFont="1" applyBorder="1" applyAlignment="1">
      <alignment horizontal="center" vertical="center" wrapText="1"/>
    </xf>
    <xf numFmtId="3" fontId="13" fillId="0" borderId="20" xfId="4" applyNumberFormat="1" applyFont="1" applyBorder="1" applyAlignment="1">
      <alignment horizontal="center" vertical="center" wrapText="1"/>
    </xf>
    <xf numFmtId="3" fontId="13" fillId="0" borderId="28" xfId="4" applyNumberFormat="1" applyFont="1" applyBorder="1" applyAlignment="1">
      <alignment horizontal="center" vertical="center" wrapText="1"/>
    </xf>
    <xf numFmtId="3" fontId="13" fillId="0" borderId="31" xfId="4" applyNumberFormat="1" applyFont="1" applyBorder="1" applyAlignment="1">
      <alignment horizontal="center" vertical="center" wrapText="1"/>
    </xf>
    <xf numFmtId="3" fontId="13" fillId="0" borderId="21" xfId="4" applyNumberFormat="1" applyFont="1" applyBorder="1" applyAlignment="1">
      <alignment horizontal="center" vertical="center" wrapText="1"/>
    </xf>
    <xf numFmtId="3" fontId="13" fillId="0" borderId="0" xfId="4" applyNumberFormat="1" applyFont="1" applyAlignment="1">
      <alignment horizontal="center" vertical="center" wrapText="1"/>
    </xf>
    <xf numFmtId="3" fontId="13" fillId="0" borderId="32" xfId="4" applyNumberFormat="1" applyFont="1" applyBorder="1" applyAlignment="1">
      <alignment horizontal="center" vertical="center" wrapText="1"/>
    </xf>
    <xf numFmtId="3" fontId="13" fillId="0" borderId="19" xfId="4" applyNumberFormat="1" applyFont="1" applyBorder="1" applyAlignment="1">
      <alignment horizontal="center" vertical="center" wrapText="1"/>
    </xf>
    <xf numFmtId="3" fontId="13" fillId="0" borderId="27" xfId="4" applyNumberFormat="1" applyFont="1" applyBorder="1" applyAlignment="1">
      <alignment horizontal="center" vertical="center" wrapText="1"/>
    </xf>
    <xf numFmtId="3" fontId="13" fillId="0" borderId="30" xfId="4" applyNumberFormat="1" applyFont="1" applyBorder="1" applyAlignment="1">
      <alignment horizontal="center" vertical="center" wrapText="1"/>
    </xf>
    <xf numFmtId="3" fontId="13" fillId="0" borderId="22" xfId="4" applyNumberFormat="1" applyFont="1" applyBorder="1" applyAlignment="1">
      <alignment horizontal="center" vertical="center" wrapText="1"/>
    </xf>
    <xf numFmtId="3" fontId="13" fillId="0" borderId="12" xfId="4" applyNumberFormat="1" applyFont="1" applyBorder="1" applyAlignment="1">
      <alignment horizontal="center" vertical="center" wrapText="1"/>
    </xf>
    <xf numFmtId="3" fontId="13" fillId="0" borderId="33" xfId="4" applyNumberFormat="1" applyFont="1" applyBorder="1" applyAlignment="1">
      <alignment horizontal="center" vertical="center" wrapText="1"/>
    </xf>
    <xf numFmtId="0" fontId="13" fillId="0" borderId="23" xfId="4" applyFont="1" applyBorder="1" applyAlignment="1">
      <alignment horizontal="center" vertical="center" wrapText="1"/>
    </xf>
    <xf numFmtId="0" fontId="13" fillId="0" borderId="24" xfId="4" applyFont="1" applyBorder="1" applyAlignment="1">
      <alignment horizontal="center" vertical="center" wrapText="1"/>
    </xf>
    <xf numFmtId="0" fontId="13" fillId="0" borderId="25" xfId="4" applyFont="1" applyBorder="1" applyAlignment="1">
      <alignment horizontal="center" vertical="center" wrapText="1"/>
    </xf>
    <xf numFmtId="0" fontId="13" fillId="3" borderId="22" xfId="0" applyFont="1" applyFill="1" applyBorder="1" applyAlignment="1">
      <alignment horizontal="center" vertical="center" wrapText="1"/>
    </xf>
    <xf numFmtId="0" fontId="13" fillId="3" borderId="12" xfId="0" applyFont="1" applyFill="1" applyBorder="1" applyAlignment="1">
      <alignment horizontal="center" vertical="center" wrapText="1"/>
    </xf>
    <xf numFmtId="0" fontId="13" fillId="3" borderId="33" xfId="0" applyFont="1" applyFill="1" applyBorder="1" applyAlignment="1">
      <alignment horizontal="center" vertical="center" wrapText="1"/>
    </xf>
    <xf numFmtId="0" fontId="13" fillId="3" borderId="19" xfId="0" applyFont="1" applyFill="1" applyBorder="1" applyAlignment="1">
      <alignment horizontal="center" vertical="center" wrapText="1"/>
    </xf>
    <xf numFmtId="0" fontId="13" fillId="3" borderId="27" xfId="0" applyFont="1" applyFill="1" applyBorder="1" applyAlignment="1">
      <alignment horizontal="center" vertical="center" wrapText="1"/>
    </xf>
    <xf numFmtId="0" fontId="13" fillId="3" borderId="30" xfId="0" applyFont="1" applyFill="1" applyBorder="1" applyAlignment="1">
      <alignment horizontal="center" vertical="center" wrapText="1"/>
    </xf>
    <xf numFmtId="0" fontId="11" fillId="0" borderId="0" xfId="4" applyFont="1" applyAlignment="1">
      <alignment horizontal="left" vertical="center" wrapText="1"/>
    </xf>
    <xf numFmtId="0" fontId="13" fillId="0" borderId="0" xfId="0" applyFont="1" applyAlignment="1">
      <alignment horizontal="center" vertical="center" wrapText="1"/>
    </xf>
    <xf numFmtId="0" fontId="14" fillId="0" borderId="0" xfId="0" applyFont="1" applyAlignment="1">
      <alignment horizontal="center" vertical="center"/>
    </xf>
    <xf numFmtId="0" fontId="6" fillId="9" borderId="6" xfId="0" applyFont="1" applyFill="1" applyBorder="1" applyAlignment="1">
      <alignment horizontal="center" vertical="center" wrapText="1"/>
    </xf>
    <xf numFmtId="0" fontId="6" fillId="0" borderId="6" xfId="0" applyFont="1" applyBorder="1" applyAlignment="1">
      <alignment horizontal="center" vertical="center"/>
    </xf>
    <xf numFmtId="0" fontId="6" fillId="0" borderId="0" xfId="0" applyFont="1" applyAlignment="1">
      <alignment horizontal="left" vertical="center"/>
    </xf>
    <xf numFmtId="0" fontId="6" fillId="3" borderId="17" xfId="0" applyFont="1" applyFill="1" applyBorder="1" applyAlignment="1">
      <alignment horizontal="center" vertical="center" wrapText="1"/>
    </xf>
    <xf numFmtId="0" fontId="6" fillId="3" borderId="44" xfId="0" applyFont="1" applyFill="1" applyBorder="1" applyAlignment="1">
      <alignment horizontal="center" vertical="center" wrapText="1"/>
    </xf>
    <xf numFmtId="0" fontId="6" fillId="3" borderId="6" xfId="0" applyFont="1" applyFill="1" applyBorder="1" applyAlignment="1">
      <alignment horizontal="center" vertical="center"/>
    </xf>
    <xf numFmtId="0" fontId="11" fillId="0" borderId="0" xfId="10" applyFont="1" applyAlignment="1">
      <alignment horizontal="center" vertical="center" wrapText="1"/>
    </xf>
    <xf numFmtId="0" fontId="11" fillId="0" borderId="0" xfId="10" applyFont="1" applyAlignment="1">
      <alignment horizontal="center" vertical="center"/>
    </xf>
    <xf numFmtId="0" fontId="13" fillId="0" borderId="6" xfId="10" applyFont="1" applyBorder="1" applyAlignment="1">
      <alignment horizontal="center" vertical="center" wrapText="1"/>
    </xf>
    <xf numFmtId="0" fontId="9" fillId="7" borderId="6" xfId="0" applyFont="1" applyFill="1" applyBorder="1" applyAlignment="1">
      <alignment horizontal="center" vertical="center" wrapText="1"/>
    </xf>
    <xf numFmtId="170" fontId="13" fillId="0" borderId="6" xfId="11" applyNumberFormat="1" applyFont="1" applyBorder="1" applyAlignment="1">
      <alignment horizontal="center" vertical="center" wrapText="1"/>
    </xf>
    <xf numFmtId="0" fontId="11" fillId="0" borderId="0" xfId="10" applyFont="1" applyAlignment="1">
      <alignment horizontal="left" vertical="center"/>
    </xf>
    <xf numFmtId="0" fontId="60" fillId="0" borderId="0" xfId="10" applyFont="1" applyAlignment="1">
      <alignment horizontal="left" vertical="center"/>
    </xf>
    <xf numFmtId="0" fontId="13" fillId="0" borderId="6" xfId="10" applyFont="1" applyBorder="1" applyAlignment="1">
      <alignment horizontal="center" vertical="center"/>
    </xf>
    <xf numFmtId="3" fontId="20" fillId="0" borderId="0" xfId="0" applyNumberFormat="1" applyFont="1" applyAlignment="1">
      <alignment horizontal="right" vertical="center" wrapText="1"/>
    </xf>
    <xf numFmtId="0" fontId="9" fillId="0" borderId="0" xfId="17" applyFont="1" applyAlignment="1">
      <alignment horizontal="center" vertical="center"/>
    </xf>
    <xf numFmtId="0" fontId="9" fillId="0" borderId="6" xfId="17" applyFont="1" applyBorder="1" applyAlignment="1">
      <alignment horizontal="center" vertical="center"/>
    </xf>
    <xf numFmtId="0" fontId="9" fillId="0" borderId="6" xfId="17" applyFont="1" applyBorder="1" applyAlignment="1">
      <alignment horizontal="center" vertical="center" wrapText="1"/>
    </xf>
    <xf numFmtId="0" fontId="9" fillId="0" borderId="11" xfId="17" applyFont="1" applyBorder="1" applyAlignment="1">
      <alignment horizontal="center" vertical="center" wrapText="1"/>
    </xf>
    <xf numFmtId="0" fontId="9" fillId="0" borderId="12" xfId="17" applyFont="1" applyBorder="1" applyAlignment="1">
      <alignment horizontal="center" vertical="center" wrapText="1"/>
    </xf>
    <xf numFmtId="0" fontId="9" fillId="0" borderId="10" xfId="17" applyFont="1" applyBorder="1" applyAlignment="1">
      <alignment horizontal="center" vertical="center" wrapText="1"/>
    </xf>
    <xf numFmtId="0" fontId="9" fillId="0" borderId="17" xfId="17" applyFont="1" applyBorder="1" applyAlignment="1">
      <alignment horizontal="center" vertical="center" wrapText="1"/>
    </xf>
    <xf numFmtId="0" fontId="9" fillId="0" borderId="44" xfId="17" applyFont="1" applyBorder="1" applyAlignment="1">
      <alignment horizontal="center" vertical="center" wrapText="1"/>
    </xf>
    <xf numFmtId="0" fontId="9" fillId="0" borderId="40" xfId="17" applyFont="1" applyBorder="1" applyAlignment="1">
      <alignment horizontal="center" vertical="center" wrapText="1"/>
    </xf>
    <xf numFmtId="0" fontId="9" fillId="0" borderId="45" xfId="17" applyFont="1" applyBorder="1" applyAlignment="1">
      <alignment horizontal="center" vertical="center" wrapText="1"/>
    </xf>
    <xf numFmtId="0" fontId="9" fillId="0" borderId="13" xfId="17" applyFont="1" applyBorder="1" applyAlignment="1">
      <alignment horizontal="center" vertical="center" wrapText="1"/>
    </xf>
    <xf numFmtId="0" fontId="9" fillId="0" borderId="14" xfId="17" applyFont="1" applyBorder="1" applyAlignment="1">
      <alignment horizontal="center" vertical="center" wrapText="1"/>
    </xf>
    <xf numFmtId="0" fontId="2" fillId="0" borderId="0" xfId="12" applyFont="1" applyAlignment="1">
      <alignment horizontal="left" vertical="center"/>
    </xf>
    <xf numFmtId="0" fontId="2" fillId="3" borderId="0" xfId="12" applyFont="1" applyFill="1" applyAlignment="1">
      <alignment horizontal="left" vertical="center"/>
    </xf>
    <xf numFmtId="0" fontId="2" fillId="0" borderId="0" xfId="0" applyFont="1" applyAlignment="1">
      <alignment horizontal="left"/>
    </xf>
    <xf numFmtId="0" fontId="2" fillId="0" borderId="0" xfId="17" applyFont="1" applyAlignment="1">
      <alignment horizontal="left" vertical="center"/>
    </xf>
    <xf numFmtId="0" fontId="13" fillId="0" borderId="35" xfId="13" applyFont="1" applyBorder="1" applyAlignment="1">
      <alignment horizontal="center" vertical="center" wrapText="1"/>
    </xf>
    <xf numFmtId="0" fontId="13" fillId="0" borderId="6" xfId="13" applyFont="1" applyBorder="1" applyAlignment="1">
      <alignment horizontal="center" vertical="center" wrapText="1"/>
    </xf>
    <xf numFmtId="0" fontId="25" fillId="0" borderId="0" xfId="12" applyFont="1" applyAlignment="1">
      <alignment horizontal="center" vertical="center" wrapText="1"/>
    </xf>
    <xf numFmtId="0" fontId="13" fillId="3" borderId="38" xfId="13" applyFont="1" applyFill="1" applyBorder="1" applyAlignment="1">
      <alignment horizontal="center" vertical="center" wrapText="1"/>
    </xf>
    <xf numFmtId="0" fontId="13" fillId="3" borderId="39" xfId="13" applyFont="1" applyFill="1" applyBorder="1" applyAlignment="1">
      <alignment horizontal="center" vertical="center" wrapText="1"/>
    </xf>
    <xf numFmtId="0" fontId="13" fillId="3" borderId="8" xfId="13" applyFont="1" applyFill="1" applyBorder="1" applyAlignment="1">
      <alignment horizontal="center" vertical="center" wrapText="1"/>
    </xf>
    <xf numFmtId="0" fontId="13" fillId="3" borderId="6" xfId="13" applyFont="1" applyFill="1" applyBorder="1" applyAlignment="1">
      <alignment horizontal="center" vertical="center" wrapText="1"/>
    </xf>
    <xf numFmtId="0" fontId="13" fillId="3" borderId="43" xfId="13" applyFont="1" applyFill="1" applyBorder="1" applyAlignment="1">
      <alignment horizontal="center" vertical="center" wrapText="1"/>
    </xf>
    <xf numFmtId="0" fontId="13" fillId="3" borderId="14" xfId="13" applyFont="1" applyFill="1" applyBorder="1" applyAlignment="1">
      <alignment horizontal="center" vertical="center" wrapText="1"/>
    </xf>
    <xf numFmtId="0" fontId="9" fillId="3" borderId="8" xfId="12" applyFont="1" applyFill="1" applyBorder="1" applyAlignment="1">
      <alignment horizontal="center" vertical="center" wrapText="1"/>
    </xf>
    <xf numFmtId="0" fontId="9" fillId="3" borderId="6" xfId="12" applyFont="1" applyFill="1" applyBorder="1" applyAlignment="1">
      <alignment horizontal="center" vertical="center" wrapText="1"/>
    </xf>
    <xf numFmtId="0" fontId="9" fillId="3" borderId="41" xfId="12" applyFont="1" applyFill="1" applyBorder="1" applyAlignment="1">
      <alignment horizontal="center" vertical="center" wrapText="1"/>
    </xf>
    <xf numFmtId="0" fontId="9" fillId="3" borderId="9" xfId="12" applyFont="1" applyFill="1" applyBorder="1" applyAlignment="1">
      <alignment horizontal="center" vertical="center" wrapText="1"/>
    </xf>
    <xf numFmtId="0" fontId="2" fillId="0" borderId="0" xfId="12" applyFont="1" applyAlignment="1">
      <alignment horizontal="left"/>
    </xf>
    <xf numFmtId="0" fontId="2" fillId="3" borderId="0" xfId="12" applyFont="1" applyFill="1" applyAlignment="1">
      <alignment horizontal="left"/>
    </xf>
    <xf numFmtId="0" fontId="35" fillId="0" borderId="0" xfId="22" applyFont="1" applyAlignment="1">
      <alignment horizontal="center" vertical="center" wrapText="1"/>
    </xf>
    <xf numFmtId="0" fontId="9" fillId="0" borderId="6" xfId="22" applyFont="1" applyBorder="1" applyAlignment="1">
      <alignment horizontal="center" vertical="center" wrapText="1"/>
    </xf>
    <xf numFmtId="0" fontId="36" fillId="0" borderId="6" xfId="0" applyFont="1" applyFill="1" applyBorder="1" applyAlignment="1" applyProtection="1">
      <alignment horizontal="center" vertical="center" wrapText="1"/>
    </xf>
    <xf numFmtId="0" fontId="13" fillId="0" borderId="6" xfId="19" applyFont="1" applyBorder="1" applyAlignment="1">
      <alignment horizontal="center" vertical="center" wrapText="1"/>
    </xf>
    <xf numFmtId="3" fontId="13" fillId="0" borderId="6" xfId="19" applyNumberFormat="1" applyFont="1" applyBorder="1" applyAlignment="1">
      <alignment horizontal="center" vertical="center" wrapText="1"/>
    </xf>
    <xf numFmtId="0" fontId="2" fillId="0" borderId="0" xfId="19" applyFont="1" applyAlignment="1">
      <alignment horizontal="left" vertical="center"/>
    </xf>
    <xf numFmtId="3" fontId="13" fillId="0" borderId="13" xfId="12" applyNumberFormat="1" applyFont="1" applyFill="1" applyBorder="1" applyAlignment="1">
      <alignment horizontal="center" vertical="center" wrapText="1"/>
    </xf>
    <xf numFmtId="3" fontId="13" fillId="0" borderId="14" xfId="12" applyNumberFormat="1" applyFont="1" applyFill="1" applyBorder="1" applyAlignment="1">
      <alignment horizontal="center" vertical="center" wrapText="1"/>
    </xf>
    <xf numFmtId="0" fontId="15" fillId="0" borderId="6" xfId="0" applyFont="1" applyFill="1" applyBorder="1" applyAlignment="1">
      <alignment horizontal="center" vertical="center" wrapText="1"/>
    </xf>
    <xf numFmtId="0" fontId="15" fillId="0" borderId="37" xfId="0" applyFont="1" applyFill="1" applyBorder="1" applyAlignment="1">
      <alignment horizontal="center" vertical="center" wrapText="1"/>
    </xf>
    <xf numFmtId="0" fontId="15" fillId="0" borderId="11" xfId="0" applyFont="1" applyFill="1" applyBorder="1" applyAlignment="1">
      <alignment horizontal="center" vertical="center" wrapText="1"/>
    </xf>
    <xf numFmtId="0" fontId="15" fillId="0" borderId="10" xfId="0" applyFont="1" applyFill="1" applyBorder="1" applyAlignment="1">
      <alignment horizontal="center" vertical="center" wrapText="1"/>
    </xf>
    <xf numFmtId="0" fontId="9" fillId="0" borderId="0" xfId="0" applyFont="1" applyAlignment="1">
      <alignment horizontal="center" vertical="center" wrapText="1"/>
    </xf>
    <xf numFmtId="0" fontId="9" fillId="0" borderId="38" xfId="0" applyFont="1" applyBorder="1" applyAlignment="1">
      <alignment horizontal="center" vertical="center" wrapText="1"/>
    </xf>
    <xf numFmtId="0" fontId="9" fillId="0" borderId="46" xfId="0" applyFont="1" applyBorder="1" applyAlignment="1">
      <alignment horizontal="center" vertical="center" wrapText="1"/>
    </xf>
    <xf numFmtId="0" fontId="9" fillId="0" borderId="49" xfId="0" applyFont="1" applyBorder="1" applyAlignment="1">
      <alignment horizontal="center" vertical="center" wrapText="1"/>
    </xf>
    <xf numFmtId="0" fontId="9" fillId="0" borderId="43" xfId="0" applyFont="1" applyBorder="1" applyAlignment="1">
      <alignment horizontal="center" vertical="center" wrapText="1"/>
    </xf>
    <xf numFmtId="0" fontId="9" fillId="0" borderId="15" xfId="0" applyFont="1" applyBorder="1" applyAlignment="1">
      <alignment horizontal="center" vertical="center" wrapText="1"/>
    </xf>
    <xf numFmtId="0" fontId="9" fillId="0" borderId="50" xfId="0" applyFont="1" applyBorder="1" applyAlignment="1">
      <alignment horizontal="center" vertical="center" wrapText="1"/>
    </xf>
    <xf numFmtId="0" fontId="9" fillId="0" borderId="41" xfId="0" applyFont="1" applyBorder="1" applyAlignment="1">
      <alignment horizontal="center" vertical="center" wrapText="1"/>
    </xf>
    <xf numFmtId="0" fontId="9" fillId="0" borderId="22" xfId="0" applyFont="1" applyBorder="1" applyAlignment="1">
      <alignment horizontal="center" vertical="center" wrapText="1"/>
    </xf>
    <xf numFmtId="0" fontId="9" fillId="0" borderId="42" xfId="0" applyFont="1" applyBorder="1" applyAlignment="1">
      <alignment horizontal="center" vertical="center" wrapText="1"/>
    </xf>
    <xf numFmtId="0" fontId="9" fillId="0" borderId="48" xfId="0" applyFont="1" applyBorder="1" applyAlignment="1">
      <alignment horizontal="center" vertical="center" wrapText="1"/>
    </xf>
    <xf numFmtId="0" fontId="9" fillId="0" borderId="47" xfId="0" applyFont="1" applyBorder="1" applyAlignment="1">
      <alignment horizontal="center" vertical="center" wrapText="1"/>
    </xf>
    <xf numFmtId="0" fontId="9" fillId="0" borderId="51" xfId="0" applyFont="1" applyBorder="1" applyAlignment="1">
      <alignment horizontal="center" vertical="center" wrapText="1"/>
    </xf>
    <xf numFmtId="0" fontId="13" fillId="0" borderId="0" xfId="0" applyFont="1" applyFill="1" applyAlignment="1">
      <alignment horizontal="center" vertical="center" wrapText="1"/>
    </xf>
    <xf numFmtId="0" fontId="2" fillId="0" borderId="0" xfId="0" applyFont="1" applyAlignment="1">
      <alignment horizontal="right" vertical="center"/>
    </xf>
    <xf numFmtId="3" fontId="11" fillId="0" borderId="0" xfId="0" applyNumberFormat="1" applyFont="1" applyAlignment="1">
      <alignment horizontal="left" vertical="center" wrapText="1"/>
    </xf>
    <xf numFmtId="167" fontId="11" fillId="0" borderId="0" xfId="0" applyNumberFormat="1" applyFont="1" applyAlignment="1">
      <alignment horizontal="left" vertical="center" wrapText="1"/>
    </xf>
    <xf numFmtId="0" fontId="13" fillId="3" borderId="0" xfId="15" applyFont="1" applyFill="1" applyAlignment="1">
      <alignment horizontal="center" vertical="center" wrapText="1"/>
    </xf>
    <xf numFmtId="3" fontId="13" fillId="3" borderId="6" xfId="0" applyNumberFormat="1" applyFont="1" applyFill="1" applyBorder="1" applyAlignment="1">
      <alignment horizontal="center" vertical="center" wrapText="1"/>
    </xf>
    <xf numFmtId="0" fontId="13" fillId="3" borderId="6" xfId="15" applyFont="1" applyFill="1" applyBorder="1" applyAlignment="1">
      <alignment horizontal="center" vertical="center" wrapText="1"/>
    </xf>
    <xf numFmtId="3" fontId="13" fillId="3" borderId="6" xfId="15" applyNumberFormat="1" applyFont="1" applyFill="1" applyBorder="1" applyAlignment="1">
      <alignment horizontal="center" vertical="center" wrapText="1"/>
    </xf>
    <xf numFmtId="3" fontId="13" fillId="3" borderId="6" xfId="5" applyNumberFormat="1" applyFont="1" applyFill="1" applyBorder="1" applyAlignment="1">
      <alignment horizontal="center" vertical="center" wrapText="1"/>
    </xf>
    <xf numFmtId="0" fontId="13" fillId="3" borderId="6" xfId="5" applyFont="1" applyFill="1" applyBorder="1" applyAlignment="1">
      <alignment horizontal="center" vertical="center" wrapText="1"/>
    </xf>
    <xf numFmtId="0" fontId="13" fillId="3" borderId="6" xfId="0" applyFont="1" applyFill="1" applyBorder="1" applyAlignment="1">
      <alignment horizontal="center" vertical="center" wrapText="1"/>
    </xf>
    <xf numFmtId="3" fontId="14" fillId="3" borderId="13" xfId="16" applyNumberFormat="1" applyFont="1" applyFill="1" applyBorder="1" applyAlignment="1">
      <alignment horizontal="center" vertical="center" wrapText="1"/>
    </xf>
    <xf numFmtId="3" fontId="14" fillId="3" borderId="15" xfId="16" applyNumberFormat="1" applyFont="1" applyFill="1" applyBorder="1" applyAlignment="1">
      <alignment horizontal="center" vertical="center" wrapText="1"/>
    </xf>
    <xf numFmtId="3" fontId="14" fillId="3" borderId="14" xfId="16" applyNumberFormat="1" applyFont="1" applyFill="1" applyBorder="1" applyAlignment="1">
      <alignment horizontal="center" vertical="center" wrapText="1"/>
    </xf>
    <xf numFmtId="3" fontId="15" fillId="3" borderId="13" xfId="0" applyNumberFormat="1" applyFont="1" applyFill="1" applyBorder="1" applyAlignment="1">
      <alignment horizontal="center" vertical="center" wrapText="1"/>
    </xf>
    <xf numFmtId="3" fontId="15" fillId="3" borderId="15" xfId="0" applyNumberFormat="1" applyFont="1" applyFill="1" applyBorder="1" applyAlignment="1">
      <alignment horizontal="center" vertical="center" wrapText="1"/>
    </xf>
    <xf numFmtId="3" fontId="15" fillId="3" borderId="14" xfId="0" applyNumberFormat="1" applyFont="1" applyFill="1" applyBorder="1" applyAlignment="1">
      <alignment horizontal="center" vertical="center" wrapText="1"/>
    </xf>
    <xf numFmtId="167" fontId="14" fillId="3" borderId="13" xfId="16" applyNumberFormat="1" applyFont="1" applyFill="1" applyBorder="1" applyAlignment="1">
      <alignment horizontal="center" vertical="center" wrapText="1"/>
    </xf>
    <xf numFmtId="167" fontId="14" fillId="3" borderId="15" xfId="16" applyNumberFormat="1" applyFont="1" applyFill="1" applyBorder="1" applyAlignment="1">
      <alignment horizontal="center" vertical="center" wrapText="1"/>
    </xf>
    <xf numFmtId="167" fontId="14" fillId="3" borderId="14" xfId="16" applyNumberFormat="1" applyFont="1" applyFill="1" applyBorder="1" applyAlignment="1">
      <alignment horizontal="center" vertical="center" wrapText="1"/>
    </xf>
    <xf numFmtId="14" fontId="13" fillId="3" borderId="6" xfId="16" applyNumberFormat="1" applyFont="1" applyFill="1" applyBorder="1" applyAlignment="1">
      <alignment horizontal="center" vertical="center" wrapText="1"/>
    </xf>
    <xf numFmtId="0" fontId="13" fillId="3" borderId="6" xfId="16" applyNumberFormat="1" applyFont="1" applyFill="1" applyBorder="1" applyAlignment="1">
      <alignment horizontal="center" vertical="center" wrapText="1"/>
    </xf>
    <xf numFmtId="0" fontId="2" fillId="0" borderId="0" xfId="19" applyFont="1" applyAlignment="1">
      <alignment vertical="center"/>
    </xf>
    <xf numFmtId="0" fontId="92" fillId="3" borderId="0" xfId="16" applyNumberFormat="1" applyFont="1" applyFill="1" applyBorder="1" applyAlignment="1">
      <alignment horizontal="center" vertical="center" wrapText="1"/>
    </xf>
    <xf numFmtId="0" fontId="11" fillId="3" borderId="0" xfId="16" applyNumberFormat="1" applyFont="1" applyFill="1" applyBorder="1" applyAlignment="1">
      <alignment horizontal="center" vertical="center" wrapText="1"/>
    </xf>
    <xf numFmtId="0" fontId="13" fillId="3" borderId="6" xfId="16" applyFont="1" applyFill="1" applyBorder="1" applyAlignment="1">
      <alignment horizontal="center" vertical="center" wrapText="1"/>
    </xf>
    <xf numFmtId="49" fontId="13" fillId="3" borderId="6" xfId="16" applyNumberFormat="1" applyFont="1" applyFill="1" applyBorder="1" applyAlignment="1">
      <alignment horizontal="center" vertical="center" wrapText="1"/>
    </xf>
    <xf numFmtId="0" fontId="98" fillId="3" borderId="0" xfId="0" applyFont="1" applyFill="1" applyAlignment="1">
      <alignment horizontal="left" vertical="center"/>
    </xf>
    <xf numFmtId="0" fontId="98" fillId="3" borderId="0" xfId="0" applyFont="1" applyFill="1" applyAlignment="1">
      <alignment horizontal="left" vertical="center" wrapText="1"/>
    </xf>
    <xf numFmtId="0" fontId="33" fillId="0" borderId="0" xfId="12" applyFont="1" applyAlignment="1">
      <alignment horizontal="center" vertical="center" wrapText="1"/>
    </xf>
    <xf numFmtId="0" fontId="34" fillId="0" borderId="0" xfId="12" applyFont="1" applyAlignment="1">
      <alignment horizontal="center" vertical="center" wrapText="1"/>
    </xf>
    <xf numFmtId="0" fontId="13" fillId="5" borderId="38" xfId="13" applyFont="1" applyFill="1" applyBorder="1" applyAlignment="1">
      <alignment horizontal="center" vertical="center" wrapText="1"/>
    </xf>
    <xf numFmtId="0" fontId="13" fillId="5" borderId="39" xfId="13" applyFont="1" applyFill="1" applyBorder="1" applyAlignment="1">
      <alignment horizontal="center" vertical="center" wrapText="1"/>
    </xf>
    <xf numFmtId="0" fontId="13" fillId="5" borderId="8" xfId="13" applyFont="1" applyFill="1" applyBorder="1" applyAlignment="1">
      <alignment horizontal="center" vertical="center" wrapText="1"/>
    </xf>
    <xf numFmtId="0" fontId="13" fillId="5" borderId="6" xfId="13" applyFont="1" applyFill="1" applyBorder="1" applyAlignment="1">
      <alignment horizontal="center" vertical="center" wrapText="1"/>
    </xf>
    <xf numFmtId="0" fontId="13" fillId="5" borderId="43" xfId="13" applyFont="1" applyFill="1" applyBorder="1" applyAlignment="1">
      <alignment horizontal="center" vertical="center" wrapText="1"/>
    </xf>
    <xf numFmtId="0" fontId="13" fillId="5" borderId="14" xfId="13" applyFont="1" applyFill="1" applyBorder="1" applyAlignment="1">
      <alignment horizontal="center" vertical="center" wrapText="1"/>
    </xf>
    <xf numFmtId="0" fontId="9" fillId="5" borderId="8" xfId="12" applyFont="1" applyFill="1" applyBorder="1" applyAlignment="1">
      <alignment horizontal="center" vertical="center" wrapText="1"/>
    </xf>
    <xf numFmtId="0" fontId="9" fillId="5" borderId="6" xfId="12" applyFont="1" applyFill="1" applyBorder="1" applyAlignment="1">
      <alignment horizontal="center" vertical="center" wrapText="1"/>
    </xf>
    <xf numFmtId="0" fontId="9" fillId="5" borderId="41" xfId="12" applyFont="1" applyFill="1" applyBorder="1" applyAlignment="1">
      <alignment horizontal="center" vertical="center" wrapText="1"/>
    </xf>
    <xf numFmtId="0" fontId="9" fillId="5" borderId="9" xfId="12" applyFont="1" applyFill="1" applyBorder="1" applyAlignment="1">
      <alignment horizontal="center" vertical="center" wrapText="1"/>
    </xf>
  </cellXfs>
  <cellStyles count="378">
    <cellStyle name="???????" xfId="26"/>
    <cellStyle name="????????" xfId="27"/>
    <cellStyle name="???????? [0]" xfId="28"/>
    <cellStyle name="??????????" xfId="29"/>
    <cellStyle name="?????????? [0]" xfId="30"/>
    <cellStyle name="???????????" xfId="31"/>
    <cellStyle name="????????????? ???????????" xfId="32"/>
    <cellStyle name="??????????_1" xfId="33"/>
    <cellStyle name="????????_ ?? 25 ???" xfId="34"/>
    <cellStyle name="???????_ ????.???" xfId="35"/>
    <cellStyle name="??????_ ?? 25 ???" xfId="36"/>
    <cellStyle name="_2.45 таблица ижтимоий" xfId="37"/>
    <cellStyle name="_2.46 таблица ижтимоий" xfId="38"/>
    <cellStyle name="_2.58 таблица ВЭС" xfId="39"/>
    <cellStyle name="_2.58 узгаргани" xfId="40"/>
    <cellStyle name="_2008 КХ ЯНГИ ДАСТУР" xfId="41"/>
    <cellStyle name="_2008й прогноз ДАСТУР" xfId="42"/>
    <cellStyle name="_21а жадваллар" xfId="43"/>
    <cellStyle name="_308 форма" xfId="44"/>
    <cellStyle name="_ДАСТУР макет" xfId="45"/>
    <cellStyle name="_ДАСТУР обл план 2007-09" xfId="46"/>
    <cellStyle name="_Жиззах" xfId="47"/>
    <cellStyle name="_Кашкадарё" xfId="48"/>
    <cellStyle name="_Копия Иктисод формалари о" xfId="49"/>
    <cellStyle name="_МОЛИЯ даромад-харажат" xfId="50"/>
    <cellStyle name="_Наманган-1" xfId="51"/>
    <cellStyle name="_Прогн-НРМ-2010-2013-макет" xfId="161"/>
    <cellStyle name="_Самар_анд" xfId="52"/>
    <cellStyle name="_Сирдарё" xfId="53"/>
    <cellStyle name="_Сурхондарё " xfId="54"/>
    <cellStyle name="_Фаолият" xfId="55"/>
    <cellStyle name="_Фаолият_қишлоқ таррақиёти 82 банд тўлиқ" xfId="162"/>
    <cellStyle name="_Фаолият_ЯИЎ-сервис" xfId="163"/>
    <cellStyle name="_Хоразм" xfId="56"/>
    <cellStyle name="_чора-тадбир свод" xfId="57"/>
    <cellStyle name="_чора-тадбир свод_қишлоқ таррақиёти 82 банд тўлиқ" xfId="164"/>
    <cellStyle name="_чора-тадбир свод_ЯИЎ-сервис" xfId="165"/>
    <cellStyle name="”€ќђќ‘ћ‚›‰" xfId="58"/>
    <cellStyle name="”€љ‘€ђћ‚ђќќ›‰" xfId="59"/>
    <cellStyle name="”ќђќ‘ћ‚›‰" xfId="60"/>
    <cellStyle name="”љ‘ђћ‚ђќќ›‰" xfId="61"/>
    <cellStyle name="„…ќ…†ќ›‰" xfId="62"/>
    <cellStyle name="„…ќ…†ќ›‰ 2" xfId="166"/>
    <cellStyle name="€’ћѓћ‚›‰" xfId="63"/>
    <cellStyle name="‡ђѓћ‹ћ‚ћљ1" xfId="64"/>
    <cellStyle name="‡ђѓћ‹ћ‚ћљ1 2" xfId="167"/>
    <cellStyle name="‡ђѓћ‹ћ‚ћљ2" xfId="65"/>
    <cellStyle name="‡ђѓћ‹ћ‚ћљ2 2" xfId="168"/>
    <cellStyle name="’ћѓћ‚›‰" xfId="66"/>
    <cellStyle name="" xfId="67"/>
    <cellStyle name="" xfId="68"/>
    <cellStyle name="_МВЭС Хусанбой" xfId="69"/>
    <cellStyle name="_МВЭС Хусанбой" xfId="70"/>
    <cellStyle name="_МВЭС2" xfId="71"/>
    <cellStyle name="_МВЭС2" xfId="72"/>
    <cellStyle name="_СВОД Жадваллар 2008-2012й" xfId="73"/>
    <cellStyle name="_СВОД Жадваллар 2008-2012й" xfId="74"/>
    <cellStyle name="_СВОД Жадваллар 2008-2012й_СВОД Прогноз 2008-2012й" xfId="75"/>
    <cellStyle name="_СВОД Жадваллар 2008-2012й_СВОД Прогноз 2008-2012й" xfId="76"/>
    <cellStyle name="_СВОД Прогноз 2008-2012й" xfId="77"/>
    <cellStyle name="_СВОД Прогноз 2008-2012й" xfId="78"/>
    <cellStyle name="" xfId="79"/>
    <cellStyle name="" xfId="80"/>
    <cellStyle name="_МВЭС Хусанбой" xfId="81"/>
    <cellStyle name="_МВЭС Хусанбой" xfId="82"/>
    <cellStyle name="_МВЭС2" xfId="83"/>
    <cellStyle name="_МВЭС2" xfId="84"/>
    <cellStyle name="_СВОД Жадваллар 2008-2012й" xfId="85"/>
    <cellStyle name="_СВОД Жадваллар 2008-2012й" xfId="86"/>
    <cellStyle name="_СВОД Жадваллар 2008-2012й_СВОД Прогноз 2008-2012й" xfId="87"/>
    <cellStyle name="_СВОД Жадваллар 2008-2012й_СВОД Прогноз 2008-2012й" xfId="88"/>
    <cellStyle name="_СВОД Прогноз 2008-2012й" xfId="89"/>
    <cellStyle name="_СВОД Прогноз 2008-2012й" xfId="90"/>
    <cellStyle name="" xfId="91"/>
    <cellStyle name="1" xfId="92"/>
    <cellStyle name="2" xfId="93"/>
    <cellStyle name="20% - Accent1" xfId="169"/>
    <cellStyle name="20% - Accent2" xfId="170"/>
    <cellStyle name="20% - Accent3" xfId="171"/>
    <cellStyle name="20% - Accent4" xfId="172"/>
    <cellStyle name="20% - Accent5" xfId="173"/>
    <cellStyle name="20% - Accent6" xfId="174"/>
    <cellStyle name="20% - Акцент1 2" xfId="252"/>
    <cellStyle name="20% - Акцент1 3" xfId="253"/>
    <cellStyle name="20% - Акцент2 2" xfId="254"/>
    <cellStyle name="20% - Акцент2 3" xfId="255"/>
    <cellStyle name="20% - Акцент3 2" xfId="256"/>
    <cellStyle name="20% - Акцент3 3" xfId="257"/>
    <cellStyle name="20% - Акцент4 2" xfId="258"/>
    <cellStyle name="20% - Акцент4 3" xfId="259"/>
    <cellStyle name="20% - Акцент5 2" xfId="260"/>
    <cellStyle name="20% - Акцент5 3" xfId="261"/>
    <cellStyle name="20% - Акцент6 2" xfId="262"/>
    <cellStyle name="20% - Акцент6 3" xfId="263"/>
    <cellStyle name="40% - Accent1" xfId="175"/>
    <cellStyle name="40% - Accent2" xfId="176"/>
    <cellStyle name="40% - Accent3" xfId="177"/>
    <cellStyle name="40% - Accent4" xfId="178"/>
    <cellStyle name="40% - Accent5" xfId="179"/>
    <cellStyle name="40% - Accent6" xfId="180"/>
    <cellStyle name="40% - Акцент1 2" xfId="264"/>
    <cellStyle name="40% - Акцент1 3" xfId="265"/>
    <cellStyle name="40% - Акцент2 2" xfId="266"/>
    <cellStyle name="40% - Акцент2 3" xfId="267"/>
    <cellStyle name="40% - Акцент3 2" xfId="268"/>
    <cellStyle name="40% - Акцент3 3" xfId="269"/>
    <cellStyle name="40% - Акцент4 2" xfId="270"/>
    <cellStyle name="40% - Акцент4 3" xfId="271"/>
    <cellStyle name="40% - Акцент5 2" xfId="272"/>
    <cellStyle name="40% - Акцент5 3" xfId="273"/>
    <cellStyle name="40% - Акцент6 2" xfId="274"/>
    <cellStyle name="40% - Акцент6 3" xfId="275"/>
    <cellStyle name="60% - Accent1" xfId="181"/>
    <cellStyle name="60% - Accent2" xfId="182"/>
    <cellStyle name="60% - Accent3" xfId="183"/>
    <cellStyle name="60% - Accent4" xfId="184"/>
    <cellStyle name="60% - Accent5" xfId="185"/>
    <cellStyle name="60% - Accent6" xfId="186"/>
    <cellStyle name="60% - Акцент1 2" xfId="276"/>
    <cellStyle name="60% - Акцент1 3" xfId="277"/>
    <cellStyle name="60% - Акцент2 2" xfId="278"/>
    <cellStyle name="60% - Акцент2 3" xfId="279"/>
    <cellStyle name="60% - Акцент3 2" xfId="280"/>
    <cellStyle name="60% - Акцент3 3" xfId="281"/>
    <cellStyle name="60% - Акцент4 2" xfId="282"/>
    <cellStyle name="60% - Акцент4 3" xfId="283"/>
    <cellStyle name="60% - Акцент5 2" xfId="284"/>
    <cellStyle name="60% - Акцент5 3" xfId="285"/>
    <cellStyle name="60% - Акцент6 2" xfId="286"/>
    <cellStyle name="60% - Акцент6 3" xfId="287"/>
    <cellStyle name="Aaia?iue" xfId="94"/>
    <cellStyle name="Aaia?iue [0]" xfId="95"/>
    <cellStyle name="Aaia?iue_,, 255 якуни" xfId="96"/>
    <cellStyle name="Accent1" xfId="187"/>
    <cellStyle name="Accent1 - 20%" xfId="188"/>
    <cellStyle name="Accent1 - 40%" xfId="189"/>
    <cellStyle name="Accent1 - 60%" xfId="190"/>
    <cellStyle name="Accent2" xfId="191"/>
    <cellStyle name="Accent2 - 20%" xfId="192"/>
    <cellStyle name="Accent2 - 40%" xfId="193"/>
    <cellStyle name="Accent2 - 60%" xfId="194"/>
    <cellStyle name="Accent3" xfId="195"/>
    <cellStyle name="Accent3 - 20%" xfId="196"/>
    <cellStyle name="Accent3 - 40%" xfId="197"/>
    <cellStyle name="Accent3 - 60%" xfId="198"/>
    <cellStyle name="Accent4" xfId="199"/>
    <cellStyle name="Accent4 - 20%" xfId="200"/>
    <cellStyle name="Accent4 - 40%" xfId="201"/>
    <cellStyle name="Accent4 - 60%" xfId="202"/>
    <cellStyle name="Accent5" xfId="203"/>
    <cellStyle name="Accent5 - 20%" xfId="204"/>
    <cellStyle name="Accent5 - 40%" xfId="205"/>
    <cellStyle name="Accent5 - 60%" xfId="206"/>
    <cellStyle name="Accent6" xfId="207"/>
    <cellStyle name="Accent6 - 20%" xfId="208"/>
    <cellStyle name="Accent6 - 40%" xfId="209"/>
    <cellStyle name="Accent6 - 60%" xfId="210"/>
    <cellStyle name="Acdldnnueer" xfId="97"/>
    <cellStyle name="Alilciue [0]_ 2003 aia" xfId="98"/>
    <cellStyle name="Alilciue_ 2003 aia" xfId="99"/>
    <cellStyle name="Bad" xfId="211"/>
    <cellStyle name="Calculation" xfId="212"/>
    <cellStyle name="Check Cell" xfId="213"/>
    <cellStyle name="Comma [0]_Sheet1 (2)" xfId="100"/>
    <cellStyle name="Comma 2" xfId="11"/>
    <cellStyle name="Comma 2 2" xfId="101"/>
    <cellStyle name="Comma_Sheet1 (2)" xfId="102"/>
    <cellStyle name="Comma0" xfId="103"/>
    <cellStyle name="Currency [0]_Sheet1 (2)" xfId="104"/>
    <cellStyle name="Currency_Sheet1 (2)" xfId="105"/>
    <cellStyle name="Currency0" xfId="106"/>
    <cellStyle name="Emphasis 1" xfId="214"/>
    <cellStyle name="Emphasis 2" xfId="215"/>
    <cellStyle name="Emphasis 3" xfId="216"/>
    <cellStyle name="Euro" xfId="107"/>
    <cellStyle name="Excel Built-in Normal" xfId="288"/>
    <cellStyle name="Explanatory Text" xfId="217"/>
    <cellStyle name="Good" xfId="218"/>
    <cellStyle name="Heading 1" xfId="219"/>
    <cellStyle name="Heading 2" xfId="220"/>
    <cellStyle name="Heading 3" xfId="221"/>
    <cellStyle name="Heading 4" xfId="222"/>
    <cellStyle name="I?ioaioiue" xfId="108"/>
    <cellStyle name="I`u?iue_Deri98_D" xfId="109"/>
    <cellStyle name="Iau?iue" xfId="110"/>
    <cellStyle name="Ineduararr?n? acdldnnueer" xfId="111"/>
    <cellStyle name="Input" xfId="223"/>
    <cellStyle name="Linked Cell" xfId="224"/>
    <cellStyle name="Neutral" xfId="225"/>
    <cellStyle name="Normal 2" xfId="10"/>
    <cellStyle name="Normal_2003 6 ойлик хисоботлари xls" xfId="112"/>
    <cellStyle name="Note" xfId="226"/>
    <cellStyle name="Nun??c [0]_ 2003 aia" xfId="113"/>
    <cellStyle name="Nun??c_ 2003 aia" xfId="114"/>
    <cellStyle name="Ociriniaue [0]_1" xfId="115"/>
    <cellStyle name="Ociriniaue_1" xfId="116"/>
    <cellStyle name="Oeiainiaue" xfId="117"/>
    <cellStyle name="Oeiainiaue [0]" xfId="118"/>
    <cellStyle name="Oeiainiaue_,, 255 якуни" xfId="119"/>
    <cellStyle name="Output" xfId="227"/>
    <cellStyle name="s]_x000d__x000a_;load=rrtsklst.exe_x000d__x000a_Beep=yes_x000d__x000a_NullPort=None_x000d__x000a_BorderWidth=3_x000d__x000a_CursorBlinkRate=530_x000d__x000a_DoubleClickSpeed=452_x000d__x000a_Programs=com" xfId="120"/>
    <cellStyle name="Sheet Title" xfId="228"/>
    <cellStyle name="Title" xfId="229"/>
    <cellStyle name="Total" xfId="230"/>
    <cellStyle name="Warning Text" xfId="231"/>
    <cellStyle name="Акцент1 2" xfId="289"/>
    <cellStyle name="Акцент1 3" xfId="290"/>
    <cellStyle name="Акцент2 2" xfId="291"/>
    <cellStyle name="Акцент2 3" xfId="292"/>
    <cellStyle name="Акцент3 2" xfId="293"/>
    <cellStyle name="Акцент3 3" xfId="294"/>
    <cellStyle name="Акцент4 2" xfId="295"/>
    <cellStyle name="Акцент4 3" xfId="296"/>
    <cellStyle name="Акцент5 2" xfId="297"/>
    <cellStyle name="Акцент5 3" xfId="298"/>
    <cellStyle name="Акцент6 2" xfId="299"/>
    <cellStyle name="Акцент6 3" xfId="300"/>
    <cellStyle name="Ввод  2" xfId="301"/>
    <cellStyle name="Ввод  3" xfId="302"/>
    <cellStyle name="Вывод 2" xfId="303"/>
    <cellStyle name="Вывод 3" xfId="304"/>
    <cellStyle name="Вычисление 2" xfId="305"/>
    <cellStyle name="Вычисление 3" xfId="306"/>
    <cellStyle name="Денежный" xfId="146" builtinId="4"/>
    <cellStyle name="Денежный 2" xfId="144"/>
    <cellStyle name="Денежный 3" xfId="145"/>
    <cellStyle name="ельводхоз" xfId="121"/>
    <cellStyle name="Заголовок 1 2" xfId="307"/>
    <cellStyle name="Заголовок 1 3" xfId="308"/>
    <cellStyle name="Заголовок 2 2" xfId="309"/>
    <cellStyle name="Заголовок 2 3" xfId="310"/>
    <cellStyle name="Заголовок 3 2" xfId="311"/>
    <cellStyle name="Заголовок 3 3" xfId="312"/>
    <cellStyle name="Заголовок 4 2" xfId="313"/>
    <cellStyle name="Заголовок 4 3" xfId="314"/>
    <cellStyle name="Итог 2" xfId="315"/>
    <cellStyle name="Итог 3" xfId="316"/>
    <cellStyle name="Контрольная ячейка 2" xfId="317"/>
    <cellStyle name="Контрольная ячейка 3" xfId="318"/>
    <cellStyle name="Название 2" xfId="319"/>
    <cellStyle name="Название 3" xfId="320"/>
    <cellStyle name="Нейтральный 2" xfId="321"/>
    <cellStyle name="Нейтральный 3" xfId="322"/>
    <cellStyle name="Обычный" xfId="0" builtinId="0"/>
    <cellStyle name="Обычный 10" xfId="122"/>
    <cellStyle name="Обычный 10 2" xfId="373"/>
    <cellStyle name="Обычный 10 3" xfId="376"/>
    <cellStyle name="Обычный 10 4" xfId="249"/>
    <cellStyle name="Обычный 10 5" xfId="232"/>
    <cellStyle name="Обычный 11" xfId="123"/>
    <cellStyle name="Обычный 12" xfId="7"/>
    <cellStyle name="Обычный 14" xfId="150"/>
    <cellStyle name="Обычный 14 2" xfId="323"/>
    <cellStyle name="Обычный 14 2 2" xfId="324"/>
    <cellStyle name="Обычный 15" xfId="19"/>
    <cellStyle name="Обычный 15 2" xfId="20"/>
    <cellStyle name="Обычный 15 3" xfId="151"/>
    <cellStyle name="Обычный 16" xfId="152"/>
    <cellStyle name="Обычный 16 2 3" xfId="325"/>
    <cellStyle name="Обычный 17" xfId="153"/>
    <cellStyle name="Обычный 18 4" xfId="12"/>
    <cellStyle name="Обычный 19" xfId="154"/>
    <cellStyle name="Обычный 19 4" xfId="326"/>
    <cellStyle name="Обычный 19 5" xfId="147"/>
    <cellStyle name="Обычный 19 5 2" xfId="155"/>
    <cellStyle name="Обычный 2" xfId="16"/>
    <cellStyle name="Обычный 2 10" xfId="248"/>
    <cellStyle name="Обычный 2 11 2" xfId="327"/>
    <cellStyle name="Обычный 2 2" xfId="17"/>
    <cellStyle name="Обычный 2 2 2" xfId="124"/>
    <cellStyle name="Обычный 2 2 2 2" xfId="329"/>
    <cellStyle name="Обычный 2 2 2 3" xfId="328"/>
    <cellStyle name="Обычный 2 2 2 3 2" xfId="247"/>
    <cellStyle name="Обычный 2 2 2 9 3" xfId="377"/>
    <cellStyle name="Обычный 2 2 2_0.КАШКАДАРЁ 2014 йил мехнат бозори шакллари УЗГАРГАН" xfId="15"/>
    <cellStyle name="Обычный 2 2 3" xfId="125"/>
    <cellStyle name="Обычный 2 2 4" xfId="126"/>
    <cellStyle name="Обычный 2 2 5" xfId="233"/>
    <cellStyle name="Обычный 2 2 5 2" xfId="330"/>
    <cellStyle name="Обычный 2 2 7" xfId="331"/>
    <cellStyle name="Обычный 2 2_БТР-2010 йиллик" xfId="127"/>
    <cellStyle name="Обычный 2 3" xfId="128"/>
    <cellStyle name="Обычный 2 3 2" xfId="234"/>
    <cellStyle name="Обычный 2 4" xfId="332"/>
    <cellStyle name="Обычный 2 4 3 4 2 2 2" xfId="372"/>
    <cellStyle name="Обычный 2 5 2" xfId="375"/>
    <cellStyle name="Обычный 2 9" xfId="21"/>
    <cellStyle name="Обычный 2 9 2" xfId="22"/>
    <cellStyle name="Обычный 2_2018 qbk Мектеплер бойынша таза форма 2018" xfId="333"/>
    <cellStyle name="Обычный 26 2" xfId="334"/>
    <cellStyle name="Обычный 26 2 2" xfId="335"/>
    <cellStyle name="Обычный 26 2 3" xfId="336"/>
    <cellStyle name="Обычный 28 2" xfId="337"/>
    <cellStyle name="Обычный 29" xfId="338"/>
    <cellStyle name="Обычный 3" xfId="23"/>
    <cellStyle name="Обычный 3 2" xfId="129"/>
    <cellStyle name="Обычный 3 2 2" xfId="235"/>
    <cellStyle name="Обычный 3 2 3" xfId="339"/>
    <cellStyle name="Обычный 3 3" xfId="236"/>
    <cellStyle name="Обычный 3 4" xfId="158"/>
    <cellStyle name="Обычный 3 4 2" xfId="340"/>
    <cellStyle name="Обычный 3 5" xfId="148"/>
    <cellStyle name="Обычный 3 5 2" xfId="156"/>
    <cellStyle name="Обычный 3 5 2 2" xfId="374"/>
    <cellStyle name="Обычный 3 5 4 2 2 2" xfId="5"/>
    <cellStyle name="Обычный 3 5 4 6 2" xfId="6"/>
    <cellStyle name="Обычный 3 7 2" xfId="341"/>
    <cellStyle name="Обычный 30 2 2" xfId="251"/>
    <cellStyle name="Обычный 35" xfId="342"/>
    <cellStyle name="Обычный 38" xfId="149"/>
    <cellStyle name="Обычный 38 2" xfId="250"/>
    <cellStyle name="Обычный 4" xfId="130"/>
    <cellStyle name="Обычный 4 2" xfId="237"/>
    <cellStyle name="Обычный 4 2 2" xfId="343"/>
    <cellStyle name="Обычный 4 4" xfId="344"/>
    <cellStyle name="Обычный 46" xfId="345"/>
    <cellStyle name="Обычный 5" xfId="131"/>
    <cellStyle name="Обычный 5 2" xfId="157"/>
    <cellStyle name="Обычный 5 2 2" xfId="346"/>
    <cellStyle name="Обычный 5 3" xfId="347"/>
    <cellStyle name="Обычный 5 4" xfId="238"/>
    <cellStyle name="Обычный 52" xfId="348"/>
    <cellStyle name="Обычный 59" xfId="349"/>
    <cellStyle name="Обычный 6" xfId="132"/>
    <cellStyle name="Обычный 61 2 2" xfId="14"/>
    <cellStyle name="Обычный 63 5" xfId="4"/>
    <cellStyle name="Обычный 7" xfId="133"/>
    <cellStyle name="Обычный 7 2" xfId="240"/>
    <cellStyle name="Обычный 7 2 2" xfId="350"/>
    <cellStyle name="Обычный 7 3" xfId="239"/>
    <cellStyle name="Обычный 7_2010 й Нам дастур 2009-2012 2" xfId="351"/>
    <cellStyle name="Обычный 8" xfId="3"/>
    <cellStyle name="Обычный 8 2" xfId="241"/>
    <cellStyle name="Обычный 9" xfId="134"/>
    <cellStyle name="Обычный 9 2" xfId="242"/>
    <cellStyle name="Обычный_Вилоят буйича Ишсизлар сони тахлили 2012 йил 1-июл холатида" xfId="13"/>
    <cellStyle name="Обычный_Лист1_Рес свод" xfId="135"/>
    <cellStyle name="Обычный_Рес свод" xfId="18"/>
    <cellStyle name="Обычный_Хоразм вилояти 9 ой кутил тезкор" xfId="8"/>
    <cellStyle name="Плохой 2" xfId="352"/>
    <cellStyle name="Плохой 3" xfId="353"/>
    <cellStyle name="Пояснение 2" xfId="354"/>
    <cellStyle name="Пояснение 3" xfId="355"/>
    <cellStyle name="Примечание 2" xfId="356"/>
    <cellStyle name="Примечание 3" xfId="357"/>
    <cellStyle name="Процентный" xfId="2" builtinId="5"/>
    <cellStyle name="Процентный 2" xfId="24"/>
    <cellStyle name="Процентный 2 2" xfId="25"/>
    <cellStyle name="Процентный 2 3" xfId="136"/>
    <cellStyle name="Процентный 3" xfId="137"/>
    <cellStyle name="Связанная ячейка 2" xfId="358"/>
    <cellStyle name="Связанная ячейка 3" xfId="359"/>
    <cellStyle name="Стиль 1" xfId="138"/>
    <cellStyle name="Стиль 1 2" xfId="243"/>
    <cellStyle name="Стиль 1 2 2" xfId="360"/>
    <cellStyle name="Текст предупреждения 2" xfId="361"/>
    <cellStyle name="Текст предупреждения 3" xfId="362"/>
    <cellStyle name="Тысячи [0]_  осн" xfId="139"/>
    <cellStyle name="Тысячи_  осн" xfId="140"/>
    <cellStyle name="Финансовый" xfId="1" builtinId="3"/>
    <cellStyle name="Финансовый [0] 2" xfId="363"/>
    <cellStyle name="Финансовый 11" xfId="364"/>
    <cellStyle name="Финансовый 11 2" xfId="365"/>
    <cellStyle name="Финансовый 12" xfId="366"/>
    <cellStyle name="Финансовый 12 4" xfId="367"/>
    <cellStyle name="Финансовый 2" xfId="141"/>
    <cellStyle name="Финансовый 2 2" xfId="160"/>
    <cellStyle name="Финансовый 2 3" xfId="244"/>
    <cellStyle name="Финансовый 2 3 5" xfId="368"/>
    <cellStyle name="Финансовый 3" xfId="142"/>
    <cellStyle name="Финансовый 3 2" xfId="245"/>
    <cellStyle name="Финансовый 3 3" xfId="159"/>
    <cellStyle name="Финансовый 3 4" xfId="369"/>
    <cellStyle name="Финансовый 4" xfId="9"/>
    <cellStyle name="Хороший 2" xfId="370"/>
    <cellStyle name="Хороший 3" xfId="371"/>
    <cellStyle name="Џђћ–…ќ’ќ›‰" xfId="143"/>
    <cellStyle name="Џђћ–…ќ’ќ›‰ 2" xfId="246"/>
  </cellStyles>
  <dxfs count="167">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indexed="20"/>
      </font>
      <fill>
        <patternFill>
          <bgColor indexed="45"/>
        </patternFill>
      </fill>
    </dxf>
    <dxf>
      <font>
        <color indexed="20"/>
      </font>
      <fill>
        <patternFill>
          <bgColor indexed="45"/>
        </patternFill>
      </fill>
    </dxf>
    <dxf>
      <font>
        <color indexed="20"/>
      </font>
      <fill>
        <patternFill>
          <bgColor indexed="45"/>
        </patternFill>
      </fill>
    </dxf>
    <dxf>
      <font>
        <color indexed="20"/>
      </font>
      <fill>
        <patternFill>
          <bgColor indexed="45"/>
        </patternFill>
      </fill>
    </dxf>
    <dxf>
      <font>
        <color indexed="20"/>
      </font>
      <fill>
        <patternFill>
          <bgColor indexed="45"/>
        </patternFill>
      </fill>
    </dxf>
    <dxf>
      <font>
        <color indexed="20"/>
      </font>
      <fill>
        <patternFill>
          <bgColor indexed="45"/>
        </patternFill>
      </fill>
    </dxf>
    <dxf>
      <font>
        <color indexed="20"/>
      </font>
      <fill>
        <patternFill>
          <bgColor indexed="45"/>
        </patternFill>
      </fill>
    </dxf>
    <dxf>
      <font>
        <color indexed="20"/>
      </font>
      <fill>
        <patternFill>
          <bgColor indexed="45"/>
        </patternFill>
      </fill>
    </dxf>
    <dxf>
      <font>
        <color indexed="20"/>
      </font>
      <fill>
        <patternFill>
          <bgColor indexed="45"/>
        </patternFill>
      </fill>
    </dxf>
    <dxf>
      <font>
        <color indexed="20"/>
      </font>
      <fill>
        <patternFill>
          <bgColor indexed="45"/>
        </patternFill>
      </fill>
    </dxf>
    <dxf>
      <font>
        <color indexed="20"/>
      </font>
      <fill>
        <patternFill>
          <bgColor indexed="45"/>
        </patternFill>
      </fill>
    </dxf>
    <dxf>
      <font>
        <color indexed="20"/>
      </font>
      <fill>
        <patternFill>
          <bgColor indexed="45"/>
        </patternFill>
      </fill>
    </dxf>
    <dxf>
      <font>
        <color indexed="20"/>
      </font>
      <fill>
        <patternFill>
          <bgColor indexed="45"/>
        </patternFill>
      </fill>
    </dxf>
    <dxf>
      <font>
        <color indexed="20"/>
      </font>
      <fill>
        <patternFill>
          <bgColor indexed="45"/>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indexed="20"/>
      </font>
      <fill>
        <patternFill>
          <bgColor indexed="45"/>
        </patternFill>
      </fill>
    </dxf>
    <dxf>
      <font>
        <condense val="0"/>
        <extend val="0"/>
        <color indexed="20"/>
      </font>
      <fill>
        <patternFill>
          <bgColor indexed="45"/>
        </patternFill>
      </fill>
    </dxf>
    <dxf>
      <font>
        <condense val="0"/>
        <extend val="0"/>
        <color indexed="20"/>
      </font>
      <fill>
        <patternFill>
          <bgColor indexed="45"/>
        </patternFill>
      </fill>
    </dxf>
    <dxf>
      <font>
        <condense val="0"/>
        <extend val="0"/>
        <color indexed="20"/>
      </font>
      <fill>
        <patternFill>
          <bgColor indexed="45"/>
        </patternFill>
      </fill>
    </dxf>
    <dxf>
      <font>
        <color indexed="20"/>
      </font>
      <fill>
        <patternFill>
          <bgColor indexed="45"/>
        </patternFill>
      </fill>
    </dxf>
    <dxf>
      <font>
        <condense val="0"/>
        <extend val="0"/>
        <color indexed="20"/>
      </font>
      <fill>
        <patternFill>
          <bgColor indexed="45"/>
        </patternFill>
      </fill>
    </dxf>
    <dxf>
      <font>
        <color rgb="FF9C0006"/>
      </font>
      <fill>
        <patternFill>
          <bgColor rgb="FFFFC7CE"/>
        </patternFill>
      </fill>
    </dxf>
    <dxf>
      <font>
        <color theme="0"/>
      </font>
    </dxf>
    <dxf>
      <font>
        <color rgb="FFFF0000"/>
      </font>
    </dxf>
    <dxf>
      <font>
        <condense val="0"/>
        <extend val="0"/>
        <color indexed="10"/>
      </font>
    </dxf>
    <dxf>
      <font>
        <condense val="0"/>
        <extend val="0"/>
        <color indexed="10"/>
      </font>
    </dxf>
    <dxf>
      <font>
        <condense val="0"/>
        <extend val="0"/>
        <color indexed="10"/>
      </font>
    </dxf>
    <dxf>
      <font>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 Id="rId27"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1</xdr:col>
      <xdr:colOff>1454150</xdr:colOff>
      <xdr:row>82</xdr:row>
      <xdr:rowOff>0</xdr:rowOff>
    </xdr:from>
    <xdr:ext cx="184731" cy="264560"/>
    <xdr:sp macro="" textlink="">
      <xdr:nvSpPr>
        <xdr:cNvPr id="2" name="TextBox 1">
          <a:extLst>
            <a:ext uri="{FF2B5EF4-FFF2-40B4-BE49-F238E27FC236}">
              <a16:creationId xmlns:a16="http://schemas.microsoft.com/office/drawing/2014/main" id="{BC599D5D-DBB2-4597-8ADD-F96805E98670}"/>
            </a:ext>
          </a:extLst>
        </xdr:cNvPr>
        <xdr:cNvSpPr txBox="1"/>
      </xdr:nvSpPr>
      <xdr:spPr>
        <a:xfrm>
          <a:off x="1892300" y="45710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ru-RU"/>
        </a:p>
      </xdr:txBody>
    </xdr:sp>
    <xdr:clientData/>
  </xdr:oneCellAnchor>
  <xdr:oneCellAnchor>
    <xdr:from>
      <xdr:col>1</xdr:col>
      <xdr:colOff>1520825</xdr:colOff>
      <xdr:row>82</xdr:row>
      <xdr:rowOff>0</xdr:rowOff>
    </xdr:from>
    <xdr:ext cx="197926" cy="264560"/>
    <xdr:sp macro="" textlink="">
      <xdr:nvSpPr>
        <xdr:cNvPr id="3" name="TextBox 2">
          <a:extLst>
            <a:ext uri="{FF2B5EF4-FFF2-40B4-BE49-F238E27FC236}">
              <a16:creationId xmlns:a16="http://schemas.microsoft.com/office/drawing/2014/main" id="{99F03C40-AE8C-4D4D-9A69-D73EB57B294D}"/>
            </a:ext>
          </a:extLst>
        </xdr:cNvPr>
        <xdr:cNvSpPr txBox="1"/>
      </xdr:nvSpPr>
      <xdr:spPr>
        <a:xfrm>
          <a:off x="1958975" y="45710475"/>
          <a:ext cx="19792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ru-RU"/>
        </a:p>
      </xdr:txBody>
    </xdr:sp>
    <xdr:clientData/>
  </xdr:oneCellAnchor>
  <xdr:oneCellAnchor>
    <xdr:from>
      <xdr:col>1</xdr:col>
      <xdr:colOff>1454150</xdr:colOff>
      <xdr:row>82</xdr:row>
      <xdr:rowOff>0</xdr:rowOff>
    </xdr:from>
    <xdr:ext cx="184731" cy="264560"/>
    <xdr:sp macro="" textlink="">
      <xdr:nvSpPr>
        <xdr:cNvPr id="4" name="TextBox 3">
          <a:extLst>
            <a:ext uri="{FF2B5EF4-FFF2-40B4-BE49-F238E27FC236}">
              <a16:creationId xmlns:a16="http://schemas.microsoft.com/office/drawing/2014/main" id="{BC599D5D-DBB2-4597-8ADD-F96805E98670}"/>
            </a:ext>
          </a:extLst>
        </xdr:cNvPr>
        <xdr:cNvSpPr txBox="1"/>
      </xdr:nvSpPr>
      <xdr:spPr>
        <a:xfrm>
          <a:off x="1892300" y="874871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ru-RU"/>
        </a:p>
      </xdr:txBody>
    </xdr:sp>
    <xdr:clientData/>
  </xdr:oneCellAnchor>
  <xdr:oneCellAnchor>
    <xdr:from>
      <xdr:col>1</xdr:col>
      <xdr:colOff>1520825</xdr:colOff>
      <xdr:row>82</xdr:row>
      <xdr:rowOff>0</xdr:rowOff>
    </xdr:from>
    <xdr:ext cx="197926" cy="264560"/>
    <xdr:sp macro="" textlink="">
      <xdr:nvSpPr>
        <xdr:cNvPr id="5" name="TextBox 4">
          <a:extLst>
            <a:ext uri="{FF2B5EF4-FFF2-40B4-BE49-F238E27FC236}">
              <a16:creationId xmlns:a16="http://schemas.microsoft.com/office/drawing/2014/main" id="{99F03C40-AE8C-4D4D-9A69-D73EB57B294D}"/>
            </a:ext>
          </a:extLst>
        </xdr:cNvPr>
        <xdr:cNvSpPr txBox="1"/>
      </xdr:nvSpPr>
      <xdr:spPr>
        <a:xfrm>
          <a:off x="1958975" y="87487125"/>
          <a:ext cx="19792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ru-RU"/>
        </a:p>
      </xdr:txBody>
    </xdr:sp>
    <xdr:clientData/>
  </xdr:oneCellAnchor>
  <xdr:oneCellAnchor>
    <xdr:from>
      <xdr:col>1</xdr:col>
      <xdr:colOff>1454150</xdr:colOff>
      <xdr:row>82</xdr:row>
      <xdr:rowOff>0</xdr:rowOff>
    </xdr:from>
    <xdr:ext cx="184731" cy="264560"/>
    <xdr:sp macro="" textlink="">
      <xdr:nvSpPr>
        <xdr:cNvPr id="6" name="TextBox 5">
          <a:extLst>
            <a:ext uri="{FF2B5EF4-FFF2-40B4-BE49-F238E27FC236}">
              <a16:creationId xmlns:a16="http://schemas.microsoft.com/office/drawing/2014/main" id="{BC599D5D-DBB2-4597-8ADD-F96805E98670}"/>
            </a:ext>
          </a:extLst>
        </xdr:cNvPr>
        <xdr:cNvSpPr txBox="1"/>
      </xdr:nvSpPr>
      <xdr:spPr>
        <a:xfrm>
          <a:off x="1892300" y="874871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ru-RU"/>
        </a:p>
      </xdr:txBody>
    </xdr:sp>
    <xdr:clientData/>
  </xdr:oneCellAnchor>
  <xdr:oneCellAnchor>
    <xdr:from>
      <xdr:col>1</xdr:col>
      <xdr:colOff>1520825</xdr:colOff>
      <xdr:row>82</xdr:row>
      <xdr:rowOff>0</xdr:rowOff>
    </xdr:from>
    <xdr:ext cx="197926" cy="264560"/>
    <xdr:sp macro="" textlink="">
      <xdr:nvSpPr>
        <xdr:cNvPr id="7" name="TextBox 6">
          <a:extLst>
            <a:ext uri="{FF2B5EF4-FFF2-40B4-BE49-F238E27FC236}">
              <a16:creationId xmlns:a16="http://schemas.microsoft.com/office/drawing/2014/main" id="{99F03C40-AE8C-4D4D-9A69-D73EB57B294D}"/>
            </a:ext>
          </a:extLst>
        </xdr:cNvPr>
        <xdr:cNvSpPr txBox="1"/>
      </xdr:nvSpPr>
      <xdr:spPr>
        <a:xfrm>
          <a:off x="1958975" y="87487125"/>
          <a:ext cx="19792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ru-RU"/>
        </a:p>
      </xdr:txBody>
    </xdr:sp>
    <xdr:clientData/>
  </xdr:oneCellAnchor>
  <xdr:oneCellAnchor>
    <xdr:from>
      <xdr:col>1</xdr:col>
      <xdr:colOff>1454150</xdr:colOff>
      <xdr:row>81</xdr:row>
      <xdr:rowOff>0</xdr:rowOff>
    </xdr:from>
    <xdr:ext cx="184731" cy="264560"/>
    <xdr:sp macro="" textlink="">
      <xdr:nvSpPr>
        <xdr:cNvPr id="8" name="TextBox 7">
          <a:extLst>
            <a:ext uri="{FF2B5EF4-FFF2-40B4-BE49-F238E27FC236}">
              <a16:creationId xmlns:a16="http://schemas.microsoft.com/office/drawing/2014/main" id="{BC599D5D-DBB2-4597-8ADD-F96805E98670}"/>
            </a:ext>
          </a:extLst>
        </xdr:cNvPr>
        <xdr:cNvSpPr txBox="1"/>
      </xdr:nvSpPr>
      <xdr:spPr>
        <a:xfrm>
          <a:off x="1892300" y="86706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ru-RU"/>
        </a:p>
      </xdr:txBody>
    </xdr:sp>
    <xdr:clientData/>
  </xdr:oneCellAnchor>
  <xdr:oneCellAnchor>
    <xdr:from>
      <xdr:col>1</xdr:col>
      <xdr:colOff>1520825</xdr:colOff>
      <xdr:row>81</xdr:row>
      <xdr:rowOff>0</xdr:rowOff>
    </xdr:from>
    <xdr:ext cx="197926" cy="264560"/>
    <xdr:sp macro="" textlink="">
      <xdr:nvSpPr>
        <xdr:cNvPr id="9" name="TextBox 8">
          <a:extLst>
            <a:ext uri="{FF2B5EF4-FFF2-40B4-BE49-F238E27FC236}">
              <a16:creationId xmlns:a16="http://schemas.microsoft.com/office/drawing/2014/main" id="{99F03C40-AE8C-4D4D-9A69-D73EB57B294D}"/>
            </a:ext>
          </a:extLst>
        </xdr:cNvPr>
        <xdr:cNvSpPr txBox="1"/>
      </xdr:nvSpPr>
      <xdr:spPr>
        <a:xfrm>
          <a:off x="1958975" y="86706075"/>
          <a:ext cx="19792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ru-RU"/>
        </a:p>
      </xdr:txBody>
    </xdr:sp>
    <xdr:clientData/>
  </xdr:oneCellAnchor>
  <xdr:oneCellAnchor>
    <xdr:from>
      <xdr:col>1</xdr:col>
      <xdr:colOff>1454150</xdr:colOff>
      <xdr:row>82</xdr:row>
      <xdr:rowOff>0</xdr:rowOff>
    </xdr:from>
    <xdr:ext cx="184731" cy="264560"/>
    <xdr:sp macro="" textlink="">
      <xdr:nvSpPr>
        <xdr:cNvPr id="10" name="TextBox 9">
          <a:extLst>
            <a:ext uri="{FF2B5EF4-FFF2-40B4-BE49-F238E27FC236}">
              <a16:creationId xmlns:a16="http://schemas.microsoft.com/office/drawing/2014/main" id="{BC599D5D-DBB2-4597-8ADD-F96805E98670}"/>
            </a:ext>
          </a:extLst>
        </xdr:cNvPr>
        <xdr:cNvSpPr txBox="1"/>
      </xdr:nvSpPr>
      <xdr:spPr>
        <a:xfrm>
          <a:off x="1892300" y="46148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ru-RU"/>
        </a:p>
      </xdr:txBody>
    </xdr:sp>
    <xdr:clientData/>
  </xdr:oneCellAnchor>
  <xdr:oneCellAnchor>
    <xdr:from>
      <xdr:col>1</xdr:col>
      <xdr:colOff>1520825</xdr:colOff>
      <xdr:row>82</xdr:row>
      <xdr:rowOff>0</xdr:rowOff>
    </xdr:from>
    <xdr:ext cx="197926" cy="264560"/>
    <xdr:sp macro="" textlink="">
      <xdr:nvSpPr>
        <xdr:cNvPr id="11" name="TextBox 10">
          <a:extLst>
            <a:ext uri="{FF2B5EF4-FFF2-40B4-BE49-F238E27FC236}">
              <a16:creationId xmlns:a16="http://schemas.microsoft.com/office/drawing/2014/main" id="{99F03C40-AE8C-4D4D-9A69-D73EB57B294D}"/>
            </a:ext>
          </a:extLst>
        </xdr:cNvPr>
        <xdr:cNvSpPr txBox="1"/>
      </xdr:nvSpPr>
      <xdr:spPr>
        <a:xfrm>
          <a:off x="1958975" y="46148625"/>
          <a:ext cx="19792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ru-RU"/>
        </a:p>
      </xdr:txBody>
    </xdr:sp>
    <xdr:clientData/>
  </xdr:oneCellAnchor>
  <xdr:oneCellAnchor>
    <xdr:from>
      <xdr:col>1</xdr:col>
      <xdr:colOff>1454150</xdr:colOff>
      <xdr:row>82</xdr:row>
      <xdr:rowOff>0</xdr:rowOff>
    </xdr:from>
    <xdr:ext cx="184731" cy="264560"/>
    <xdr:sp macro="" textlink="">
      <xdr:nvSpPr>
        <xdr:cNvPr id="12" name="TextBox 11">
          <a:extLst>
            <a:ext uri="{FF2B5EF4-FFF2-40B4-BE49-F238E27FC236}">
              <a16:creationId xmlns:a16="http://schemas.microsoft.com/office/drawing/2014/main" id="{BC599D5D-DBB2-4597-8ADD-F96805E98670}"/>
            </a:ext>
          </a:extLst>
        </xdr:cNvPr>
        <xdr:cNvSpPr txBox="1"/>
      </xdr:nvSpPr>
      <xdr:spPr>
        <a:xfrm>
          <a:off x="1892300" y="46148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ru-RU"/>
        </a:p>
      </xdr:txBody>
    </xdr:sp>
    <xdr:clientData/>
  </xdr:oneCellAnchor>
  <xdr:oneCellAnchor>
    <xdr:from>
      <xdr:col>1</xdr:col>
      <xdr:colOff>1520825</xdr:colOff>
      <xdr:row>82</xdr:row>
      <xdr:rowOff>0</xdr:rowOff>
    </xdr:from>
    <xdr:ext cx="197926" cy="264560"/>
    <xdr:sp macro="" textlink="">
      <xdr:nvSpPr>
        <xdr:cNvPr id="13" name="TextBox 12">
          <a:extLst>
            <a:ext uri="{FF2B5EF4-FFF2-40B4-BE49-F238E27FC236}">
              <a16:creationId xmlns:a16="http://schemas.microsoft.com/office/drawing/2014/main" id="{99F03C40-AE8C-4D4D-9A69-D73EB57B294D}"/>
            </a:ext>
          </a:extLst>
        </xdr:cNvPr>
        <xdr:cNvSpPr txBox="1"/>
      </xdr:nvSpPr>
      <xdr:spPr>
        <a:xfrm>
          <a:off x="1958975" y="46148625"/>
          <a:ext cx="19792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ru-RU"/>
        </a:p>
      </xdr:txBody>
    </xdr:sp>
    <xdr:clientData/>
  </xdr:oneCellAnchor>
  <xdr:oneCellAnchor>
    <xdr:from>
      <xdr:col>1</xdr:col>
      <xdr:colOff>1454150</xdr:colOff>
      <xdr:row>82</xdr:row>
      <xdr:rowOff>0</xdr:rowOff>
    </xdr:from>
    <xdr:ext cx="184731" cy="264560"/>
    <xdr:sp macro="" textlink="">
      <xdr:nvSpPr>
        <xdr:cNvPr id="14" name="TextBox 13">
          <a:extLst>
            <a:ext uri="{FF2B5EF4-FFF2-40B4-BE49-F238E27FC236}">
              <a16:creationId xmlns:a16="http://schemas.microsoft.com/office/drawing/2014/main" id="{BC599D5D-DBB2-4597-8ADD-F96805E98670}"/>
            </a:ext>
          </a:extLst>
        </xdr:cNvPr>
        <xdr:cNvSpPr txBox="1"/>
      </xdr:nvSpPr>
      <xdr:spPr>
        <a:xfrm>
          <a:off x="1892300" y="46148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ru-RU"/>
        </a:p>
      </xdr:txBody>
    </xdr:sp>
    <xdr:clientData/>
  </xdr:oneCellAnchor>
  <xdr:oneCellAnchor>
    <xdr:from>
      <xdr:col>1</xdr:col>
      <xdr:colOff>1520825</xdr:colOff>
      <xdr:row>82</xdr:row>
      <xdr:rowOff>0</xdr:rowOff>
    </xdr:from>
    <xdr:ext cx="197926" cy="264560"/>
    <xdr:sp macro="" textlink="">
      <xdr:nvSpPr>
        <xdr:cNvPr id="15" name="TextBox 14">
          <a:extLst>
            <a:ext uri="{FF2B5EF4-FFF2-40B4-BE49-F238E27FC236}">
              <a16:creationId xmlns:a16="http://schemas.microsoft.com/office/drawing/2014/main" id="{99F03C40-AE8C-4D4D-9A69-D73EB57B294D}"/>
            </a:ext>
          </a:extLst>
        </xdr:cNvPr>
        <xdr:cNvSpPr txBox="1"/>
      </xdr:nvSpPr>
      <xdr:spPr>
        <a:xfrm>
          <a:off x="1958975" y="46148625"/>
          <a:ext cx="19792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ru-RU"/>
        </a:p>
      </xdr:txBody>
    </xdr:sp>
    <xdr:clientData/>
  </xdr:oneCellAnchor>
  <xdr:oneCellAnchor>
    <xdr:from>
      <xdr:col>1</xdr:col>
      <xdr:colOff>1454150</xdr:colOff>
      <xdr:row>81</xdr:row>
      <xdr:rowOff>0</xdr:rowOff>
    </xdr:from>
    <xdr:ext cx="184731" cy="264560"/>
    <xdr:sp macro="" textlink="">
      <xdr:nvSpPr>
        <xdr:cNvPr id="16" name="TextBox 15">
          <a:extLst>
            <a:ext uri="{FF2B5EF4-FFF2-40B4-BE49-F238E27FC236}">
              <a16:creationId xmlns:a16="http://schemas.microsoft.com/office/drawing/2014/main" id="{BC599D5D-DBB2-4597-8ADD-F96805E98670}"/>
            </a:ext>
          </a:extLst>
        </xdr:cNvPr>
        <xdr:cNvSpPr txBox="1"/>
      </xdr:nvSpPr>
      <xdr:spPr>
        <a:xfrm>
          <a:off x="1892300" y="453675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ru-RU"/>
        </a:p>
      </xdr:txBody>
    </xdr:sp>
    <xdr:clientData/>
  </xdr:oneCellAnchor>
  <xdr:oneCellAnchor>
    <xdr:from>
      <xdr:col>1</xdr:col>
      <xdr:colOff>1520825</xdr:colOff>
      <xdr:row>81</xdr:row>
      <xdr:rowOff>0</xdr:rowOff>
    </xdr:from>
    <xdr:ext cx="197926" cy="264560"/>
    <xdr:sp macro="" textlink="">
      <xdr:nvSpPr>
        <xdr:cNvPr id="17" name="TextBox 16">
          <a:extLst>
            <a:ext uri="{FF2B5EF4-FFF2-40B4-BE49-F238E27FC236}">
              <a16:creationId xmlns:a16="http://schemas.microsoft.com/office/drawing/2014/main" id="{99F03C40-AE8C-4D4D-9A69-D73EB57B294D}"/>
            </a:ext>
          </a:extLst>
        </xdr:cNvPr>
        <xdr:cNvSpPr txBox="1"/>
      </xdr:nvSpPr>
      <xdr:spPr>
        <a:xfrm>
          <a:off x="1958975" y="45367575"/>
          <a:ext cx="19792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ru-RU"/>
        </a:p>
      </xdr:txBody>
    </xdr:sp>
    <xdr:clientData/>
  </xdr:oneCellAnchor>
  <xdr:oneCellAnchor>
    <xdr:from>
      <xdr:col>1</xdr:col>
      <xdr:colOff>1454150</xdr:colOff>
      <xdr:row>82</xdr:row>
      <xdr:rowOff>0</xdr:rowOff>
    </xdr:from>
    <xdr:ext cx="184731" cy="264560"/>
    <xdr:sp macro="" textlink="">
      <xdr:nvSpPr>
        <xdr:cNvPr id="18" name="TextBox 17">
          <a:extLst>
            <a:ext uri="{FF2B5EF4-FFF2-40B4-BE49-F238E27FC236}">
              <a16:creationId xmlns:a16="http://schemas.microsoft.com/office/drawing/2014/main" id="{BC599D5D-DBB2-4597-8ADD-F96805E98670}"/>
            </a:ext>
          </a:extLst>
        </xdr:cNvPr>
        <xdr:cNvSpPr txBox="1"/>
      </xdr:nvSpPr>
      <xdr:spPr>
        <a:xfrm>
          <a:off x="1892300" y="46148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ru-RU"/>
        </a:p>
      </xdr:txBody>
    </xdr:sp>
    <xdr:clientData/>
  </xdr:oneCellAnchor>
  <xdr:oneCellAnchor>
    <xdr:from>
      <xdr:col>1</xdr:col>
      <xdr:colOff>1520825</xdr:colOff>
      <xdr:row>82</xdr:row>
      <xdr:rowOff>0</xdr:rowOff>
    </xdr:from>
    <xdr:ext cx="197926" cy="264560"/>
    <xdr:sp macro="" textlink="">
      <xdr:nvSpPr>
        <xdr:cNvPr id="19" name="TextBox 18">
          <a:extLst>
            <a:ext uri="{FF2B5EF4-FFF2-40B4-BE49-F238E27FC236}">
              <a16:creationId xmlns:a16="http://schemas.microsoft.com/office/drawing/2014/main" id="{99F03C40-AE8C-4D4D-9A69-D73EB57B294D}"/>
            </a:ext>
          </a:extLst>
        </xdr:cNvPr>
        <xdr:cNvSpPr txBox="1"/>
      </xdr:nvSpPr>
      <xdr:spPr>
        <a:xfrm>
          <a:off x="1958975" y="46148625"/>
          <a:ext cx="19792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ru-RU"/>
        </a:p>
      </xdr:txBody>
    </xdr:sp>
    <xdr:clientData/>
  </xdr:oneCellAnchor>
  <xdr:oneCellAnchor>
    <xdr:from>
      <xdr:col>1</xdr:col>
      <xdr:colOff>1454150</xdr:colOff>
      <xdr:row>82</xdr:row>
      <xdr:rowOff>0</xdr:rowOff>
    </xdr:from>
    <xdr:ext cx="184731" cy="264560"/>
    <xdr:sp macro="" textlink="">
      <xdr:nvSpPr>
        <xdr:cNvPr id="20" name="TextBox 19">
          <a:extLst>
            <a:ext uri="{FF2B5EF4-FFF2-40B4-BE49-F238E27FC236}">
              <a16:creationId xmlns:a16="http://schemas.microsoft.com/office/drawing/2014/main" id="{BC599D5D-DBB2-4597-8ADD-F96805E98670}"/>
            </a:ext>
          </a:extLst>
        </xdr:cNvPr>
        <xdr:cNvSpPr txBox="1"/>
      </xdr:nvSpPr>
      <xdr:spPr>
        <a:xfrm>
          <a:off x="1892300" y="46148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ru-RU"/>
        </a:p>
      </xdr:txBody>
    </xdr:sp>
    <xdr:clientData/>
  </xdr:oneCellAnchor>
  <xdr:oneCellAnchor>
    <xdr:from>
      <xdr:col>1</xdr:col>
      <xdr:colOff>1520825</xdr:colOff>
      <xdr:row>82</xdr:row>
      <xdr:rowOff>0</xdr:rowOff>
    </xdr:from>
    <xdr:ext cx="197926" cy="264560"/>
    <xdr:sp macro="" textlink="">
      <xdr:nvSpPr>
        <xdr:cNvPr id="21" name="TextBox 20">
          <a:extLst>
            <a:ext uri="{FF2B5EF4-FFF2-40B4-BE49-F238E27FC236}">
              <a16:creationId xmlns:a16="http://schemas.microsoft.com/office/drawing/2014/main" id="{99F03C40-AE8C-4D4D-9A69-D73EB57B294D}"/>
            </a:ext>
          </a:extLst>
        </xdr:cNvPr>
        <xdr:cNvSpPr txBox="1"/>
      </xdr:nvSpPr>
      <xdr:spPr>
        <a:xfrm>
          <a:off x="1958975" y="46148625"/>
          <a:ext cx="19792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ru-RU"/>
        </a:p>
      </xdr:txBody>
    </xdr:sp>
    <xdr:clientData/>
  </xdr:oneCellAnchor>
  <xdr:oneCellAnchor>
    <xdr:from>
      <xdr:col>1</xdr:col>
      <xdr:colOff>1454150</xdr:colOff>
      <xdr:row>82</xdr:row>
      <xdr:rowOff>0</xdr:rowOff>
    </xdr:from>
    <xdr:ext cx="184731" cy="264560"/>
    <xdr:sp macro="" textlink="">
      <xdr:nvSpPr>
        <xdr:cNvPr id="22" name="TextBox 21">
          <a:extLst>
            <a:ext uri="{FF2B5EF4-FFF2-40B4-BE49-F238E27FC236}">
              <a16:creationId xmlns:a16="http://schemas.microsoft.com/office/drawing/2014/main" id="{BC599D5D-DBB2-4597-8ADD-F96805E98670}"/>
            </a:ext>
          </a:extLst>
        </xdr:cNvPr>
        <xdr:cNvSpPr txBox="1"/>
      </xdr:nvSpPr>
      <xdr:spPr>
        <a:xfrm>
          <a:off x="1892300" y="46148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ru-RU"/>
        </a:p>
      </xdr:txBody>
    </xdr:sp>
    <xdr:clientData/>
  </xdr:oneCellAnchor>
  <xdr:oneCellAnchor>
    <xdr:from>
      <xdr:col>1</xdr:col>
      <xdr:colOff>1520825</xdr:colOff>
      <xdr:row>82</xdr:row>
      <xdr:rowOff>0</xdr:rowOff>
    </xdr:from>
    <xdr:ext cx="197926" cy="264560"/>
    <xdr:sp macro="" textlink="">
      <xdr:nvSpPr>
        <xdr:cNvPr id="23" name="TextBox 22">
          <a:extLst>
            <a:ext uri="{FF2B5EF4-FFF2-40B4-BE49-F238E27FC236}">
              <a16:creationId xmlns:a16="http://schemas.microsoft.com/office/drawing/2014/main" id="{99F03C40-AE8C-4D4D-9A69-D73EB57B294D}"/>
            </a:ext>
          </a:extLst>
        </xdr:cNvPr>
        <xdr:cNvSpPr txBox="1"/>
      </xdr:nvSpPr>
      <xdr:spPr>
        <a:xfrm>
          <a:off x="1958975" y="46148625"/>
          <a:ext cx="19792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ru-RU"/>
        </a:p>
      </xdr:txBody>
    </xdr:sp>
    <xdr:clientData/>
  </xdr:oneCellAnchor>
  <xdr:oneCellAnchor>
    <xdr:from>
      <xdr:col>1</xdr:col>
      <xdr:colOff>1454150</xdr:colOff>
      <xdr:row>81</xdr:row>
      <xdr:rowOff>0</xdr:rowOff>
    </xdr:from>
    <xdr:ext cx="184731" cy="264560"/>
    <xdr:sp macro="" textlink="">
      <xdr:nvSpPr>
        <xdr:cNvPr id="24" name="TextBox 23">
          <a:extLst>
            <a:ext uri="{FF2B5EF4-FFF2-40B4-BE49-F238E27FC236}">
              <a16:creationId xmlns:a16="http://schemas.microsoft.com/office/drawing/2014/main" id="{BC599D5D-DBB2-4597-8ADD-F96805E98670}"/>
            </a:ext>
          </a:extLst>
        </xdr:cNvPr>
        <xdr:cNvSpPr txBox="1"/>
      </xdr:nvSpPr>
      <xdr:spPr>
        <a:xfrm>
          <a:off x="1892300" y="453675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ru-RU"/>
        </a:p>
      </xdr:txBody>
    </xdr:sp>
    <xdr:clientData/>
  </xdr:oneCellAnchor>
  <xdr:oneCellAnchor>
    <xdr:from>
      <xdr:col>1</xdr:col>
      <xdr:colOff>1520825</xdr:colOff>
      <xdr:row>81</xdr:row>
      <xdr:rowOff>0</xdr:rowOff>
    </xdr:from>
    <xdr:ext cx="197926" cy="264560"/>
    <xdr:sp macro="" textlink="">
      <xdr:nvSpPr>
        <xdr:cNvPr id="25" name="TextBox 24">
          <a:extLst>
            <a:ext uri="{FF2B5EF4-FFF2-40B4-BE49-F238E27FC236}">
              <a16:creationId xmlns:a16="http://schemas.microsoft.com/office/drawing/2014/main" id="{99F03C40-AE8C-4D4D-9A69-D73EB57B294D}"/>
            </a:ext>
          </a:extLst>
        </xdr:cNvPr>
        <xdr:cNvSpPr txBox="1"/>
      </xdr:nvSpPr>
      <xdr:spPr>
        <a:xfrm>
          <a:off x="1958975" y="45367575"/>
          <a:ext cx="19792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ru-RU"/>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SROCK/Downloads/Telegram%20Desktop/&#1053;&#1086;&#1074;&#1072;&#1103;%20&#1087;&#1072;&#1087;&#1082;&#1072;/Users/User.DESKTOP-JV31NAB/Desktop/&#1058;&#1086;&#1096;&#1082;&#1077;&#1085;&#1090;%20&#1074;&#1080;&#1083;&#1086;&#1103;&#1090;/&#1071;&#1053;&#1043;&#1048;%20&#1041;&#1040;&#1053;&#1050;/&#1041;&#1072;&#1085;&#108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utm/Downloads/Telegram%20Desktop/&#1053;&#1086;&#1074;&#1072;&#1103;%20&#1087;&#1072;&#1087;&#1082;&#1072;/Users/User.DESKTOP-JV31NAB/Desktop/&#1058;&#1086;&#1096;&#1082;&#1077;&#1085;&#1090;%20&#1074;&#1080;&#1083;&#1086;&#1103;&#1090;/&#1071;&#1053;&#1043;&#1048;%20&#1041;&#1040;&#1053;&#1050;/&#1041;&#1072;&#1085;&#108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_ubaidullaev\celeron\DS_M\&#1054;&#1073;&#1097;&#1072;&#1103;\2009\&#1052;&#1072;&#1089;&#1083;&#1086;%202009\&#1054;&#1090;&#1095;&#1077;&#1090;%20&#1084;&#1072;&#1089;&#1083;&#1086;%202009\&#1086;&#1090;&#1095;&#1077;&#1090;%20&#1084;&#1078;&#1082;\&#1053;&#1077;&#1092;&#1090;&#1077;&#1075;&#1072;&#1079;\&#1086;&#1090;&#1095;&#1077;&#1090;_&#1025;&#1043;_20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оборот"/>
      <sheetName val="реестр"/>
      <sheetName val="данные"/>
      <sheetName val="программа"/>
      <sheetName val="Олувчи"/>
      <sheetName val="Платёжка"/>
      <sheetName val="Банклар"/>
      <sheetName val="Тўловчи"/>
      <sheetName val="Банк"/>
      <sheetName val="Жиззах янги раз"/>
      <sheetName val="сана"/>
      <sheetName val="277"/>
      <sheetName val="Analysis of Interest"/>
      <sheetName val="Tit"/>
      <sheetName val="Macro1"/>
      <sheetName val="06.01.2014"/>
      <sheetName val="Date"/>
      <sheetName val="ж а м и"/>
      <sheetName val="Results"/>
    </sheetNames>
    <sheetDataSet>
      <sheetData sheetId="0" refreshError="1">
        <row r="1">
          <cell r="D1">
            <v>2001</v>
          </cell>
          <cell r="E1">
            <v>4</v>
          </cell>
        </row>
        <row r="5">
          <cell r="A5" t="str">
            <v>максади</v>
          </cell>
          <cell r="B5" t="str">
            <v>(Все)</v>
          </cell>
        </row>
        <row r="6">
          <cell r="A6" t="str">
            <v xml:space="preserve">№ </v>
          </cell>
          <cell r="B6" t="str">
            <v>(Все)</v>
          </cell>
        </row>
        <row r="7">
          <cell r="A7" t="str">
            <v>с/счёт</v>
          </cell>
          <cell r="B7" t="str">
            <v>(Все)</v>
          </cell>
        </row>
        <row r="9">
          <cell r="A9" t="str">
            <v>оборот</v>
          </cell>
        </row>
        <row r="10">
          <cell r="A10" t="str">
            <v>операция</v>
          </cell>
          <cell r="B10" t="str">
            <v>Пор№</v>
          </cell>
        </row>
        <row r="11">
          <cell r="A11" t="str">
            <v>кирим</v>
          </cell>
          <cell r="B11">
            <v>0</v>
          </cell>
        </row>
        <row r="12">
          <cell r="A12" t="str">
            <v>кирим Итог</v>
          </cell>
        </row>
        <row r="13">
          <cell r="A13" t="str">
            <v>чиким</v>
          </cell>
          <cell r="B13">
            <v>201</v>
          </cell>
        </row>
        <row r="14">
          <cell r="B14">
            <v>202</v>
          </cell>
        </row>
        <row r="15">
          <cell r="B15">
            <v>203</v>
          </cell>
        </row>
        <row r="16">
          <cell r="B16">
            <v>204</v>
          </cell>
        </row>
        <row r="17">
          <cell r="B17">
            <v>205</v>
          </cell>
        </row>
        <row r="18">
          <cell r="B18">
            <v>206</v>
          </cell>
        </row>
        <row r="19">
          <cell r="B19">
            <v>207</v>
          </cell>
        </row>
        <row r="20">
          <cell r="B20">
            <v>208</v>
          </cell>
        </row>
        <row r="21">
          <cell r="B21">
            <v>209</v>
          </cell>
        </row>
        <row r="22">
          <cell r="B22">
            <v>210</v>
          </cell>
        </row>
        <row r="23">
          <cell r="B23">
            <v>211</v>
          </cell>
        </row>
        <row r="24">
          <cell r="B24">
            <v>212</v>
          </cell>
        </row>
        <row r="25">
          <cell r="B25">
            <v>213</v>
          </cell>
        </row>
        <row r="26">
          <cell r="B26">
            <v>214</v>
          </cell>
        </row>
        <row r="27">
          <cell r="B27">
            <v>215</v>
          </cell>
        </row>
        <row r="28">
          <cell r="B28">
            <v>216</v>
          </cell>
        </row>
        <row r="29">
          <cell r="B29">
            <v>217</v>
          </cell>
        </row>
        <row r="30">
          <cell r="B30">
            <v>218</v>
          </cell>
        </row>
        <row r="31">
          <cell r="B31">
            <v>219</v>
          </cell>
        </row>
        <row r="32">
          <cell r="B32">
            <v>220</v>
          </cell>
        </row>
        <row r="33">
          <cell r="B33">
            <v>221</v>
          </cell>
        </row>
        <row r="34">
          <cell r="B34">
            <v>222</v>
          </cell>
        </row>
        <row r="35">
          <cell r="B35">
            <v>223</v>
          </cell>
        </row>
        <row r="36">
          <cell r="B36">
            <v>224</v>
          </cell>
        </row>
        <row r="37">
          <cell r="B37">
            <v>225</v>
          </cell>
        </row>
        <row r="38">
          <cell r="B38">
            <v>226</v>
          </cell>
        </row>
        <row r="39">
          <cell r="B39">
            <v>227</v>
          </cell>
        </row>
        <row r="40">
          <cell r="B40">
            <v>228</v>
          </cell>
        </row>
        <row r="41">
          <cell r="B41">
            <v>229</v>
          </cell>
        </row>
        <row r="42">
          <cell r="B42">
            <v>230</v>
          </cell>
        </row>
        <row r="43">
          <cell r="B43">
            <v>231</v>
          </cell>
        </row>
        <row r="44">
          <cell r="B44">
            <v>232</v>
          </cell>
        </row>
        <row r="45">
          <cell r="B45">
            <v>233</v>
          </cell>
        </row>
        <row r="46">
          <cell r="B46">
            <v>234</v>
          </cell>
        </row>
        <row r="47">
          <cell r="B47">
            <v>235</v>
          </cell>
        </row>
        <row r="48">
          <cell r="B48">
            <v>236</v>
          </cell>
        </row>
        <row r="49">
          <cell r="B49">
            <v>237</v>
          </cell>
        </row>
        <row r="50">
          <cell r="B50">
            <v>238</v>
          </cell>
        </row>
        <row r="51">
          <cell r="B51">
            <v>239</v>
          </cell>
        </row>
        <row r="52">
          <cell r="B52">
            <v>240</v>
          </cell>
        </row>
        <row r="53">
          <cell r="B53">
            <v>241</v>
          </cell>
        </row>
        <row r="54">
          <cell r="B54">
            <v>242</v>
          </cell>
        </row>
        <row r="55">
          <cell r="B55">
            <v>243</v>
          </cell>
        </row>
        <row r="56">
          <cell r="B56">
            <v>244</v>
          </cell>
        </row>
        <row r="57">
          <cell r="B57">
            <v>245</v>
          </cell>
        </row>
        <row r="58">
          <cell r="B58">
            <v>246</v>
          </cell>
        </row>
        <row r="59">
          <cell r="B59">
            <v>247</v>
          </cell>
        </row>
        <row r="60">
          <cell r="B60">
            <v>248</v>
          </cell>
        </row>
        <row r="61">
          <cell r="B61">
            <v>249</v>
          </cell>
        </row>
        <row r="62">
          <cell r="B62">
            <v>250</v>
          </cell>
        </row>
        <row r="63">
          <cell r="B63">
            <v>251</v>
          </cell>
        </row>
        <row r="64">
          <cell r="B64">
            <v>252</v>
          </cell>
        </row>
        <row r="65">
          <cell r="B65">
            <v>253</v>
          </cell>
        </row>
        <row r="66">
          <cell r="B66">
            <v>254</v>
          </cell>
        </row>
        <row r="67">
          <cell r="B67">
            <v>255</v>
          </cell>
        </row>
        <row r="68">
          <cell r="B68">
            <v>256</v>
          </cell>
        </row>
        <row r="69">
          <cell r="B69">
            <v>257</v>
          </cell>
        </row>
        <row r="70">
          <cell r="B70">
            <v>258</v>
          </cell>
        </row>
        <row r="71">
          <cell r="B71">
            <v>259</v>
          </cell>
        </row>
        <row r="72">
          <cell r="B72">
            <v>260</v>
          </cell>
        </row>
        <row r="73">
          <cell r="B73">
            <v>261</v>
          </cell>
        </row>
        <row r="74">
          <cell r="B74">
            <v>262</v>
          </cell>
        </row>
        <row r="75">
          <cell r="B75">
            <v>263</v>
          </cell>
        </row>
        <row r="76">
          <cell r="B76">
            <v>264</v>
          </cell>
        </row>
        <row r="77">
          <cell r="B77">
            <v>265</v>
          </cell>
        </row>
        <row r="78">
          <cell r="B78">
            <v>266</v>
          </cell>
        </row>
        <row r="79">
          <cell r="B79">
            <v>267</v>
          </cell>
        </row>
        <row r="80">
          <cell r="B80">
            <v>268</v>
          </cell>
        </row>
        <row r="81">
          <cell r="B81">
            <v>269</v>
          </cell>
        </row>
        <row r="82">
          <cell r="B82">
            <v>270</v>
          </cell>
        </row>
        <row r="83">
          <cell r="B83">
            <v>271</v>
          </cell>
        </row>
        <row r="84">
          <cell r="B84">
            <v>272</v>
          </cell>
        </row>
        <row r="85">
          <cell r="B85">
            <v>273</v>
          </cell>
        </row>
        <row r="86">
          <cell r="B86">
            <v>274</v>
          </cell>
        </row>
        <row r="87">
          <cell r="B87">
            <v>275</v>
          </cell>
        </row>
        <row r="88">
          <cell r="B88">
            <v>276</v>
          </cell>
        </row>
        <row r="89">
          <cell r="B89">
            <v>277</v>
          </cell>
        </row>
        <row r="90">
          <cell r="B90">
            <v>278</v>
          </cell>
        </row>
        <row r="91">
          <cell r="B91">
            <v>279</v>
          </cell>
        </row>
        <row r="92">
          <cell r="B92">
            <v>280</v>
          </cell>
        </row>
        <row r="93">
          <cell r="B93">
            <v>281</v>
          </cell>
        </row>
        <row r="94">
          <cell r="B94">
            <v>282</v>
          </cell>
        </row>
        <row r="95">
          <cell r="B95">
            <v>283</v>
          </cell>
        </row>
        <row r="96">
          <cell r="B96">
            <v>284</v>
          </cell>
        </row>
        <row r="97">
          <cell r="B97">
            <v>285</v>
          </cell>
        </row>
        <row r="98">
          <cell r="B98">
            <v>286</v>
          </cell>
        </row>
        <row r="99">
          <cell r="B99">
            <v>287</v>
          </cell>
        </row>
        <row r="100">
          <cell r="B100">
            <v>288</v>
          </cell>
        </row>
        <row r="101">
          <cell r="B101">
            <v>289</v>
          </cell>
        </row>
        <row r="102">
          <cell r="B102">
            <v>290</v>
          </cell>
        </row>
        <row r="103">
          <cell r="B103">
            <v>291</v>
          </cell>
        </row>
        <row r="104">
          <cell r="B104">
            <v>292</v>
          </cell>
        </row>
        <row r="105">
          <cell r="B105">
            <v>293</v>
          </cell>
        </row>
        <row r="106">
          <cell r="B106">
            <v>294</v>
          </cell>
        </row>
        <row r="107">
          <cell r="B107">
            <v>295</v>
          </cell>
        </row>
        <row r="108">
          <cell r="B108">
            <v>296</v>
          </cell>
        </row>
        <row r="109">
          <cell r="B109">
            <v>297</v>
          </cell>
        </row>
        <row r="110">
          <cell r="B110">
            <v>298</v>
          </cell>
        </row>
        <row r="111">
          <cell r="B111">
            <v>299</v>
          </cell>
        </row>
        <row r="112">
          <cell r="B112">
            <v>300</v>
          </cell>
        </row>
        <row r="113">
          <cell r="B113">
            <v>301</v>
          </cell>
        </row>
        <row r="114">
          <cell r="B114">
            <v>302</v>
          </cell>
        </row>
        <row r="115">
          <cell r="B115">
            <v>303</v>
          </cell>
        </row>
        <row r="116">
          <cell r="B116">
            <v>304</v>
          </cell>
        </row>
        <row r="117">
          <cell r="B117">
            <v>305</v>
          </cell>
        </row>
        <row r="118">
          <cell r="B118">
            <v>306</v>
          </cell>
        </row>
        <row r="119">
          <cell r="B119">
            <v>307</v>
          </cell>
        </row>
        <row r="120">
          <cell r="B120">
            <v>308</v>
          </cell>
        </row>
        <row r="121">
          <cell r="B121">
            <v>309</v>
          </cell>
        </row>
        <row r="122">
          <cell r="B122">
            <v>310</v>
          </cell>
        </row>
        <row r="123">
          <cell r="B123">
            <v>311</v>
          </cell>
        </row>
        <row r="124">
          <cell r="B124">
            <v>312</v>
          </cell>
        </row>
        <row r="125">
          <cell r="B125">
            <v>313</v>
          </cell>
        </row>
        <row r="126">
          <cell r="B126">
            <v>314</v>
          </cell>
        </row>
        <row r="127">
          <cell r="B127">
            <v>315</v>
          </cell>
        </row>
        <row r="128">
          <cell r="B128">
            <v>316</v>
          </cell>
        </row>
        <row r="129">
          <cell r="B129">
            <v>317</v>
          </cell>
        </row>
        <row r="130">
          <cell r="B130">
            <v>318</v>
          </cell>
        </row>
        <row r="131">
          <cell r="B131">
            <v>319</v>
          </cell>
        </row>
        <row r="132">
          <cell r="B132">
            <v>320</v>
          </cell>
        </row>
        <row r="133">
          <cell r="B133">
            <v>321</v>
          </cell>
        </row>
        <row r="134">
          <cell r="B134">
            <v>322</v>
          </cell>
        </row>
        <row r="135">
          <cell r="B135">
            <v>323</v>
          </cell>
        </row>
        <row r="136">
          <cell r="B136">
            <v>324</v>
          </cell>
        </row>
        <row r="137">
          <cell r="B137">
            <v>325</v>
          </cell>
        </row>
        <row r="138">
          <cell r="B138">
            <v>326</v>
          </cell>
        </row>
        <row r="139">
          <cell r="B139">
            <v>327</v>
          </cell>
        </row>
        <row r="140">
          <cell r="B140">
            <v>328</v>
          </cell>
        </row>
        <row r="141">
          <cell r="B141">
            <v>329</v>
          </cell>
        </row>
        <row r="142">
          <cell r="B142">
            <v>330</v>
          </cell>
        </row>
        <row r="143">
          <cell r="B143">
            <v>331</v>
          </cell>
        </row>
        <row r="144">
          <cell r="B144">
            <v>332</v>
          </cell>
        </row>
        <row r="145">
          <cell r="B145">
            <v>333</v>
          </cell>
        </row>
        <row r="146">
          <cell r="B146">
            <v>334</v>
          </cell>
        </row>
        <row r="147">
          <cell r="B147">
            <v>335</v>
          </cell>
        </row>
        <row r="148">
          <cell r="B148">
            <v>336</v>
          </cell>
        </row>
        <row r="149">
          <cell r="B149">
            <v>337</v>
          </cell>
        </row>
        <row r="150">
          <cell r="B150">
            <v>338</v>
          </cell>
        </row>
        <row r="151">
          <cell r="B151">
            <v>339</v>
          </cell>
        </row>
        <row r="152">
          <cell r="B152">
            <v>340</v>
          </cell>
        </row>
        <row r="153">
          <cell r="B153">
            <v>341</v>
          </cell>
        </row>
        <row r="154">
          <cell r="B154">
            <v>342</v>
          </cell>
        </row>
        <row r="155">
          <cell r="B155">
            <v>343</v>
          </cell>
        </row>
        <row r="156">
          <cell r="B156">
            <v>344</v>
          </cell>
        </row>
        <row r="157">
          <cell r="B157">
            <v>345</v>
          </cell>
        </row>
        <row r="158">
          <cell r="B158">
            <v>346</v>
          </cell>
        </row>
        <row r="159">
          <cell r="B159">
            <v>347</v>
          </cell>
        </row>
        <row r="160">
          <cell r="B160">
            <v>348</v>
          </cell>
        </row>
        <row r="161">
          <cell r="B161">
            <v>349</v>
          </cell>
        </row>
        <row r="162">
          <cell r="B162">
            <v>350</v>
          </cell>
        </row>
        <row r="163">
          <cell r="B163">
            <v>351</v>
          </cell>
        </row>
        <row r="164">
          <cell r="B164">
            <v>352</v>
          </cell>
        </row>
        <row r="165">
          <cell r="B165">
            <v>353</v>
          </cell>
        </row>
        <row r="166">
          <cell r="B166">
            <v>354</v>
          </cell>
        </row>
        <row r="167">
          <cell r="B167">
            <v>355</v>
          </cell>
        </row>
        <row r="168">
          <cell r="B168">
            <v>356</v>
          </cell>
        </row>
        <row r="169">
          <cell r="B169">
            <v>357</v>
          </cell>
        </row>
        <row r="170">
          <cell r="B170">
            <v>358</v>
          </cell>
        </row>
        <row r="171">
          <cell r="B171">
            <v>359</v>
          </cell>
        </row>
        <row r="172">
          <cell r="B172">
            <v>360</v>
          </cell>
        </row>
        <row r="173">
          <cell r="B173">
            <v>361</v>
          </cell>
        </row>
        <row r="174">
          <cell r="B174">
            <v>362</v>
          </cell>
        </row>
        <row r="175">
          <cell r="B175">
            <v>363</v>
          </cell>
        </row>
        <row r="176">
          <cell r="B176">
            <v>364</v>
          </cell>
        </row>
        <row r="177">
          <cell r="B177">
            <v>365</v>
          </cell>
        </row>
        <row r="178">
          <cell r="B178">
            <v>366</v>
          </cell>
        </row>
        <row r="179">
          <cell r="B179">
            <v>367</v>
          </cell>
        </row>
        <row r="180">
          <cell r="B180">
            <v>368</v>
          </cell>
        </row>
        <row r="181">
          <cell r="B181">
            <v>369</v>
          </cell>
        </row>
        <row r="182">
          <cell r="B182">
            <v>370</v>
          </cell>
        </row>
        <row r="183">
          <cell r="B183">
            <v>371</v>
          </cell>
        </row>
        <row r="184">
          <cell r="B184">
            <v>372</v>
          </cell>
        </row>
        <row r="185">
          <cell r="B185">
            <v>373</v>
          </cell>
        </row>
        <row r="186">
          <cell r="B186">
            <v>374</v>
          </cell>
        </row>
        <row r="187">
          <cell r="B187">
            <v>376</v>
          </cell>
        </row>
        <row r="188">
          <cell r="B188">
            <v>377</v>
          </cell>
        </row>
        <row r="189">
          <cell r="B189">
            <v>378</v>
          </cell>
        </row>
        <row r="190">
          <cell r="B190">
            <v>379</v>
          </cell>
        </row>
        <row r="191">
          <cell r="B191">
            <v>380</v>
          </cell>
        </row>
        <row r="192">
          <cell r="B192">
            <v>381</v>
          </cell>
        </row>
        <row r="193">
          <cell r="B193">
            <v>382</v>
          </cell>
        </row>
        <row r="194">
          <cell r="B194">
            <v>383</v>
          </cell>
        </row>
        <row r="195">
          <cell r="B195">
            <v>384</v>
          </cell>
        </row>
        <row r="196">
          <cell r="B196">
            <v>385</v>
          </cell>
        </row>
        <row r="197">
          <cell r="B197">
            <v>386</v>
          </cell>
        </row>
        <row r="198">
          <cell r="B198">
            <v>387</v>
          </cell>
        </row>
        <row r="199">
          <cell r="B199">
            <v>388</v>
          </cell>
        </row>
        <row r="200">
          <cell r="B200">
            <v>389</v>
          </cell>
        </row>
        <row r="201">
          <cell r="B201">
            <v>390</v>
          </cell>
        </row>
        <row r="202">
          <cell r="B202">
            <v>391</v>
          </cell>
        </row>
        <row r="203">
          <cell r="B203">
            <v>392</v>
          </cell>
        </row>
        <row r="204">
          <cell r="B204">
            <v>393</v>
          </cell>
        </row>
        <row r="205">
          <cell r="B205">
            <v>394</v>
          </cell>
        </row>
        <row r="206">
          <cell r="B206">
            <v>395</v>
          </cell>
        </row>
        <row r="207">
          <cell r="B207">
            <v>396</v>
          </cell>
        </row>
        <row r="208">
          <cell r="B208">
            <v>397</v>
          </cell>
        </row>
        <row r="209">
          <cell r="B209">
            <v>398</v>
          </cell>
        </row>
        <row r="210">
          <cell r="B210">
            <v>399</v>
          </cell>
        </row>
        <row r="211">
          <cell r="B211">
            <v>400</v>
          </cell>
        </row>
        <row r="212">
          <cell r="B212">
            <v>401</v>
          </cell>
        </row>
        <row r="213">
          <cell r="B213">
            <v>402</v>
          </cell>
        </row>
        <row r="214">
          <cell r="B214">
            <v>403</v>
          </cell>
        </row>
        <row r="215">
          <cell r="B215">
            <v>404</v>
          </cell>
        </row>
        <row r="216">
          <cell r="B216">
            <v>405</v>
          </cell>
        </row>
        <row r="217">
          <cell r="B217">
            <v>406</v>
          </cell>
        </row>
        <row r="218">
          <cell r="B218">
            <v>407</v>
          </cell>
        </row>
        <row r="219">
          <cell r="B219">
            <v>408</v>
          </cell>
        </row>
        <row r="220">
          <cell r="B220">
            <v>409</v>
          </cell>
        </row>
        <row r="221">
          <cell r="B221">
            <v>410</v>
          </cell>
        </row>
        <row r="222">
          <cell r="B222">
            <v>411</v>
          </cell>
        </row>
        <row r="223">
          <cell r="B223">
            <v>412</v>
          </cell>
        </row>
        <row r="224">
          <cell r="B224">
            <v>413</v>
          </cell>
        </row>
        <row r="225">
          <cell r="B225">
            <v>414</v>
          </cell>
        </row>
        <row r="226">
          <cell r="B226">
            <v>415</v>
          </cell>
        </row>
        <row r="227">
          <cell r="B227">
            <v>416</v>
          </cell>
        </row>
        <row r="228">
          <cell r="B228">
            <v>417</v>
          </cell>
        </row>
        <row r="229">
          <cell r="B229">
            <v>418</v>
          </cell>
        </row>
        <row r="230">
          <cell r="B230">
            <v>419</v>
          </cell>
        </row>
        <row r="231">
          <cell r="B231">
            <v>420</v>
          </cell>
        </row>
        <row r="232">
          <cell r="B232">
            <v>421</v>
          </cell>
        </row>
        <row r="233">
          <cell r="B233">
            <v>422</v>
          </cell>
        </row>
        <row r="234">
          <cell r="B234">
            <v>423</v>
          </cell>
        </row>
        <row r="235">
          <cell r="B235">
            <v>424</v>
          </cell>
        </row>
        <row r="236">
          <cell r="B236">
            <v>425</v>
          </cell>
        </row>
        <row r="237">
          <cell r="B237">
            <v>426</v>
          </cell>
        </row>
        <row r="238">
          <cell r="B238">
            <v>427</v>
          </cell>
        </row>
        <row r="239">
          <cell r="B239">
            <v>428</v>
          </cell>
        </row>
        <row r="240">
          <cell r="B240">
            <v>429</v>
          </cell>
        </row>
        <row r="241">
          <cell r="B241">
            <v>430</v>
          </cell>
        </row>
        <row r="242">
          <cell r="B242">
            <v>431</v>
          </cell>
        </row>
        <row r="243">
          <cell r="B243">
            <v>432</v>
          </cell>
        </row>
        <row r="244">
          <cell r="B244">
            <v>433</v>
          </cell>
        </row>
        <row r="245">
          <cell r="B245">
            <v>434</v>
          </cell>
        </row>
        <row r="246">
          <cell r="B246">
            <v>435</v>
          </cell>
        </row>
        <row r="247">
          <cell r="B247">
            <v>436</v>
          </cell>
        </row>
        <row r="248">
          <cell r="B248">
            <v>437</v>
          </cell>
        </row>
        <row r="249">
          <cell r="B249">
            <v>438</v>
          </cell>
        </row>
        <row r="250">
          <cell r="B250">
            <v>439</v>
          </cell>
        </row>
        <row r="251">
          <cell r="B251">
            <v>440</v>
          </cell>
        </row>
        <row r="252">
          <cell r="B252">
            <v>441</v>
          </cell>
        </row>
        <row r="253">
          <cell r="B253">
            <v>442</v>
          </cell>
        </row>
        <row r="254">
          <cell r="B254">
            <v>443</v>
          </cell>
        </row>
        <row r="255">
          <cell r="B255">
            <v>444</v>
          </cell>
        </row>
        <row r="256">
          <cell r="B256">
            <v>445</v>
          </cell>
        </row>
        <row r="257">
          <cell r="B257">
            <v>446</v>
          </cell>
        </row>
        <row r="258">
          <cell r="B258">
            <v>447</v>
          </cell>
        </row>
        <row r="259">
          <cell r="B259">
            <v>448</v>
          </cell>
        </row>
        <row r="260">
          <cell r="B260">
            <v>449</v>
          </cell>
        </row>
        <row r="261">
          <cell r="B261">
            <v>450</v>
          </cell>
        </row>
        <row r="262">
          <cell r="B262">
            <v>451</v>
          </cell>
        </row>
        <row r="263">
          <cell r="B263">
            <v>452</v>
          </cell>
        </row>
        <row r="264">
          <cell r="B264">
            <v>453</v>
          </cell>
        </row>
        <row r="265">
          <cell r="B265">
            <v>454</v>
          </cell>
        </row>
        <row r="266">
          <cell r="B266">
            <v>455</v>
          </cell>
        </row>
        <row r="267">
          <cell r="B267">
            <v>456</v>
          </cell>
        </row>
        <row r="268">
          <cell r="B268">
            <v>457</v>
          </cell>
        </row>
        <row r="269">
          <cell r="B269">
            <v>458</v>
          </cell>
        </row>
        <row r="270">
          <cell r="B270">
            <v>459</v>
          </cell>
        </row>
        <row r="271">
          <cell r="B271">
            <v>460</v>
          </cell>
        </row>
        <row r="272">
          <cell r="B272">
            <v>461</v>
          </cell>
        </row>
        <row r="273">
          <cell r="B273">
            <v>462</v>
          </cell>
        </row>
        <row r="274">
          <cell r="B274">
            <v>463</v>
          </cell>
        </row>
        <row r="275">
          <cell r="B275">
            <v>464</v>
          </cell>
        </row>
        <row r="276">
          <cell r="B276">
            <v>465</v>
          </cell>
        </row>
        <row r="277">
          <cell r="B277">
            <v>466</v>
          </cell>
        </row>
        <row r="278">
          <cell r="B278">
            <v>467</v>
          </cell>
        </row>
        <row r="279">
          <cell r="B279">
            <v>468</v>
          </cell>
        </row>
        <row r="280">
          <cell r="B280">
            <v>469</v>
          </cell>
        </row>
        <row r="281">
          <cell r="B281">
            <v>470</v>
          </cell>
        </row>
        <row r="282">
          <cell r="B282">
            <v>471</v>
          </cell>
        </row>
        <row r="283">
          <cell r="B283">
            <v>472</v>
          </cell>
        </row>
        <row r="284">
          <cell r="B284">
            <v>473</v>
          </cell>
        </row>
        <row r="285">
          <cell r="B285">
            <v>474</v>
          </cell>
        </row>
        <row r="286">
          <cell r="B286">
            <v>475</v>
          </cell>
        </row>
        <row r="287">
          <cell r="B287">
            <v>476</v>
          </cell>
        </row>
        <row r="288">
          <cell r="B288">
            <v>477</v>
          </cell>
        </row>
        <row r="289">
          <cell r="B289">
            <v>478</v>
          </cell>
        </row>
        <row r="290">
          <cell r="B290">
            <v>479</v>
          </cell>
        </row>
        <row r="291">
          <cell r="B291">
            <v>480</v>
          </cell>
        </row>
        <row r="292">
          <cell r="B292">
            <v>481</v>
          </cell>
        </row>
        <row r="293">
          <cell r="B293">
            <v>482</v>
          </cell>
        </row>
        <row r="294">
          <cell r="B294">
            <v>483</v>
          </cell>
        </row>
        <row r="295">
          <cell r="B295">
            <v>484</v>
          </cell>
        </row>
        <row r="296">
          <cell r="B296">
            <v>485</v>
          </cell>
        </row>
        <row r="297">
          <cell r="B297">
            <v>486</v>
          </cell>
        </row>
        <row r="298">
          <cell r="B298">
            <v>487</v>
          </cell>
        </row>
        <row r="299">
          <cell r="B299">
            <v>488</v>
          </cell>
        </row>
        <row r="300">
          <cell r="B300">
            <v>489</v>
          </cell>
        </row>
        <row r="301">
          <cell r="B301">
            <v>490</v>
          </cell>
        </row>
        <row r="302">
          <cell r="B302">
            <v>491</v>
          </cell>
        </row>
        <row r="303">
          <cell r="B303">
            <v>492</v>
          </cell>
        </row>
        <row r="304">
          <cell r="B304">
            <v>493</v>
          </cell>
        </row>
        <row r="305">
          <cell r="B305">
            <v>494</v>
          </cell>
        </row>
        <row r="306">
          <cell r="B306">
            <v>495</v>
          </cell>
        </row>
        <row r="307">
          <cell r="B307">
            <v>496</v>
          </cell>
        </row>
        <row r="308">
          <cell r="B308">
            <v>497</v>
          </cell>
        </row>
        <row r="309">
          <cell r="B309">
            <v>498</v>
          </cell>
        </row>
        <row r="310">
          <cell r="B310">
            <v>499</v>
          </cell>
        </row>
        <row r="311">
          <cell r="B311">
            <v>500</v>
          </cell>
        </row>
        <row r="312">
          <cell r="B312">
            <v>501</v>
          </cell>
        </row>
        <row r="313">
          <cell r="B313">
            <v>502</v>
          </cell>
        </row>
        <row r="314">
          <cell r="B314">
            <v>503</v>
          </cell>
        </row>
        <row r="315">
          <cell r="B315">
            <v>504</v>
          </cell>
        </row>
        <row r="316">
          <cell r="B316">
            <v>505</v>
          </cell>
        </row>
        <row r="317">
          <cell r="B317">
            <v>506</v>
          </cell>
        </row>
        <row r="318">
          <cell r="B318">
            <v>507</v>
          </cell>
        </row>
        <row r="319">
          <cell r="B319">
            <v>508</v>
          </cell>
        </row>
        <row r="320">
          <cell r="B320">
            <v>509</v>
          </cell>
        </row>
        <row r="321">
          <cell r="B321">
            <v>510</v>
          </cell>
        </row>
        <row r="322">
          <cell r="B322">
            <v>511</v>
          </cell>
        </row>
        <row r="323">
          <cell r="B323">
            <v>512</v>
          </cell>
        </row>
        <row r="324">
          <cell r="B324">
            <v>513</v>
          </cell>
        </row>
        <row r="325">
          <cell r="B325">
            <v>514</v>
          </cell>
        </row>
        <row r="326">
          <cell r="B326">
            <v>515</v>
          </cell>
        </row>
        <row r="327">
          <cell r="B327">
            <v>516</v>
          </cell>
        </row>
        <row r="328">
          <cell r="B328">
            <v>517</v>
          </cell>
        </row>
        <row r="329">
          <cell r="B329">
            <v>518</v>
          </cell>
        </row>
        <row r="330">
          <cell r="B330">
            <v>519</v>
          </cell>
        </row>
        <row r="331">
          <cell r="B331">
            <v>520</v>
          </cell>
        </row>
        <row r="332">
          <cell r="B332">
            <v>521</v>
          </cell>
        </row>
        <row r="333">
          <cell r="B333">
            <v>522</v>
          </cell>
        </row>
        <row r="334">
          <cell r="B334">
            <v>523</v>
          </cell>
        </row>
        <row r="335">
          <cell r="B335">
            <v>524</v>
          </cell>
        </row>
        <row r="336">
          <cell r="B336">
            <v>525</v>
          </cell>
        </row>
        <row r="337">
          <cell r="B337">
            <v>526</v>
          </cell>
        </row>
        <row r="338">
          <cell r="B338">
            <v>527</v>
          </cell>
        </row>
        <row r="339">
          <cell r="B339">
            <v>528</v>
          </cell>
        </row>
        <row r="340">
          <cell r="B340">
            <v>529</v>
          </cell>
        </row>
        <row r="341">
          <cell r="B341">
            <v>530</v>
          </cell>
        </row>
        <row r="342">
          <cell r="B342">
            <v>531</v>
          </cell>
        </row>
        <row r="343">
          <cell r="B343">
            <v>532</v>
          </cell>
        </row>
        <row r="344">
          <cell r="B344">
            <v>533</v>
          </cell>
        </row>
        <row r="345">
          <cell r="B345">
            <v>534</v>
          </cell>
        </row>
        <row r="346">
          <cell r="B346">
            <v>535</v>
          </cell>
        </row>
        <row r="347">
          <cell r="B347">
            <v>536</v>
          </cell>
        </row>
        <row r="348">
          <cell r="B348">
            <v>537</v>
          </cell>
        </row>
        <row r="349">
          <cell r="B349">
            <v>538</v>
          </cell>
        </row>
        <row r="350">
          <cell r="B350">
            <v>539</v>
          </cell>
        </row>
        <row r="351">
          <cell r="B351">
            <v>540</v>
          </cell>
        </row>
        <row r="352">
          <cell r="B352">
            <v>108</v>
          </cell>
        </row>
        <row r="353">
          <cell r="B353">
            <v>109</v>
          </cell>
        </row>
        <row r="354">
          <cell r="B354">
            <v>110</v>
          </cell>
        </row>
        <row r="355">
          <cell r="B355">
            <v>129</v>
          </cell>
        </row>
        <row r="356">
          <cell r="B356">
            <v>130</v>
          </cell>
        </row>
        <row r="357">
          <cell r="B357">
            <v>131</v>
          </cell>
        </row>
        <row r="358">
          <cell r="B358">
            <v>132</v>
          </cell>
        </row>
        <row r="359">
          <cell r="B359">
            <v>133</v>
          </cell>
        </row>
        <row r="360">
          <cell r="B360">
            <v>134</v>
          </cell>
        </row>
        <row r="361">
          <cell r="B361">
            <v>135</v>
          </cell>
        </row>
        <row r="362">
          <cell r="B362">
            <v>136</v>
          </cell>
        </row>
        <row r="363">
          <cell r="B363">
            <v>137</v>
          </cell>
        </row>
        <row r="364">
          <cell r="B364">
            <v>138</v>
          </cell>
        </row>
        <row r="365">
          <cell r="B365">
            <v>139</v>
          </cell>
        </row>
        <row r="366">
          <cell r="B366">
            <v>140</v>
          </cell>
        </row>
        <row r="367">
          <cell r="B367">
            <v>141</v>
          </cell>
        </row>
        <row r="368">
          <cell r="B368">
            <v>142</v>
          </cell>
        </row>
        <row r="369">
          <cell r="B369">
            <v>143</v>
          </cell>
        </row>
        <row r="370">
          <cell r="B370">
            <v>144</v>
          </cell>
        </row>
        <row r="371">
          <cell r="B371">
            <v>145</v>
          </cell>
        </row>
        <row r="372">
          <cell r="B372">
            <v>146</v>
          </cell>
        </row>
        <row r="373">
          <cell r="B373">
            <v>4886</v>
          </cell>
        </row>
        <row r="374">
          <cell r="B374">
            <v>4921</v>
          </cell>
        </row>
        <row r="375">
          <cell r="B375">
            <v>4910</v>
          </cell>
        </row>
        <row r="376">
          <cell r="B376">
            <v>4836</v>
          </cell>
        </row>
        <row r="377">
          <cell r="B377">
            <v>4830</v>
          </cell>
        </row>
        <row r="378">
          <cell r="B378">
            <v>4915</v>
          </cell>
        </row>
        <row r="379">
          <cell r="B379">
            <v>4809</v>
          </cell>
        </row>
        <row r="380">
          <cell r="B380">
            <v>4806</v>
          </cell>
        </row>
        <row r="381">
          <cell r="B381">
            <v>4872</v>
          </cell>
        </row>
        <row r="382">
          <cell r="B382">
            <v>4801</v>
          </cell>
        </row>
        <row r="383">
          <cell r="B383">
            <v>4897</v>
          </cell>
        </row>
        <row r="384">
          <cell r="B384">
            <v>4817</v>
          </cell>
        </row>
        <row r="385">
          <cell r="B385">
            <v>4919</v>
          </cell>
        </row>
        <row r="386">
          <cell r="B386">
            <v>4924</v>
          </cell>
        </row>
        <row r="387">
          <cell r="B387">
            <v>4927</v>
          </cell>
        </row>
        <row r="388">
          <cell r="B388">
            <v>6889</v>
          </cell>
        </row>
        <row r="389">
          <cell r="B389">
            <v>6879</v>
          </cell>
        </row>
        <row r="390">
          <cell r="B390">
            <v>6895</v>
          </cell>
        </row>
        <row r="391">
          <cell r="B391">
            <v>6897</v>
          </cell>
        </row>
        <row r="392">
          <cell r="B392">
            <v>6944</v>
          </cell>
        </row>
        <row r="393">
          <cell r="B393">
            <v>7028</v>
          </cell>
        </row>
        <row r="394">
          <cell r="B394">
            <v>6923</v>
          </cell>
        </row>
        <row r="395">
          <cell r="B395">
            <v>6933</v>
          </cell>
        </row>
        <row r="396">
          <cell r="B396">
            <v>6940</v>
          </cell>
        </row>
        <row r="397">
          <cell r="B397">
            <v>6949</v>
          </cell>
        </row>
        <row r="398">
          <cell r="B398">
            <v>6952</v>
          </cell>
        </row>
        <row r="399">
          <cell r="B399">
            <v>541</v>
          </cell>
        </row>
        <row r="400">
          <cell r="B400">
            <v>542</v>
          </cell>
        </row>
        <row r="401">
          <cell r="B401">
            <v>543</v>
          </cell>
        </row>
        <row r="402">
          <cell r="B402">
            <v>544</v>
          </cell>
        </row>
        <row r="403">
          <cell r="B403">
            <v>545</v>
          </cell>
        </row>
        <row r="404">
          <cell r="B404">
            <v>546</v>
          </cell>
        </row>
        <row r="405">
          <cell r="B405">
            <v>547</v>
          </cell>
        </row>
        <row r="406">
          <cell r="B406">
            <v>548</v>
          </cell>
        </row>
        <row r="407">
          <cell r="B407">
            <v>549</v>
          </cell>
        </row>
        <row r="408">
          <cell r="B408">
            <v>550</v>
          </cell>
        </row>
        <row r="409">
          <cell r="B409">
            <v>551</v>
          </cell>
        </row>
        <row r="410">
          <cell r="B410">
            <v>552</v>
          </cell>
        </row>
        <row r="411">
          <cell r="B411">
            <v>553</v>
          </cell>
        </row>
        <row r="412">
          <cell r="B412">
            <v>554</v>
          </cell>
        </row>
        <row r="413">
          <cell r="B413">
            <v>555</v>
          </cell>
        </row>
        <row r="414">
          <cell r="B414">
            <v>556</v>
          </cell>
        </row>
        <row r="415">
          <cell r="B415">
            <v>557</v>
          </cell>
        </row>
        <row r="416">
          <cell r="B416">
            <v>558</v>
          </cell>
        </row>
        <row r="417">
          <cell r="B417">
            <v>559</v>
          </cell>
        </row>
        <row r="418">
          <cell r="B418">
            <v>560</v>
          </cell>
        </row>
        <row r="419">
          <cell r="B419">
            <v>561</v>
          </cell>
        </row>
        <row r="420">
          <cell r="B420">
            <v>562</v>
          </cell>
        </row>
        <row r="421">
          <cell r="B421">
            <v>563</v>
          </cell>
        </row>
        <row r="422">
          <cell r="B422">
            <v>564</v>
          </cell>
        </row>
        <row r="423">
          <cell r="B423">
            <v>565</v>
          </cell>
        </row>
        <row r="424">
          <cell r="B424">
            <v>566</v>
          </cell>
        </row>
        <row r="425">
          <cell r="B425">
            <v>567</v>
          </cell>
        </row>
        <row r="426">
          <cell r="B426">
            <v>568</v>
          </cell>
        </row>
        <row r="427">
          <cell r="B427">
            <v>569</v>
          </cell>
        </row>
        <row r="428">
          <cell r="B428">
            <v>570</v>
          </cell>
        </row>
        <row r="429">
          <cell r="B429">
            <v>571</v>
          </cell>
        </row>
        <row r="430">
          <cell r="B430">
            <v>572</v>
          </cell>
        </row>
        <row r="431">
          <cell r="B431">
            <v>573</v>
          </cell>
        </row>
        <row r="432">
          <cell r="B432">
            <v>574</v>
          </cell>
        </row>
        <row r="433">
          <cell r="B433">
            <v>575</v>
          </cell>
        </row>
        <row r="434">
          <cell r="B434">
            <v>576</v>
          </cell>
        </row>
        <row r="435">
          <cell r="B435">
            <v>577</v>
          </cell>
        </row>
        <row r="436">
          <cell r="B436">
            <v>578</v>
          </cell>
        </row>
        <row r="437">
          <cell r="B437">
            <v>579</v>
          </cell>
        </row>
        <row r="438">
          <cell r="B438">
            <v>580</v>
          </cell>
        </row>
        <row r="439">
          <cell r="B439">
            <v>581</v>
          </cell>
        </row>
        <row r="440">
          <cell r="B440">
            <v>582</v>
          </cell>
        </row>
        <row r="441">
          <cell r="B441">
            <v>583</v>
          </cell>
        </row>
        <row r="442">
          <cell r="B442">
            <v>584</v>
          </cell>
        </row>
        <row r="443">
          <cell r="B443">
            <v>585</v>
          </cell>
        </row>
        <row r="444">
          <cell r="B444">
            <v>586</v>
          </cell>
        </row>
        <row r="445">
          <cell r="B445">
            <v>587</v>
          </cell>
        </row>
        <row r="446">
          <cell r="B446">
            <v>588</v>
          </cell>
        </row>
        <row r="447">
          <cell r="B447">
            <v>589</v>
          </cell>
        </row>
        <row r="448">
          <cell r="B448">
            <v>590</v>
          </cell>
        </row>
        <row r="449">
          <cell r="B449">
            <v>591</v>
          </cell>
        </row>
        <row r="450">
          <cell r="B450">
            <v>592</v>
          </cell>
        </row>
        <row r="451">
          <cell r="B451">
            <v>593</v>
          </cell>
        </row>
        <row r="452">
          <cell r="B452">
            <v>594</v>
          </cell>
        </row>
        <row r="453">
          <cell r="B453">
            <v>595</v>
          </cell>
        </row>
        <row r="454">
          <cell r="B454">
            <v>596</v>
          </cell>
        </row>
        <row r="455">
          <cell r="B455">
            <v>597</v>
          </cell>
        </row>
        <row r="456">
          <cell r="B456">
            <v>598</v>
          </cell>
        </row>
        <row r="457">
          <cell r="B457">
            <v>599</v>
          </cell>
        </row>
        <row r="458">
          <cell r="B458">
            <v>600</v>
          </cell>
        </row>
        <row r="459">
          <cell r="B459">
            <v>601</v>
          </cell>
        </row>
        <row r="460">
          <cell r="B460">
            <v>602</v>
          </cell>
        </row>
        <row r="461">
          <cell r="B461">
            <v>603</v>
          </cell>
        </row>
        <row r="462">
          <cell r="B462">
            <v>604</v>
          </cell>
        </row>
        <row r="463">
          <cell r="B463">
            <v>605</v>
          </cell>
        </row>
        <row r="464">
          <cell r="B464">
            <v>606</v>
          </cell>
        </row>
        <row r="465">
          <cell r="B465">
            <v>607</v>
          </cell>
        </row>
        <row r="466">
          <cell r="B466">
            <v>608</v>
          </cell>
        </row>
        <row r="467">
          <cell r="B467">
            <v>609</v>
          </cell>
        </row>
        <row r="468">
          <cell r="B468">
            <v>610</v>
          </cell>
        </row>
        <row r="469">
          <cell r="B469">
            <v>611</v>
          </cell>
        </row>
        <row r="470">
          <cell r="B470">
            <v>612</v>
          </cell>
        </row>
        <row r="471">
          <cell r="B471">
            <v>613</v>
          </cell>
        </row>
        <row r="472">
          <cell r="B472">
            <v>614</v>
          </cell>
        </row>
        <row r="473">
          <cell r="B473">
            <v>615</v>
          </cell>
        </row>
        <row r="474">
          <cell r="B474">
            <v>616</v>
          </cell>
        </row>
        <row r="475">
          <cell r="B475">
            <v>617</v>
          </cell>
        </row>
        <row r="476">
          <cell r="B476">
            <v>618</v>
          </cell>
        </row>
        <row r="477">
          <cell r="B477">
            <v>619</v>
          </cell>
        </row>
        <row r="478">
          <cell r="B478">
            <v>620</v>
          </cell>
        </row>
        <row r="479">
          <cell r="B479">
            <v>621</v>
          </cell>
        </row>
        <row r="480">
          <cell r="B480">
            <v>622</v>
          </cell>
        </row>
        <row r="481">
          <cell r="B481">
            <v>623</v>
          </cell>
        </row>
        <row r="482">
          <cell r="B482">
            <v>624</v>
          </cell>
        </row>
        <row r="483">
          <cell r="B483">
            <v>625</v>
          </cell>
        </row>
        <row r="484">
          <cell r="B484">
            <v>626</v>
          </cell>
        </row>
        <row r="485">
          <cell r="B485">
            <v>627</v>
          </cell>
        </row>
        <row r="486">
          <cell r="B486">
            <v>628</v>
          </cell>
        </row>
        <row r="487">
          <cell r="B487">
            <v>629</v>
          </cell>
        </row>
        <row r="488">
          <cell r="B488">
            <v>630</v>
          </cell>
        </row>
        <row r="489">
          <cell r="B489">
            <v>631</v>
          </cell>
        </row>
        <row r="490">
          <cell r="B490">
            <v>632</v>
          </cell>
        </row>
        <row r="491">
          <cell r="B491">
            <v>633</v>
          </cell>
        </row>
        <row r="492">
          <cell r="B492">
            <v>634</v>
          </cell>
        </row>
        <row r="493">
          <cell r="B493">
            <v>635</v>
          </cell>
        </row>
        <row r="494">
          <cell r="B494">
            <v>636</v>
          </cell>
        </row>
        <row r="495">
          <cell r="B495">
            <v>637</v>
          </cell>
        </row>
        <row r="496">
          <cell r="B496">
            <v>638</v>
          </cell>
        </row>
        <row r="497">
          <cell r="B497">
            <v>639</v>
          </cell>
        </row>
        <row r="498">
          <cell r="B498">
            <v>640</v>
          </cell>
        </row>
        <row r="499">
          <cell r="B499">
            <v>641</v>
          </cell>
        </row>
        <row r="500">
          <cell r="B500">
            <v>642</v>
          </cell>
        </row>
        <row r="501">
          <cell r="B501">
            <v>643</v>
          </cell>
        </row>
        <row r="502">
          <cell r="B502">
            <v>644</v>
          </cell>
        </row>
        <row r="503">
          <cell r="B503">
            <v>645</v>
          </cell>
        </row>
        <row r="504">
          <cell r="B504">
            <v>646</v>
          </cell>
        </row>
        <row r="505">
          <cell r="B505">
            <v>647</v>
          </cell>
        </row>
        <row r="506">
          <cell r="B506">
            <v>648</v>
          </cell>
        </row>
        <row r="507">
          <cell r="B507">
            <v>649</v>
          </cell>
        </row>
        <row r="508">
          <cell r="B508">
            <v>650</v>
          </cell>
        </row>
        <row r="509">
          <cell r="B509">
            <v>651</v>
          </cell>
        </row>
        <row r="510">
          <cell r="B510">
            <v>652</v>
          </cell>
        </row>
        <row r="511">
          <cell r="B511">
            <v>653</v>
          </cell>
        </row>
        <row r="512">
          <cell r="B512">
            <v>654</v>
          </cell>
        </row>
        <row r="513">
          <cell r="B513">
            <v>655</v>
          </cell>
        </row>
        <row r="514">
          <cell r="B514">
            <v>656</v>
          </cell>
        </row>
        <row r="515">
          <cell r="B515">
            <v>657</v>
          </cell>
        </row>
        <row r="516">
          <cell r="B516">
            <v>658</v>
          </cell>
        </row>
        <row r="517">
          <cell r="B517">
            <v>659</v>
          </cell>
        </row>
        <row r="518">
          <cell r="B518">
            <v>660</v>
          </cell>
        </row>
        <row r="519">
          <cell r="B519">
            <v>661</v>
          </cell>
        </row>
        <row r="520">
          <cell r="B520">
            <v>662</v>
          </cell>
        </row>
        <row r="521">
          <cell r="B521">
            <v>663</v>
          </cell>
        </row>
        <row r="522">
          <cell r="B522">
            <v>664</v>
          </cell>
        </row>
        <row r="523">
          <cell r="B523">
            <v>665</v>
          </cell>
        </row>
        <row r="524">
          <cell r="B524">
            <v>666</v>
          </cell>
        </row>
        <row r="525">
          <cell r="B525">
            <v>667</v>
          </cell>
        </row>
        <row r="526">
          <cell r="B526">
            <v>668</v>
          </cell>
        </row>
        <row r="527">
          <cell r="B527">
            <v>669</v>
          </cell>
        </row>
        <row r="528">
          <cell r="B528">
            <v>670</v>
          </cell>
        </row>
        <row r="529">
          <cell r="B529">
            <v>671</v>
          </cell>
        </row>
        <row r="530">
          <cell r="B530">
            <v>672</v>
          </cell>
        </row>
        <row r="531">
          <cell r="B531">
            <v>673</v>
          </cell>
        </row>
        <row r="532">
          <cell r="B532">
            <v>674</v>
          </cell>
        </row>
        <row r="533">
          <cell r="B533">
            <v>675</v>
          </cell>
        </row>
        <row r="534">
          <cell r="B534">
            <v>676</v>
          </cell>
        </row>
        <row r="535">
          <cell r="B535">
            <v>677</v>
          </cell>
        </row>
        <row r="536">
          <cell r="B536">
            <v>678</v>
          </cell>
        </row>
        <row r="537">
          <cell r="B537">
            <v>679</v>
          </cell>
        </row>
        <row r="538">
          <cell r="B538">
            <v>680</v>
          </cell>
        </row>
        <row r="539">
          <cell r="B539">
            <v>681</v>
          </cell>
        </row>
        <row r="540">
          <cell r="B540">
            <v>682</v>
          </cell>
        </row>
        <row r="541">
          <cell r="B541">
            <v>683</v>
          </cell>
        </row>
        <row r="542">
          <cell r="B542">
            <v>684</v>
          </cell>
        </row>
        <row r="543">
          <cell r="B543">
            <v>685</v>
          </cell>
        </row>
        <row r="544">
          <cell r="B544">
            <v>686</v>
          </cell>
        </row>
        <row r="545">
          <cell r="B545">
            <v>687</v>
          </cell>
        </row>
        <row r="546">
          <cell r="B546">
            <v>688</v>
          </cell>
        </row>
        <row r="547">
          <cell r="B547">
            <v>689</v>
          </cell>
        </row>
        <row r="548">
          <cell r="B548">
            <v>690</v>
          </cell>
        </row>
        <row r="549">
          <cell r="B549">
            <v>691</v>
          </cell>
        </row>
        <row r="550">
          <cell r="B550">
            <v>692</v>
          </cell>
        </row>
        <row r="551">
          <cell r="B551">
            <v>693</v>
          </cell>
        </row>
        <row r="552">
          <cell r="B552">
            <v>694</v>
          </cell>
        </row>
        <row r="553">
          <cell r="B553">
            <v>695</v>
          </cell>
        </row>
        <row r="554">
          <cell r="B554">
            <v>696</v>
          </cell>
        </row>
        <row r="555">
          <cell r="B555">
            <v>697</v>
          </cell>
        </row>
        <row r="556">
          <cell r="B556">
            <v>698</v>
          </cell>
        </row>
        <row r="557">
          <cell r="B557">
            <v>699</v>
          </cell>
        </row>
        <row r="558">
          <cell r="B558">
            <v>700</v>
          </cell>
        </row>
        <row r="559">
          <cell r="B559">
            <v>701</v>
          </cell>
        </row>
        <row r="560">
          <cell r="B560">
            <v>702</v>
          </cell>
        </row>
        <row r="561">
          <cell r="B561">
            <v>703</v>
          </cell>
        </row>
        <row r="562">
          <cell r="B562">
            <v>704</v>
          </cell>
        </row>
        <row r="563">
          <cell r="B563">
            <v>705</v>
          </cell>
        </row>
        <row r="564">
          <cell r="B564">
            <v>706</v>
          </cell>
        </row>
        <row r="565">
          <cell r="B565">
            <v>707</v>
          </cell>
        </row>
        <row r="566">
          <cell r="B566">
            <v>708</v>
          </cell>
        </row>
        <row r="567">
          <cell r="B567">
            <v>709</v>
          </cell>
        </row>
        <row r="568">
          <cell r="B568">
            <v>710</v>
          </cell>
        </row>
        <row r="569">
          <cell r="B569">
            <v>711</v>
          </cell>
        </row>
        <row r="570">
          <cell r="B570">
            <v>712</v>
          </cell>
        </row>
        <row r="571">
          <cell r="B571">
            <v>713</v>
          </cell>
        </row>
        <row r="572">
          <cell r="B572">
            <v>714</v>
          </cell>
        </row>
        <row r="573">
          <cell r="B573">
            <v>715</v>
          </cell>
        </row>
        <row r="574">
          <cell r="B574">
            <v>716</v>
          </cell>
        </row>
        <row r="575">
          <cell r="B575">
            <v>717</v>
          </cell>
        </row>
        <row r="576">
          <cell r="B576">
            <v>718</v>
          </cell>
        </row>
        <row r="577">
          <cell r="B577">
            <v>719</v>
          </cell>
        </row>
        <row r="578">
          <cell r="B578">
            <v>720</v>
          </cell>
        </row>
        <row r="579">
          <cell r="B579">
            <v>721</v>
          </cell>
        </row>
        <row r="580">
          <cell r="B580">
            <v>722</v>
          </cell>
        </row>
        <row r="581">
          <cell r="B581">
            <v>723</v>
          </cell>
        </row>
        <row r="582">
          <cell r="B582">
            <v>724</v>
          </cell>
        </row>
        <row r="583">
          <cell r="B583">
            <v>725</v>
          </cell>
        </row>
        <row r="584">
          <cell r="B584">
            <v>726</v>
          </cell>
        </row>
        <row r="585">
          <cell r="B585">
            <v>727</v>
          </cell>
        </row>
        <row r="586">
          <cell r="B586">
            <v>728</v>
          </cell>
        </row>
        <row r="587">
          <cell r="B587">
            <v>729</v>
          </cell>
        </row>
        <row r="588">
          <cell r="B588">
            <v>730</v>
          </cell>
        </row>
        <row r="589">
          <cell r="B589">
            <v>731</v>
          </cell>
        </row>
        <row r="590">
          <cell r="B590">
            <v>732</v>
          </cell>
        </row>
        <row r="591">
          <cell r="B591">
            <v>733</v>
          </cell>
        </row>
        <row r="592">
          <cell r="B592">
            <v>734</v>
          </cell>
        </row>
        <row r="593">
          <cell r="B593">
            <v>735</v>
          </cell>
        </row>
        <row r="594">
          <cell r="B594">
            <v>736</v>
          </cell>
        </row>
        <row r="595">
          <cell r="B595">
            <v>737</v>
          </cell>
        </row>
        <row r="596">
          <cell r="B596">
            <v>738</v>
          </cell>
        </row>
        <row r="597">
          <cell r="B597">
            <v>739</v>
          </cell>
        </row>
        <row r="598">
          <cell r="B598">
            <v>740</v>
          </cell>
        </row>
        <row r="599">
          <cell r="B599">
            <v>741</v>
          </cell>
        </row>
        <row r="600">
          <cell r="B600">
            <v>742</v>
          </cell>
        </row>
        <row r="601">
          <cell r="B601">
            <v>743</v>
          </cell>
        </row>
        <row r="602">
          <cell r="B602">
            <v>744</v>
          </cell>
        </row>
        <row r="603">
          <cell r="B603">
            <v>745</v>
          </cell>
        </row>
        <row r="604">
          <cell r="B604">
            <v>746</v>
          </cell>
        </row>
        <row r="605">
          <cell r="B605">
            <v>747</v>
          </cell>
        </row>
        <row r="606">
          <cell r="B606">
            <v>748</v>
          </cell>
        </row>
        <row r="607">
          <cell r="B607">
            <v>749</v>
          </cell>
        </row>
        <row r="608">
          <cell r="B608">
            <v>750</v>
          </cell>
        </row>
        <row r="609">
          <cell r="B609">
            <v>751</v>
          </cell>
        </row>
        <row r="610">
          <cell r="B610">
            <v>752</v>
          </cell>
        </row>
        <row r="611">
          <cell r="B611">
            <v>753</v>
          </cell>
        </row>
        <row r="612">
          <cell r="B612">
            <v>754</v>
          </cell>
        </row>
        <row r="613">
          <cell r="B613">
            <v>755</v>
          </cell>
        </row>
        <row r="614">
          <cell r="B614">
            <v>756</v>
          </cell>
        </row>
        <row r="615">
          <cell r="B615">
            <v>757</v>
          </cell>
        </row>
        <row r="616">
          <cell r="B616">
            <v>758</v>
          </cell>
        </row>
        <row r="617">
          <cell r="B617">
            <v>759</v>
          </cell>
        </row>
        <row r="618">
          <cell r="B618">
            <v>760</v>
          </cell>
        </row>
        <row r="619">
          <cell r="B619">
            <v>761</v>
          </cell>
        </row>
        <row r="620">
          <cell r="B620">
            <v>762</v>
          </cell>
        </row>
        <row r="621">
          <cell r="B621">
            <v>763</v>
          </cell>
        </row>
        <row r="622">
          <cell r="B622">
            <v>764</v>
          </cell>
        </row>
        <row r="623">
          <cell r="B623">
            <v>765</v>
          </cell>
        </row>
        <row r="624">
          <cell r="B624">
            <v>766</v>
          </cell>
        </row>
        <row r="625">
          <cell r="B625">
            <v>767</v>
          </cell>
        </row>
        <row r="626">
          <cell r="B626">
            <v>768</v>
          </cell>
        </row>
        <row r="627">
          <cell r="B627">
            <v>769</v>
          </cell>
        </row>
        <row r="628">
          <cell r="B628">
            <v>770</v>
          </cell>
        </row>
        <row r="629">
          <cell r="B629">
            <v>771</v>
          </cell>
        </row>
        <row r="630">
          <cell r="B630">
            <v>772</v>
          </cell>
        </row>
        <row r="631">
          <cell r="B631">
            <v>773</v>
          </cell>
        </row>
        <row r="632">
          <cell r="B632">
            <v>774</v>
          </cell>
        </row>
        <row r="633">
          <cell r="B633">
            <v>775</v>
          </cell>
        </row>
        <row r="634">
          <cell r="B634">
            <v>776</v>
          </cell>
        </row>
        <row r="635">
          <cell r="B635">
            <v>777</v>
          </cell>
        </row>
        <row r="636">
          <cell r="B636">
            <v>778</v>
          </cell>
        </row>
        <row r="637">
          <cell r="B637">
            <v>779</v>
          </cell>
        </row>
        <row r="638">
          <cell r="B638">
            <v>780</v>
          </cell>
        </row>
        <row r="639">
          <cell r="B639">
            <v>781</v>
          </cell>
        </row>
        <row r="640">
          <cell r="B640">
            <v>782</v>
          </cell>
        </row>
        <row r="641">
          <cell r="B641">
            <v>783</v>
          </cell>
        </row>
        <row r="642">
          <cell r="B642">
            <v>784</v>
          </cell>
        </row>
        <row r="643">
          <cell r="B643">
            <v>785</v>
          </cell>
        </row>
        <row r="644">
          <cell r="B644">
            <v>786</v>
          </cell>
        </row>
        <row r="645">
          <cell r="B645">
            <v>787</v>
          </cell>
        </row>
        <row r="646">
          <cell r="B646">
            <v>788</v>
          </cell>
        </row>
        <row r="647">
          <cell r="B647">
            <v>789</v>
          </cell>
        </row>
        <row r="648">
          <cell r="B648">
            <v>790</v>
          </cell>
        </row>
        <row r="649">
          <cell r="B649">
            <v>791</v>
          </cell>
        </row>
        <row r="650">
          <cell r="B650">
            <v>792</v>
          </cell>
        </row>
        <row r="651">
          <cell r="B651">
            <v>793</v>
          </cell>
        </row>
        <row r="652">
          <cell r="B652">
            <v>794</v>
          </cell>
        </row>
        <row r="653">
          <cell r="B653">
            <v>795</v>
          </cell>
        </row>
        <row r="654">
          <cell r="B654">
            <v>796</v>
          </cell>
        </row>
        <row r="655">
          <cell r="B655">
            <v>797</v>
          </cell>
        </row>
        <row r="656">
          <cell r="B656">
            <v>798</v>
          </cell>
        </row>
        <row r="657">
          <cell r="B657">
            <v>799</v>
          </cell>
        </row>
        <row r="658">
          <cell r="B658">
            <v>800</v>
          </cell>
        </row>
        <row r="659">
          <cell r="B659">
            <v>801</v>
          </cell>
        </row>
        <row r="660">
          <cell r="B660">
            <v>802</v>
          </cell>
        </row>
        <row r="661">
          <cell r="B661">
            <v>803</v>
          </cell>
        </row>
        <row r="662">
          <cell r="B662">
            <v>804</v>
          </cell>
        </row>
        <row r="663">
          <cell r="B663">
            <v>805</v>
          </cell>
        </row>
        <row r="664">
          <cell r="B664">
            <v>806</v>
          </cell>
        </row>
        <row r="665">
          <cell r="B665">
            <v>807</v>
          </cell>
        </row>
        <row r="666">
          <cell r="B666">
            <v>808</v>
          </cell>
        </row>
        <row r="667">
          <cell r="B667">
            <v>809</v>
          </cell>
        </row>
        <row r="668">
          <cell r="B668">
            <v>810</v>
          </cell>
        </row>
        <row r="669">
          <cell r="B669">
            <v>811</v>
          </cell>
        </row>
        <row r="670">
          <cell r="B670">
            <v>812</v>
          </cell>
        </row>
        <row r="671">
          <cell r="B671">
            <v>813</v>
          </cell>
        </row>
        <row r="672">
          <cell r="B672">
            <v>814</v>
          </cell>
        </row>
        <row r="673">
          <cell r="B673">
            <v>815</v>
          </cell>
        </row>
        <row r="674">
          <cell r="B674">
            <v>816</v>
          </cell>
        </row>
        <row r="675">
          <cell r="B675">
            <v>817</v>
          </cell>
        </row>
        <row r="676">
          <cell r="B676">
            <v>818</v>
          </cell>
        </row>
        <row r="677">
          <cell r="B677">
            <v>819</v>
          </cell>
        </row>
        <row r="678">
          <cell r="B678">
            <v>820</v>
          </cell>
        </row>
        <row r="679">
          <cell r="B679">
            <v>821</v>
          </cell>
        </row>
        <row r="680">
          <cell r="B680">
            <v>822</v>
          </cell>
        </row>
        <row r="681">
          <cell r="B681">
            <v>823</v>
          </cell>
        </row>
        <row r="682">
          <cell r="B682">
            <v>824</v>
          </cell>
        </row>
        <row r="683">
          <cell r="B683">
            <v>825</v>
          </cell>
        </row>
        <row r="684">
          <cell r="B684">
            <v>826</v>
          </cell>
        </row>
        <row r="685">
          <cell r="B685">
            <v>827</v>
          </cell>
        </row>
        <row r="686">
          <cell r="B686">
            <v>828</v>
          </cell>
        </row>
        <row r="687">
          <cell r="B687">
            <v>829</v>
          </cell>
        </row>
        <row r="688">
          <cell r="B688">
            <v>830</v>
          </cell>
        </row>
        <row r="689">
          <cell r="B689">
            <v>831</v>
          </cell>
        </row>
        <row r="690">
          <cell r="B690">
            <v>832</v>
          </cell>
        </row>
        <row r="691">
          <cell r="B691">
            <v>833</v>
          </cell>
        </row>
        <row r="692">
          <cell r="B692">
            <v>834</v>
          </cell>
        </row>
        <row r="693">
          <cell r="B693">
            <v>835</v>
          </cell>
        </row>
        <row r="694">
          <cell r="B694">
            <v>836</v>
          </cell>
        </row>
        <row r="695">
          <cell r="B695">
            <v>837</v>
          </cell>
        </row>
        <row r="696">
          <cell r="B696">
            <v>838</v>
          </cell>
        </row>
        <row r="697">
          <cell r="B697">
            <v>839</v>
          </cell>
        </row>
        <row r="698">
          <cell r="B698">
            <v>840</v>
          </cell>
        </row>
        <row r="699">
          <cell r="B699">
            <v>841</v>
          </cell>
        </row>
        <row r="700">
          <cell r="B700">
            <v>842</v>
          </cell>
        </row>
        <row r="701">
          <cell r="B701">
            <v>843</v>
          </cell>
        </row>
        <row r="702">
          <cell r="B702">
            <v>844</v>
          </cell>
        </row>
        <row r="703">
          <cell r="B703">
            <v>845</v>
          </cell>
        </row>
        <row r="704">
          <cell r="B704">
            <v>846</v>
          </cell>
        </row>
        <row r="705">
          <cell r="B705">
            <v>847</v>
          </cell>
        </row>
        <row r="706">
          <cell r="B706">
            <v>848</v>
          </cell>
        </row>
        <row r="707">
          <cell r="B707">
            <v>849</v>
          </cell>
        </row>
        <row r="708">
          <cell r="B708">
            <v>850</v>
          </cell>
        </row>
        <row r="709">
          <cell r="B709">
            <v>851</v>
          </cell>
        </row>
        <row r="710">
          <cell r="B710">
            <v>852</v>
          </cell>
        </row>
        <row r="711">
          <cell r="B711">
            <v>853</v>
          </cell>
        </row>
        <row r="712">
          <cell r="B712">
            <v>854</v>
          </cell>
        </row>
        <row r="713">
          <cell r="B713">
            <v>855</v>
          </cell>
        </row>
        <row r="714">
          <cell r="B714">
            <v>856</v>
          </cell>
        </row>
        <row r="715">
          <cell r="B715">
            <v>857</v>
          </cell>
        </row>
        <row r="716">
          <cell r="B716">
            <v>858</v>
          </cell>
        </row>
        <row r="717">
          <cell r="B717">
            <v>859</v>
          </cell>
        </row>
        <row r="718">
          <cell r="B718">
            <v>860</v>
          </cell>
        </row>
        <row r="719">
          <cell r="B719">
            <v>861</v>
          </cell>
        </row>
        <row r="720">
          <cell r="B720">
            <v>862</v>
          </cell>
        </row>
        <row r="721">
          <cell r="B721">
            <v>863</v>
          </cell>
        </row>
        <row r="722">
          <cell r="B722">
            <v>864</v>
          </cell>
        </row>
        <row r="723">
          <cell r="B723">
            <v>865</v>
          </cell>
        </row>
        <row r="724">
          <cell r="B724">
            <v>866</v>
          </cell>
        </row>
        <row r="725">
          <cell r="B725">
            <v>867</v>
          </cell>
        </row>
        <row r="726">
          <cell r="B726">
            <v>868</v>
          </cell>
        </row>
        <row r="727">
          <cell r="B727">
            <v>869</v>
          </cell>
        </row>
        <row r="728">
          <cell r="B728">
            <v>870</v>
          </cell>
        </row>
        <row r="729">
          <cell r="B729">
            <v>871</v>
          </cell>
        </row>
        <row r="730">
          <cell r="B730">
            <v>872</v>
          </cell>
        </row>
        <row r="731">
          <cell r="B731">
            <v>873</v>
          </cell>
        </row>
        <row r="732">
          <cell r="B732">
            <v>874</v>
          </cell>
        </row>
        <row r="733">
          <cell r="B733">
            <v>875</v>
          </cell>
        </row>
        <row r="734">
          <cell r="B734">
            <v>876</v>
          </cell>
        </row>
        <row r="735">
          <cell r="B735">
            <v>877</v>
          </cell>
        </row>
        <row r="736">
          <cell r="B736">
            <v>878</v>
          </cell>
        </row>
        <row r="737">
          <cell r="B737">
            <v>879</v>
          </cell>
        </row>
        <row r="738">
          <cell r="B738">
            <v>880</v>
          </cell>
        </row>
        <row r="739">
          <cell r="B739">
            <v>881</v>
          </cell>
        </row>
        <row r="740">
          <cell r="B740">
            <v>882</v>
          </cell>
        </row>
        <row r="741">
          <cell r="B741">
            <v>883</v>
          </cell>
        </row>
        <row r="742">
          <cell r="B742">
            <v>884</v>
          </cell>
        </row>
        <row r="743">
          <cell r="B743">
            <v>885</v>
          </cell>
        </row>
        <row r="744">
          <cell r="B744">
            <v>886</v>
          </cell>
        </row>
        <row r="745">
          <cell r="B745">
            <v>887</v>
          </cell>
        </row>
        <row r="746">
          <cell r="B746">
            <v>888</v>
          </cell>
        </row>
        <row r="747">
          <cell r="B747">
            <v>889</v>
          </cell>
        </row>
        <row r="748">
          <cell r="B748">
            <v>890</v>
          </cell>
        </row>
        <row r="749">
          <cell r="B749">
            <v>891</v>
          </cell>
        </row>
        <row r="750">
          <cell r="B750">
            <v>892</v>
          </cell>
        </row>
        <row r="751">
          <cell r="B751">
            <v>893</v>
          </cell>
        </row>
        <row r="752">
          <cell r="B752">
            <v>894</v>
          </cell>
        </row>
        <row r="753">
          <cell r="B753">
            <v>895</v>
          </cell>
        </row>
        <row r="754">
          <cell r="B754">
            <v>896</v>
          </cell>
        </row>
        <row r="755">
          <cell r="B755">
            <v>897</v>
          </cell>
        </row>
        <row r="756">
          <cell r="B756">
            <v>898</v>
          </cell>
        </row>
        <row r="757">
          <cell r="B757">
            <v>899</v>
          </cell>
        </row>
        <row r="758">
          <cell r="B758">
            <v>900</v>
          </cell>
        </row>
        <row r="759">
          <cell r="B759">
            <v>901</v>
          </cell>
        </row>
        <row r="760">
          <cell r="B760">
            <v>902</v>
          </cell>
        </row>
        <row r="761">
          <cell r="B761">
            <v>903</v>
          </cell>
        </row>
        <row r="762">
          <cell r="B762">
            <v>904</v>
          </cell>
        </row>
        <row r="763">
          <cell r="B763">
            <v>905</v>
          </cell>
        </row>
        <row r="764">
          <cell r="B764">
            <v>906</v>
          </cell>
        </row>
        <row r="765">
          <cell r="B765">
            <v>907</v>
          </cell>
        </row>
        <row r="766">
          <cell r="B766">
            <v>908</v>
          </cell>
        </row>
        <row r="767">
          <cell r="B767">
            <v>909</v>
          </cell>
        </row>
        <row r="768">
          <cell r="B768">
            <v>910</v>
          </cell>
        </row>
        <row r="769">
          <cell r="B769">
            <v>911</v>
          </cell>
        </row>
        <row r="770">
          <cell r="B770">
            <v>912</v>
          </cell>
        </row>
        <row r="771">
          <cell r="B771">
            <v>913</v>
          </cell>
        </row>
        <row r="772">
          <cell r="B772">
            <v>914</v>
          </cell>
        </row>
        <row r="773">
          <cell r="B773">
            <v>915</v>
          </cell>
        </row>
        <row r="774">
          <cell r="B774">
            <v>916</v>
          </cell>
        </row>
        <row r="775">
          <cell r="B775">
            <v>917</v>
          </cell>
        </row>
        <row r="776">
          <cell r="B776">
            <v>918</v>
          </cell>
        </row>
        <row r="777">
          <cell r="B777">
            <v>919</v>
          </cell>
        </row>
        <row r="778">
          <cell r="B778">
            <v>920</v>
          </cell>
        </row>
        <row r="779">
          <cell r="B779">
            <v>921</v>
          </cell>
        </row>
        <row r="780">
          <cell r="B780">
            <v>922</v>
          </cell>
        </row>
        <row r="781">
          <cell r="B781">
            <v>923</v>
          </cell>
        </row>
        <row r="782">
          <cell r="B782">
            <v>924</v>
          </cell>
        </row>
        <row r="783">
          <cell r="B783">
            <v>925</v>
          </cell>
        </row>
        <row r="784">
          <cell r="B784">
            <v>926</v>
          </cell>
        </row>
        <row r="785">
          <cell r="B785">
            <v>927</v>
          </cell>
        </row>
        <row r="786">
          <cell r="B786">
            <v>928</v>
          </cell>
        </row>
        <row r="787">
          <cell r="B787">
            <v>929</v>
          </cell>
        </row>
        <row r="788">
          <cell r="B788">
            <v>930</v>
          </cell>
        </row>
        <row r="789">
          <cell r="B789">
            <v>931</v>
          </cell>
        </row>
        <row r="790">
          <cell r="B790">
            <v>932</v>
          </cell>
        </row>
        <row r="791">
          <cell r="B791">
            <v>933</v>
          </cell>
        </row>
        <row r="792">
          <cell r="B792">
            <v>934</v>
          </cell>
        </row>
        <row r="793">
          <cell r="B793">
            <v>935</v>
          </cell>
        </row>
        <row r="794">
          <cell r="B794">
            <v>936</v>
          </cell>
        </row>
        <row r="795">
          <cell r="B795">
            <v>937</v>
          </cell>
        </row>
        <row r="796">
          <cell r="B796">
            <v>938</v>
          </cell>
        </row>
        <row r="797">
          <cell r="B797">
            <v>939</v>
          </cell>
        </row>
        <row r="798">
          <cell r="B798">
            <v>940</v>
          </cell>
        </row>
        <row r="799">
          <cell r="B799">
            <v>941</v>
          </cell>
        </row>
        <row r="800">
          <cell r="B800">
            <v>942</v>
          </cell>
        </row>
        <row r="801">
          <cell r="B801">
            <v>943</v>
          </cell>
        </row>
        <row r="802">
          <cell r="B802">
            <v>944</v>
          </cell>
        </row>
        <row r="803">
          <cell r="B803">
            <v>945</v>
          </cell>
        </row>
        <row r="804">
          <cell r="B804">
            <v>946</v>
          </cell>
        </row>
        <row r="805">
          <cell r="B805">
            <v>947</v>
          </cell>
        </row>
        <row r="806">
          <cell r="B806">
            <v>948</v>
          </cell>
        </row>
        <row r="807">
          <cell r="B807">
            <v>949</v>
          </cell>
        </row>
        <row r="808">
          <cell r="B808">
            <v>950</v>
          </cell>
        </row>
        <row r="809">
          <cell r="B809">
            <v>951</v>
          </cell>
        </row>
        <row r="810">
          <cell r="B810">
            <v>952</v>
          </cell>
        </row>
        <row r="811">
          <cell r="B811">
            <v>953</v>
          </cell>
        </row>
        <row r="812">
          <cell r="B812">
            <v>954</v>
          </cell>
        </row>
        <row r="813">
          <cell r="B813">
            <v>955</v>
          </cell>
        </row>
        <row r="814">
          <cell r="B814">
            <v>956</v>
          </cell>
        </row>
        <row r="815">
          <cell r="B815">
            <v>957</v>
          </cell>
        </row>
        <row r="816">
          <cell r="B816">
            <v>958</v>
          </cell>
        </row>
        <row r="817">
          <cell r="B817">
            <v>959</v>
          </cell>
        </row>
        <row r="818">
          <cell r="B818">
            <v>960</v>
          </cell>
        </row>
        <row r="819">
          <cell r="B819">
            <v>961</v>
          </cell>
        </row>
        <row r="820">
          <cell r="B820">
            <v>962</v>
          </cell>
        </row>
        <row r="821">
          <cell r="B821">
            <v>963</v>
          </cell>
        </row>
        <row r="822">
          <cell r="B822">
            <v>964</v>
          </cell>
        </row>
        <row r="823">
          <cell r="B823">
            <v>965</v>
          </cell>
        </row>
        <row r="824">
          <cell r="B824">
            <v>966</v>
          </cell>
        </row>
        <row r="825">
          <cell r="B825">
            <v>967</v>
          </cell>
        </row>
        <row r="826">
          <cell r="B826">
            <v>968</v>
          </cell>
        </row>
        <row r="827">
          <cell r="B827">
            <v>969</v>
          </cell>
        </row>
        <row r="828">
          <cell r="B828">
            <v>970</v>
          </cell>
        </row>
        <row r="829">
          <cell r="B829">
            <v>971</v>
          </cell>
        </row>
        <row r="830">
          <cell r="B830">
            <v>972</v>
          </cell>
        </row>
        <row r="831">
          <cell r="B831">
            <v>973</v>
          </cell>
        </row>
        <row r="832">
          <cell r="B832">
            <v>974</v>
          </cell>
        </row>
        <row r="833">
          <cell r="B833">
            <v>975</v>
          </cell>
        </row>
        <row r="834">
          <cell r="B834">
            <v>976</v>
          </cell>
        </row>
        <row r="835">
          <cell r="B835">
            <v>977</v>
          </cell>
        </row>
        <row r="836">
          <cell r="B836">
            <v>978</v>
          </cell>
        </row>
        <row r="837">
          <cell r="B837">
            <v>979</v>
          </cell>
        </row>
        <row r="838">
          <cell r="B838">
            <v>980</v>
          </cell>
        </row>
        <row r="839">
          <cell r="B839">
            <v>981</v>
          </cell>
        </row>
        <row r="840">
          <cell r="B840">
            <v>982</v>
          </cell>
        </row>
        <row r="841">
          <cell r="B841">
            <v>983</v>
          </cell>
        </row>
        <row r="842">
          <cell r="B842">
            <v>984</v>
          </cell>
        </row>
        <row r="843">
          <cell r="B843">
            <v>985</v>
          </cell>
        </row>
        <row r="844">
          <cell r="B844">
            <v>986</v>
          </cell>
        </row>
        <row r="845">
          <cell r="B845">
            <v>987</v>
          </cell>
        </row>
        <row r="846">
          <cell r="B846">
            <v>988</v>
          </cell>
        </row>
        <row r="847">
          <cell r="B847">
            <v>989</v>
          </cell>
        </row>
        <row r="848">
          <cell r="B848">
            <v>990</v>
          </cell>
        </row>
        <row r="849">
          <cell r="B849">
            <v>991</v>
          </cell>
        </row>
        <row r="850">
          <cell r="B850">
            <v>992</v>
          </cell>
        </row>
        <row r="851">
          <cell r="B851">
            <v>993</v>
          </cell>
        </row>
        <row r="852">
          <cell r="B852">
            <v>994</v>
          </cell>
        </row>
        <row r="853">
          <cell r="B853">
            <v>995</v>
          </cell>
        </row>
        <row r="854">
          <cell r="B854">
            <v>996</v>
          </cell>
        </row>
        <row r="855">
          <cell r="B855">
            <v>997</v>
          </cell>
        </row>
        <row r="856">
          <cell r="B856">
            <v>998</v>
          </cell>
        </row>
        <row r="857">
          <cell r="B857">
            <v>999</v>
          </cell>
        </row>
        <row r="858">
          <cell r="B858">
            <v>1000</v>
          </cell>
        </row>
        <row r="859">
          <cell r="B859">
            <v>1001</v>
          </cell>
        </row>
        <row r="860">
          <cell r="B860">
            <v>1002</v>
          </cell>
        </row>
        <row r="861">
          <cell r="B861">
            <v>1003</v>
          </cell>
        </row>
        <row r="862">
          <cell r="B862">
            <v>1004</v>
          </cell>
        </row>
        <row r="863">
          <cell r="B863">
            <v>1005</v>
          </cell>
        </row>
        <row r="864">
          <cell r="B864">
            <v>1006</v>
          </cell>
        </row>
        <row r="865">
          <cell r="B865">
            <v>1007</v>
          </cell>
        </row>
        <row r="866">
          <cell r="B866">
            <v>1008</v>
          </cell>
        </row>
        <row r="867">
          <cell r="B867">
            <v>1009</v>
          </cell>
        </row>
        <row r="868">
          <cell r="B868">
            <v>1010</v>
          </cell>
        </row>
        <row r="869">
          <cell r="B869">
            <v>1011</v>
          </cell>
        </row>
        <row r="870">
          <cell r="B870">
            <v>1012</v>
          </cell>
        </row>
        <row r="871">
          <cell r="B871">
            <v>1013</v>
          </cell>
        </row>
        <row r="872">
          <cell r="B872">
            <v>1014</v>
          </cell>
        </row>
        <row r="873">
          <cell r="B873">
            <v>1015</v>
          </cell>
        </row>
        <row r="874">
          <cell r="B874">
            <v>1016</v>
          </cell>
        </row>
        <row r="875">
          <cell r="B875">
            <v>1017</v>
          </cell>
        </row>
        <row r="876">
          <cell r="B876">
            <v>1018</v>
          </cell>
        </row>
        <row r="877">
          <cell r="B877">
            <v>1019</v>
          </cell>
        </row>
        <row r="878">
          <cell r="B878">
            <v>1020</v>
          </cell>
        </row>
        <row r="879">
          <cell r="B879">
            <v>1021</v>
          </cell>
        </row>
        <row r="880">
          <cell r="B880">
            <v>1022</v>
          </cell>
        </row>
        <row r="881">
          <cell r="B881">
            <v>1023</v>
          </cell>
        </row>
        <row r="882">
          <cell r="B882">
            <v>1024</v>
          </cell>
        </row>
        <row r="883">
          <cell r="B883">
            <v>1025</v>
          </cell>
        </row>
        <row r="884">
          <cell r="B884">
            <v>1026</v>
          </cell>
        </row>
        <row r="885">
          <cell r="B885">
            <v>1027</v>
          </cell>
        </row>
        <row r="886">
          <cell r="B886">
            <v>1028</v>
          </cell>
        </row>
        <row r="887">
          <cell r="B887">
            <v>1029</v>
          </cell>
        </row>
        <row r="888">
          <cell r="B888">
            <v>1030</v>
          </cell>
        </row>
        <row r="889">
          <cell r="B889">
            <v>1031</v>
          </cell>
        </row>
        <row r="890">
          <cell r="B890">
            <v>1032</v>
          </cell>
        </row>
        <row r="891">
          <cell r="B891">
            <v>1033</v>
          </cell>
        </row>
        <row r="892">
          <cell r="B892">
            <v>1034</v>
          </cell>
        </row>
        <row r="893">
          <cell r="B893">
            <v>1035</v>
          </cell>
        </row>
        <row r="894">
          <cell r="B894">
            <v>1036</v>
          </cell>
        </row>
        <row r="895">
          <cell r="B895">
            <v>1037</v>
          </cell>
        </row>
        <row r="896">
          <cell r="B896">
            <v>1038</v>
          </cell>
        </row>
        <row r="897">
          <cell r="B897">
            <v>1039</v>
          </cell>
        </row>
        <row r="898">
          <cell r="B898">
            <v>1040</v>
          </cell>
        </row>
        <row r="899">
          <cell r="B899">
            <v>1041</v>
          </cell>
        </row>
        <row r="900">
          <cell r="B900">
            <v>1042</v>
          </cell>
        </row>
        <row r="901">
          <cell r="B901">
            <v>1043</v>
          </cell>
        </row>
        <row r="902">
          <cell r="B902">
            <v>1044</v>
          </cell>
        </row>
        <row r="903">
          <cell r="B903">
            <v>1045</v>
          </cell>
        </row>
        <row r="904">
          <cell r="B904">
            <v>1046</v>
          </cell>
        </row>
        <row r="905">
          <cell r="B905">
            <v>1047</v>
          </cell>
        </row>
        <row r="906">
          <cell r="B906">
            <v>1048</v>
          </cell>
        </row>
        <row r="907">
          <cell r="B907">
            <v>1049</v>
          </cell>
        </row>
        <row r="908">
          <cell r="B908">
            <v>1050</v>
          </cell>
        </row>
        <row r="909">
          <cell r="B909">
            <v>1051</v>
          </cell>
        </row>
        <row r="910">
          <cell r="B910">
            <v>1052</v>
          </cell>
        </row>
        <row r="911">
          <cell r="B911">
            <v>1053</v>
          </cell>
        </row>
        <row r="912">
          <cell r="B912">
            <v>1054</v>
          </cell>
        </row>
        <row r="913">
          <cell r="B913">
            <v>1055</v>
          </cell>
        </row>
        <row r="914">
          <cell r="B914">
            <v>1056</v>
          </cell>
        </row>
        <row r="915">
          <cell r="B915">
            <v>1057</v>
          </cell>
        </row>
        <row r="916">
          <cell r="B916">
            <v>1058</v>
          </cell>
        </row>
        <row r="917">
          <cell r="B917">
            <v>1059</v>
          </cell>
        </row>
        <row r="918">
          <cell r="B918">
            <v>1060</v>
          </cell>
        </row>
        <row r="919">
          <cell r="B919">
            <v>1061</v>
          </cell>
        </row>
        <row r="920">
          <cell r="B920">
            <v>1062</v>
          </cell>
        </row>
        <row r="921">
          <cell r="B921">
            <v>1063</v>
          </cell>
        </row>
        <row r="922">
          <cell r="B922">
            <v>1064</v>
          </cell>
        </row>
        <row r="923">
          <cell r="B923">
            <v>1065</v>
          </cell>
        </row>
        <row r="924">
          <cell r="B924">
            <v>1066</v>
          </cell>
        </row>
        <row r="925">
          <cell r="B925">
            <v>1067</v>
          </cell>
        </row>
        <row r="926">
          <cell r="B926">
            <v>1068</v>
          </cell>
        </row>
        <row r="927">
          <cell r="A927" t="str">
            <v>чиким Итог</v>
          </cell>
        </row>
        <row r="928">
          <cell r="A928" t="str">
            <v>Общий итог</v>
          </cell>
        </row>
        <row r="1620">
          <cell r="B1620">
            <v>738</v>
          </cell>
        </row>
        <row r="4572">
          <cell r="B4572">
            <v>0</v>
          </cell>
        </row>
      </sheetData>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оборот"/>
      <sheetName val="реестр"/>
      <sheetName val="данные"/>
      <sheetName val="программа"/>
      <sheetName val="Олувчи"/>
      <sheetName val="Платёжка"/>
      <sheetName val="Банклар"/>
      <sheetName val="Тўловчи"/>
      <sheetName val="Банк"/>
      <sheetName val="Жиззах янги раз"/>
      <sheetName val="сана"/>
      <sheetName val="277"/>
      <sheetName val="Analysis of Interest"/>
      <sheetName val="Tit"/>
      <sheetName val="Macro1"/>
      <sheetName val="06.01.2014"/>
      <sheetName val="Date"/>
      <sheetName val="ж а м и"/>
      <sheetName val="Results"/>
    </sheetNames>
    <sheetDataSet>
      <sheetData sheetId="0" refreshError="1">
        <row r="1">
          <cell r="D1">
            <v>2001</v>
          </cell>
          <cell r="E1">
            <v>4</v>
          </cell>
        </row>
        <row r="5">
          <cell r="A5" t="str">
            <v>максади</v>
          </cell>
          <cell r="B5" t="str">
            <v>(Все)</v>
          </cell>
        </row>
        <row r="6">
          <cell r="A6" t="str">
            <v xml:space="preserve">№ </v>
          </cell>
          <cell r="B6" t="str">
            <v>(Все)</v>
          </cell>
        </row>
        <row r="7">
          <cell r="A7" t="str">
            <v>с/счёт</v>
          </cell>
          <cell r="B7" t="str">
            <v>(Все)</v>
          </cell>
        </row>
        <row r="9">
          <cell r="A9" t="str">
            <v>оборот</v>
          </cell>
        </row>
        <row r="10">
          <cell r="A10" t="str">
            <v>операция</v>
          </cell>
          <cell r="B10" t="str">
            <v>Пор№</v>
          </cell>
        </row>
        <row r="11">
          <cell r="A11" t="str">
            <v>кирим</v>
          </cell>
          <cell r="B11">
            <v>0</v>
          </cell>
        </row>
        <row r="12">
          <cell r="A12" t="str">
            <v>кирим Итог</v>
          </cell>
        </row>
        <row r="13">
          <cell r="A13" t="str">
            <v>чиким</v>
          </cell>
          <cell r="B13">
            <v>201</v>
          </cell>
        </row>
        <row r="14">
          <cell r="B14">
            <v>202</v>
          </cell>
        </row>
        <row r="15">
          <cell r="B15">
            <v>203</v>
          </cell>
        </row>
        <row r="16">
          <cell r="B16">
            <v>204</v>
          </cell>
        </row>
        <row r="17">
          <cell r="B17">
            <v>205</v>
          </cell>
        </row>
        <row r="18">
          <cell r="B18">
            <v>206</v>
          </cell>
        </row>
        <row r="19">
          <cell r="B19">
            <v>207</v>
          </cell>
        </row>
        <row r="20">
          <cell r="B20">
            <v>208</v>
          </cell>
        </row>
        <row r="21">
          <cell r="B21">
            <v>209</v>
          </cell>
        </row>
        <row r="22">
          <cell r="B22">
            <v>210</v>
          </cell>
        </row>
        <row r="23">
          <cell r="B23">
            <v>211</v>
          </cell>
        </row>
        <row r="24">
          <cell r="B24">
            <v>212</v>
          </cell>
        </row>
        <row r="25">
          <cell r="B25">
            <v>213</v>
          </cell>
        </row>
        <row r="26">
          <cell r="B26">
            <v>214</v>
          </cell>
        </row>
        <row r="27">
          <cell r="B27">
            <v>215</v>
          </cell>
        </row>
        <row r="28">
          <cell r="B28">
            <v>216</v>
          </cell>
        </row>
        <row r="29">
          <cell r="B29">
            <v>217</v>
          </cell>
        </row>
        <row r="30">
          <cell r="B30">
            <v>218</v>
          </cell>
        </row>
        <row r="31">
          <cell r="B31">
            <v>219</v>
          </cell>
        </row>
        <row r="32">
          <cell r="B32">
            <v>220</v>
          </cell>
        </row>
        <row r="33">
          <cell r="B33">
            <v>221</v>
          </cell>
        </row>
        <row r="34">
          <cell r="B34">
            <v>222</v>
          </cell>
        </row>
        <row r="35">
          <cell r="B35">
            <v>223</v>
          </cell>
        </row>
        <row r="36">
          <cell r="B36">
            <v>224</v>
          </cell>
        </row>
        <row r="37">
          <cell r="B37">
            <v>225</v>
          </cell>
        </row>
        <row r="38">
          <cell r="B38">
            <v>226</v>
          </cell>
        </row>
        <row r="39">
          <cell r="B39">
            <v>227</v>
          </cell>
        </row>
        <row r="40">
          <cell r="B40">
            <v>228</v>
          </cell>
        </row>
        <row r="41">
          <cell r="B41">
            <v>229</v>
          </cell>
        </row>
        <row r="42">
          <cell r="B42">
            <v>230</v>
          </cell>
        </row>
        <row r="43">
          <cell r="B43">
            <v>231</v>
          </cell>
        </row>
        <row r="44">
          <cell r="B44">
            <v>232</v>
          </cell>
        </row>
        <row r="45">
          <cell r="B45">
            <v>233</v>
          </cell>
        </row>
        <row r="46">
          <cell r="B46">
            <v>234</v>
          </cell>
        </row>
        <row r="47">
          <cell r="B47">
            <v>235</v>
          </cell>
        </row>
        <row r="48">
          <cell r="B48">
            <v>236</v>
          </cell>
        </row>
        <row r="49">
          <cell r="B49">
            <v>237</v>
          </cell>
        </row>
        <row r="50">
          <cell r="B50">
            <v>238</v>
          </cell>
        </row>
        <row r="51">
          <cell r="B51">
            <v>239</v>
          </cell>
        </row>
        <row r="52">
          <cell r="B52">
            <v>240</v>
          </cell>
        </row>
        <row r="53">
          <cell r="B53">
            <v>241</v>
          </cell>
        </row>
        <row r="54">
          <cell r="B54">
            <v>242</v>
          </cell>
        </row>
        <row r="55">
          <cell r="B55">
            <v>243</v>
          </cell>
        </row>
        <row r="56">
          <cell r="B56">
            <v>244</v>
          </cell>
        </row>
        <row r="57">
          <cell r="B57">
            <v>245</v>
          </cell>
        </row>
        <row r="58">
          <cell r="B58">
            <v>246</v>
          </cell>
        </row>
        <row r="59">
          <cell r="B59">
            <v>247</v>
          </cell>
        </row>
        <row r="60">
          <cell r="B60">
            <v>248</v>
          </cell>
        </row>
        <row r="61">
          <cell r="B61">
            <v>249</v>
          </cell>
        </row>
        <row r="62">
          <cell r="B62">
            <v>250</v>
          </cell>
        </row>
        <row r="63">
          <cell r="B63">
            <v>251</v>
          </cell>
        </row>
        <row r="64">
          <cell r="B64">
            <v>252</v>
          </cell>
        </row>
        <row r="65">
          <cell r="B65">
            <v>253</v>
          </cell>
        </row>
        <row r="66">
          <cell r="B66">
            <v>254</v>
          </cell>
        </row>
        <row r="67">
          <cell r="B67">
            <v>255</v>
          </cell>
        </row>
        <row r="68">
          <cell r="B68">
            <v>256</v>
          </cell>
        </row>
        <row r="69">
          <cell r="B69">
            <v>257</v>
          </cell>
        </row>
        <row r="70">
          <cell r="B70">
            <v>258</v>
          </cell>
        </row>
        <row r="71">
          <cell r="B71">
            <v>259</v>
          </cell>
        </row>
        <row r="72">
          <cell r="B72">
            <v>260</v>
          </cell>
        </row>
        <row r="73">
          <cell r="B73">
            <v>261</v>
          </cell>
        </row>
        <row r="74">
          <cell r="B74">
            <v>262</v>
          </cell>
        </row>
        <row r="75">
          <cell r="B75">
            <v>263</v>
          </cell>
        </row>
        <row r="76">
          <cell r="B76">
            <v>264</v>
          </cell>
        </row>
        <row r="77">
          <cell r="B77">
            <v>265</v>
          </cell>
        </row>
        <row r="78">
          <cell r="B78">
            <v>266</v>
          </cell>
        </row>
        <row r="79">
          <cell r="B79">
            <v>267</v>
          </cell>
        </row>
        <row r="80">
          <cell r="B80">
            <v>268</v>
          </cell>
        </row>
        <row r="81">
          <cell r="B81">
            <v>269</v>
          </cell>
        </row>
        <row r="82">
          <cell r="B82">
            <v>270</v>
          </cell>
        </row>
        <row r="83">
          <cell r="B83">
            <v>271</v>
          </cell>
        </row>
        <row r="84">
          <cell r="B84">
            <v>272</v>
          </cell>
        </row>
        <row r="85">
          <cell r="B85">
            <v>273</v>
          </cell>
        </row>
        <row r="86">
          <cell r="B86">
            <v>274</v>
          </cell>
        </row>
        <row r="87">
          <cell r="B87">
            <v>275</v>
          </cell>
        </row>
        <row r="88">
          <cell r="B88">
            <v>276</v>
          </cell>
        </row>
        <row r="89">
          <cell r="B89">
            <v>277</v>
          </cell>
        </row>
        <row r="90">
          <cell r="B90">
            <v>278</v>
          </cell>
        </row>
        <row r="91">
          <cell r="B91">
            <v>279</v>
          </cell>
        </row>
        <row r="92">
          <cell r="B92">
            <v>280</v>
          </cell>
        </row>
        <row r="93">
          <cell r="B93">
            <v>281</v>
          </cell>
        </row>
        <row r="94">
          <cell r="B94">
            <v>282</v>
          </cell>
        </row>
        <row r="95">
          <cell r="B95">
            <v>283</v>
          </cell>
        </row>
        <row r="96">
          <cell r="B96">
            <v>284</v>
          </cell>
        </row>
        <row r="97">
          <cell r="B97">
            <v>285</v>
          </cell>
        </row>
        <row r="98">
          <cell r="B98">
            <v>286</v>
          </cell>
        </row>
        <row r="99">
          <cell r="B99">
            <v>287</v>
          </cell>
        </row>
        <row r="100">
          <cell r="B100">
            <v>288</v>
          </cell>
        </row>
        <row r="101">
          <cell r="B101">
            <v>289</v>
          </cell>
        </row>
        <row r="102">
          <cell r="B102">
            <v>290</v>
          </cell>
        </row>
        <row r="103">
          <cell r="B103">
            <v>291</v>
          </cell>
        </row>
        <row r="104">
          <cell r="B104">
            <v>292</v>
          </cell>
        </row>
        <row r="105">
          <cell r="B105">
            <v>293</v>
          </cell>
        </row>
        <row r="106">
          <cell r="B106">
            <v>294</v>
          </cell>
        </row>
        <row r="107">
          <cell r="B107">
            <v>295</v>
          </cell>
        </row>
        <row r="108">
          <cell r="B108">
            <v>296</v>
          </cell>
        </row>
        <row r="109">
          <cell r="B109">
            <v>297</v>
          </cell>
        </row>
        <row r="110">
          <cell r="B110">
            <v>298</v>
          </cell>
        </row>
        <row r="111">
          <cell r="B111">
            <v>299</v>
          </cell>
        </row>
        <row r="112">
          <cell r="B112">
            <v>300</v>
          </cell>
        </row>
        <row r="113">
          <cell r="B113">
            <v>301</v>
          </cell>
        </row>
        <row r="114">
          <cell r="B114">
            <v>302</v>
          </cell>
        </row>
        <row r="115">
          <cell r="B115">
            <v>303</v>
          </cell>
        </row>
        <row r="116">
          <cell r="B116">
            <v>304</v>
          </cell>
        </row>
        <row r="117">
          <cell r="B117">
            <v>305</v>
          </cell>
        </row>
        <row r="118">
          <cell r="B118">
            <v>306</v>
          </cell>
        </row>
        <row r="119">
          <cell r="B119">
            <v>307</v>
          </cell>
        </row>
        <row r="120">
          <cell r="B120">
            <v>308</v>
          </cell>
        </row>
        <row r="121">
          <cell r="B121">
            <v>309</v>
          </cell>
        </row>
        <row r="122">
          <cell r="B122">
            <v>310</v>
          </cell>
        </row>
        <row r="123">
          <cell r="B123">
            <v>311</v>
          </cell>
        </row>
        <row r="124">
          <cell r="B124">
            <v>312</v>
          </cell>
        </row>
        <row r="125">
          <cell r="B125">
            <v>313</v>
          </cell>
        </row>
        <row r="126">
          <cell r="B126">
            <v>314</v>
          </cell>
        </row>
        <row r="127">
          <cell r="B127">
            <v>315</v>
          </cell>
        </row>
        <row r="128">
          <cell r="B128">
            <v>316</v>
          </cell>
        </row>
        <row r="129">
          <cell r="B129">
            <v>317</v>
          </cell>
        </row>
        <row r="130">
          <cell r="B130">
            <v>318</v>
          </cell>
        </row>
        <row r="131">
          <cell r="B131">
            <v>319</v>
          </cell>
        </row>
        <row r="132">
          <cell r="B132">
            <v>320</v>
          </cell>
        </row>
        <row r="133">
          <cell r="B133">
            <v>321</v>
          </cell>
        </row>
        <row r="134">
          <cell r="B134">
            <v>322</v>
          </cell>
        </row>
        <row r="135">
          <cell r="B135">
            <v>323</v>
          </cell>
        </row>
        <row r="136">
          <cell r="B136">
            <v>324</v>
          </cell>
        </row>
        <row r="137">
          <cell r="B137">
            <v>325</v>
          </cell>
        </row>
        <row r="138">
          <cell r="B138">
            <v>326</v>
          </cell>
        </row>
        <row r="139">
          <cell r="B139">
            <v>327</v>
          </cell>
        </row>
        <row r="140">
          <cell r="B140">
            <v>328</v>
          </cell>
        </row>
        <row r="141">
          <cell r="B141">
            <v>329</v>
          </cell>
        </row>
        <row r="142">
          <cell r="B142">
            <v>330</v>
          </cell>
        </row>
        <row r="143">
          <cell r="B143">
            <v>331</v>
          </cell>
        </row>
        <row r="144">
          <cell r="B144">
            <v>332</v>
          </cell>
        </row>
        <row r="145">
          <cell r="B145">
            <v>333</v>
          </cell>
        </row>
        <row r="146">
          <cell r="B146">
            <v>334</v>
          </cell>
        </row>
        <row r="147">
          <cell r="B147">
            <v>335</v>
          </cell>
        </row>
        <row r="148">
          <cell r="B148">
            <v>336</v>
          </cell>
        </row>
        <row r="149">
          <cell r="B149">
            <v>337</v>
          </cell>
        </row>
        <row r="150">
          <cell r="B150">
            <v>338</v>
          </cell>
        </row>
        <row r="151">
          <cell r="B151">
            <v>339</v>
          </cell>
        </row>
        <row r="152">
          <cell r="B152">
            <v>340</v>
          </cell>
        </row>
        <row r="153">
          <cell r="B153">
            <v>341</v>
          </cell>
        </row>
        <row r="154">
          <cell r="B154">
            <v>342</v>
          </cell>
        </row>
        <row r="155">
          <cell r="B155">
            <v>343</v>
          </cell>
        </row>
        <row r="156">
          <cell r="B156">
            <v>344</v>
          </cell>
        </row>
        <row r="157">
          <cell r="B157">
            <v>345</v>
          </cell>
        </row>
        <row r="158">
          <cell r="B158">
            <v>346</v>
          </cell>
        </row>
        <row r="159">
          <cell r="B159">
            <v>347</v>
          </cell>
        </row>
        <row r="160">
          <cell r="B160">
            <v>348</v>
          </cell>
        </row>
        <row r="161">
          <cell r="B161">
            <v>349</v>
          </cell>
        </row>
        <row r="162">
          <cell r="B162">
            <v>350</v>
          </cell>
        </row>
        <row r="163">
          <cell r="B163">
            <v>351</v>
          </cell>
        </row>
        <row r="164">
          <cell r="B164">
            <v>352</v>
          </cell>
        </row>
        <row r="165">
          <cell r="B165">
            <v>353</v>
          </cell>
        </row>
        <row r="166">
          <cell r="B166">
            <v>354</v>
          </cell>
        </row>
        <row r="167">
          <cell r="B167">
            <v>355</v>
          </cell>
        </row>
        <row r="168">
          <cell r="B168">
            <v>356</v>
          </cell>
        </row>
        <row r="169">
          <cell r="B169">
            <v>357</v>
          </cell>
        </row>
        <row r="170">
          <cell r="B170">
            <v>358</v>
          </cell>
        </row>
        <row r="171">
          <cell r="B171">
            <v>359</v>
          </cell>
        </row>
        <row r="172">
          <cell r="B172">
            <v>360</v>
          </cell>
        </row>
        <row r="173">
          <cell r="B173">
            <v>361</v>
          </cell>
        </row>
        <row r="174">
          <cell r="B174">
            <v>362</v>
          </cell>
        </row>
        <row r="175">
          <cell r="B175">
            <v>363</v>
          </cell>
        </row>
        <row r="176">
          <cell r="B176">
            <v>364</v>
          </cell>
        </row>
        <row r="177">
          <cell r="B177">
            <v>365</v>
          </cell>
        </row>
        <row r="178">
          <cell r="B178">
            <v>366</v>
          </cell>
        </row>
        <row r="179">
          <cell r="B179">
            <v>367</v>
          </cell>
        </row>
        <row r="180">
          <cell r="B180">
            <v>368</v>
          </cell>
        </row>
        <row r="181">
          <cell r="B181">
            <v>369</v>
          </cell>
        </row>
        <row r="182">
          <cell r="B182">
            <v>370</v>
          </cell>
        </row>
        <row r="183">
          <cell r="B183">
            <v>371</v>
          </cell>
        </row>
        <row r="184">
          <cell r="B184">
            <v>372</v>
          </cell>
        </row>
        <row r="185">
          <cell r="B185">
            <v>373</v>
          </cell>
        </row>
        <row r="186">
          <cell r="B186">
            <v>374</v>
          </cell>
        </row>
        <row r="187">
          <cell r="B187">
            <v>376</v>
          </cell>
        </row>
        <row r="188">
          <cell r="B188">
            <v>377</v>
          </cell>
        </row>
        <row r="189">
          <cell r="B189">
            <v>378</v>
          </cell>
        </row>
        <row r="190">
          <cell r="B190">
            <v>379</v>
          </cell>
        </row>
        <row r="191">
          <cell r="B191">
            <v>380</v>
          </cell>
        </row>
        <row r="192">
          <cell r="B192">
            <v>381</v>
          </cell>
        </row>
        <row r="193">
          <cell r="B193">
            <v>382</v>
          </cell>
        </row>
        <row r="194">
          <cell r="B194">
            <v>383</v>
          </cell>
        </row>
        <row r="195">
          <cell r="B195">
            <v>384</v>
          </cell>
        </row>
        <row r="196">
          <cell r="B196">
            <v>385</v>
          </cell>
        </row>
        <row r="197">
          <cell r="B197">
            <v>386</v>
          </cell>
        </row>
        <row r="198">
          <cell r="B198">
            <v>387</v>
          </cell>
        </row>
        <row r="199">
          <cell r="B199">
            <v>388</v>
          </cell>
        </row>
        <row r="200">
          <cell r="B200">
            <v>389</v>
          </cell>
        </row>
        <row r="201">
          <cell r="B201">
            <v>390</v>
          </cell>
        </row>
        <row r="202">
          <cell r="B202">
            <v>391</v>
          </cell>
        </row>
        <row r="203">
          <cell r="B203">
            <v>392</v>
          </cell>
        </row>
        <row r="204">
          <cell r="B204">
            <v>393</v>
          </cell>
        </row>
        <row r="205">
          <cell r="B205">
            <v>394</v>
          </cell>
        </row>
        <row r="206">
          <cell r="B206">
            <v>395</v>
          </cell>
        </row>
        <row r="207">
          <cell r="B207">
            <v>396</v>
          </cell>
        </row>
        <row r="208">
          <cell r="B208">
            <v>397</v>
          </cell>
        </row>
        <row r="209">
          <cell r="B209">
            <v>398</v>
          </cell>
        </row>
        <row r="210">
          <cell r="B210">
            <v>399</v>
          </cell>
        </row>
        <row r="211">
          <cell r="B211">
            <v>400</v>
          </cell>
        </row>
        <row r="212">
          <cell r="B212">
            <v>401</v>
          </cell>
        </row>
        <row r="213">
          <cell r="B213">
            <v>402</v>
          </cell>
        </row>
        <row r="214">
          <cell r="B214">
            <v>403</v>
          </cell>
        </row>
        <row r="215">
          <cell r="B215">
            <v>404</v>
          </cell>
        </row>
        <row r="216">
          <cell r="B216">
            <v>405</v>
          </cell>
        </row>
        <row r="217">
          <cell r="B217">
            <v>406</v>
          </cell>
        </row>
        <row r="218">
          <cell r="B218">
            <v>407</v>
          </cell>
        </row>
        <row r="219">
          <cell r="B219">
            <v>408</v>
          </cell>
        </row>
        <row r="220">
          <cell r="B220">
            <v>409</v>
          </cell>
        </row>
        <row r="221">
          <cell r="B221">
            <v>410</v>
          </cell>
        </row>
        <row r="222">
          <cell r="B222">
            <v>411</v>
          </cell>
        </row>
        <row r="223">
          <cell r="B223">
            <v>412</v>
          </cell>
        </row>
        <row r="224">
          <cell r="B224">
            <v>413</v>
          </cell>
        </row>
        <row r="225">
          <cell r="B225">
            <v>414</v>
          </cell>
        </row>
        <row r="226">
          <cell r="B226">
            <v>415</v>
          </cell>
        </row>
        <row r="227">
          <cell r="B227">
            <v>416</v>
          </cell>
        </row>
        <row r="228">
          <cell r="B228">
            <v>417</v>
          </cell>
        </row>
        <row r="229">
          <cell r="B229">
            <v>418</v>
          </cell>
        </row>
        <row r="230">
          <cell r="B230">
            <v>419</v>
          </cell>
        </row>
        <row r="231">
          <cell r="B231">
            <v>420</v>
          </cell>
        </row>
        <row r="232">
          <cell r="B232">
            <v>421</v>
          </cell>
        </row>
        <row r="233">
          <cell r="B233">
            <v>422</v>
          </cell>
        </row>
        <row r="234">
          <cell r="B234">
            <v>423</v>
          </cell>
        </row>
        <row r="235">
          <cell r="B235">
            <v>424</v>
          </cell>
        </row>
        <row r="236">
          <cell r="B236">
            <v>425</v>
          </cell>
        </row>
        <row r="237">
          <cell r="B237">
            <v>426</v>
          </cell>
        </row>
        <row r="238">
          <cell r="B238">
            <v>427</v>
          </cell>
        </row>
        <row r="239">
          <cell r="B239">
            <v>428</v>
          </cell>
        </row>
        <row r="240">
          <cell r="B240">
            <v>429</v>
          </cell>
        </row>
        <row r="241">
          <cell r="B241">
            <v>430</v>
          </cell>
        </row>
        <row r="242">
          <cell r="B242">
            <v>431</v>
          </cell>
        </row>
        <row r="243">
          <cell r="B243">
            <v>432</v>
          </cell>
        </row>
        <row r="244">
          <cell r="B244">
            <v>433</v>
          </cell>
        </row>
        <row r="245">
          <cell r="B245">
            <v>434</v>
          </cell>
        </row>
        <row r="246">
          <cell r="B246">
            <v>435</v>
          </cell>
        </row>
        <row r="247">
          <cell r="B247">
            <v>436</v>
          </cell>
        </row>
        <row r="248">
          <cell r="B248">
            <v>437</v>
          </cell>
        </row>
        <row r="249">
          <cell r="B249">
            <v>438</v>
          </cell>
        </row>
        <row r="250">
          <cell r="B250">
            <v>439</v>
          </cell>
        </row>
        <row r="251">
          <cell r="B251">
            <v>440</v>
          </cell>
        </row>
        <row r="252">
          <cell r="B252">
            <v>441</v>
          </cell>
        </row>
        <row r="253">
          <cell r="B253">
            <v>442</v>
          </cell>
        </row>
        <row r="254">
          <cell r="B254">
            <v>443</v>
          </cell>
        </row>
        <row r="255">
          <cell r="B255">
            <v>444</v>
          </cell>
        </row>
        <row r="256">
          <cell r="B256">
            <v>445</v>
          </cell>
        </row>
        <row r="257">
          <cell r="B257">
            <v>446</v>
          </cell>
        </row>
        <row r="258">
          <cell r="B258">
            <v>447</v>
          </cell>
        </row>
        <row r="259">
          <cell r="B259">
            <v>448</v>
          </cell>
        </row>
        <row r="260">
          <cell r="B260">
            <v>449</v>
          </cell>
        </row>
        <row r="261">
          <cell r="B261">
            <v>450</v>
          </cell>
        </row>
        <row r="262">
          <cell r="B262">
            <v>451</v>
          </cell>
        </row>
        <row r="263">
          <cell r="B263">
            <v>452</v>
          </cell>
        </row>
        <row r="264">
          <cell r="B264">
            <v>453</v>
          </cell>
        </row>
        <row r="265">
          <cell r="B265">
            <v>454</v>
          </cell>
        </row>
        <row r="266">
          <cell r="B266">
            <v>455</v>
          </cell>
        </row>
        <row r="267">
          <cell r="B267">
            <v>456</v>
          </cell>
        </row>
        <row r="268">
          <cell r="B268">
            <v>457</v>
          </cell>
        </row>
        <row r="269">
          <cell r="B269">
            <v>458</v>
          </cell>
        </row>
        <row r="270">
          <cell r="B270">
            <v>459</v>
          </cell>
        </row>
        <row r="271">
          <cell r="B271">
            <v>460</v>
          </cell>
        </row>
        <row r="272">
          <cell r="B272">
            <v>461</v>
          </cell>
        </row>
        <row r="273">
          <cell r="B273">
            <v>462</v>
          </cell>
        </row>
        <row r="274">
          <cell r="B274">
            <v>463</v>
          </cell>
        </row>
        <row r="275">
          <cell r="B275">
            <v>464</v>
          </cell>
        </row>
        <row r="276">
          <cell r="B276">
            <v>465</v>
          </cell>
        </row>
        <row r="277">
          <cell r="B277">
            <v>466</v>
          </cell>
        </row>
        <row r="278">
          <cell r="B278">
            <v>467</v>
          </cell>
        </row>
        <row r="279">
          <cell r="B279">
            <v>468</v>
          </cell>
        </row>
        <row r="280">
          <cell r="B280">
            <v>469</v>
          </cell>
        </row>
        <row r="281">
          <cell r="B281">
            <v>470</v>
          </cell>
        </row>
        <row r="282">
          <cell r="B282">
            <v>471</v>
          </cell>
        </row>
        <row r="283">
          <cell r="B283">
            <v>472</v>
          </cell>
        </row>
        <row r="284">
          <cell r="B284">
            <v>473</v>
          </cell>
        </row>
        <row r="285">
          <cell r="B285">
            <v>474</v>
          </cell>
        </row>
        <row r="286">
          <cell r="B286">
            <v>475</v>
          </cell>
        </row>
        <row r="287">
          <cell r="B287">
            <v>476</v>
          </cell>
        </row>
        <row r="288">
          <cell r="B288">
            <v>477</v>
          </cell>
        </row>
        <row r="289">
          <cell r="B289">
            <v>478</v>
          </cell>
        </row>
        <row r="290">
          <cell r="B290">
            <v>479</v>
          </cell>
        </row>
        <row r="291">
          <cell r="B291">
            <v>480</v>
          </cell>
        </row>
        <row r="292">
          <cell r="B292">
            <v>481</v>
          </cell>
        </row>
        <row r="293">
          <cell r="B293">
            <v>482</v>
          </cell>
        </row>
        <row r="294">
          <cell r="B294">
            <v>483</v>
          </cell>
        </row>
        <row r="295">
          <cell r="B295">
            <v>484</v>
          </cell>
        </row>
        <row r="296">
          <cell r="B296">
            <v>485</v>
          </cell>
        </row>
        <row r="297">
          <cell r="B297">
            <v>486</v>
          </cell>
        </row>
        <row r="298">
          <cell r="B298">
            <v>487</v>
          </cell>
        </row>
        <row r="299">
          <cell r="B299">
            <v>488</v>
          </cell>
        </row>
        <row r="300">
          <cell r="B300">
            <v>489</v>
          </cell>
        </row>
        <row r="301">
          <cell r="B301">
            <v>490</v>
          </cell>
        </row>
        <row r="302">
          <cell r="B302">
            <v>491</v>
          </cell>
        </row>
        <row r="303">
          <cell r="B303">
            <v>492</v>
          </cell>
        </row>
        <row r="304">
          <cell r="B304">
            <v>493</v>
          </cell>
        </row>
        <row r="305">
          <cell r="B305">
            <v>494</v>
          </cell>
        </row>
        <row r="306">
          <cell r="B306">
            <v>495</v>
          </cell>
        </row>
        <row r="307">
          <cell r="B307">
            <v>496</v>
          </cell>
        </row>
        <row r="308">
          <cell r="B308">
            <v>497</v>
          </cell>
        </row>
        <row r="309">
          <cell r="B309">
            <v>498</v>
          </cell>
        </row>
        <row r="310">
          <cell r="B310">
            <v>499</v>
          </cell>
        </row>
        <row r="311">
          <cell r="B311">
            <v>500</v>
          </cell>
        </row>
        <row r="312">
          <cell r="B312">
            <v>501</v>
          </cell>
        </row>
        <row r="313">
          <cell r="B313">
            <v>502</v>
          </cell>
        </row>
        <row r="314">
          <cell r="B314">
            <v>503</v>
          </cell>
        </row>
        <row r="315">
          <cell r="B315">
            <v>504</v>
          </cell>
        </row>
        <row r="316">
          <cell r="B316">
            <v>505</v>
          </cell>
        </row>
        <row r="317">
          <cell r="B317">
            <v>506</v>
          </cell>
        </row>
        <row r="318">
          <cell r="B318">
            <v>507</v>
          </cell>
        </row>
        <row r="319">
          <cell r="B319">
            <v>508</v>
          </cell>
        </row>
        <row r="320">
          <cell r="B320">
            <v>509</v>
          </cell>
        </row>
        <row r="321">
          <cell r="B321">
            <v>510</v>
          </cell>
        </row>
        <row r="322">
          <cell r="B322">
            <v>511</v>
          </cell>
        </row>
        <row r="323">
          <cell r="B323">
            <v>512</v>
          </cell>
        </row>
        <row r="324">
          <cell r="B324">
            <v>513</v>
          </cell>
        </row>
        <row r="325">
          <cell r="B325">
            <v>514</v>
          </cell>
        </row>
        <row r="326">
          <cell r="B326">
            <v>515</v>
          </cell>
        </row>
        <row r="327">
          <cell r="B327">
            <v>516</v>
          </cell>
        </row>
        <row r="328">
          <cell r="B328">
            <v>517</v>
          </cell>
        </row>
        <row r="329">
          <cell r="B329">
            <v>518</v>
          </cell>
        </row>
        <row r="330">
          <cell r="B330">
            <v>519</v>
          </cell>
        </row>
        <row r="331">
          <cell r="B331">
            <v>520</v>
          </cell>
        </row>
        <row r="332">
          <cell r="B332">
            <v>521</v>
          </cell>
        </row>
        <row r="333">
          <cell r="B333">
            <v>522</v>
          </cell>
        </row>
        <row r="334">
          <cell r="B334">
            <v>523</v>
          </cell>
        </row>
        <row r="335">
          <cell r="B335">
            <v>524</v>
          </cell>
        </row>
        <row r="336">
          <cell r="B336">
            <v>525</v>
          </cell>
        </row>
        <row r="337">
          <cell r="B337">
            <v>526</v>
          </cell>
        </row>
        <row r="338">
          <cell r="B338">
            <v>527</v>
          </cell>
        </row>
        <row r="339">
          <cell r="B339">
            <v>528</v>
          </cell>
        </row>
        <row r="340">
          <cell r="B340">
            <v>529</v>
          </cell>
        </row>
        <row r="341">
          <cell r="B341">
            <v>530</v>
          </cell>
        </row>
        <row r="342">
          <cell r="B342">
            <v>531</v>
          </cell>
        </row>
        <row r="343">
          <cell r="B343">
            <v>532</v>
          </cell>
        </row>
        <row r="344">
          <cell r="B344">
            <v>533</v>
          </cell>
        </row>
        <row r="345">
          <cell r="B345">
            <v>534</v>
          </cell>
        </row>
        <row r="346">
          <cell r="B346">
            <v>535</v>
          </cell>
        </row>
        <row r="347">
          <cell r="B347">
            <v>536</v>
          </cell>
        </row>
        <row r="348">
          <cell r="B348">
            <v>537</v>
          </cell>
        </row>
        <row r="349">
          <cell r="B349">
            <v>538</v>
          </cell>
        </row>
        <row r="350">
          <cell r="B350">
            <v>539</v>
          </cell>
        </row>
        <row r="351">
          <cell r="B351">
            <v>540</v>
          </cell>
        </row>
        <row r="352">
          <cell r="B352">
            <v>108</v>
          </cell>
        </row>
        <row r="353">
          <cell r="B353">
            <v>109</v>
          </cell>
        </row>
        <row r="354">
          <cell r="B354">
            <v>110</v>
          </cell>
        </row>
        <row r="355">
          <cell r="B355">
            <v>129</v>
          </cell>
        </row>
        <row r="356">
          <cell r="B356">
            <v>130</v>
          </cell>
        </row>
        <row r="357">
          <cell r="B357">
            <v>131</v>
          </cell>
        </row>
        <row r="358">
          <cell r="B358">
            <v>132</v>
          </cell>
        </row>
        <row r="359">
          <cell r="B359">
            <v>133</v>
          </cell>
        </row>
        <row r="360">
          <cell r="B360">
            <v>134</v>
          </cell>
        </row>
        <row r="361">
          <cell r="B361">
            <v>135</v>
          </cell>
        </row>
        <row r="362">
          <cell r="B362">
            <v>136</v>
          </cell>
        </row>
        <row r="363">
          <cell r="B363">
            <v>137</v>
          </cell>
        </row>
        <row r="364">
          <cell r="B364">
            <v>138</v>
          </cell>
        </row>
        <row r="365">
          <cell r="B365">
            <v>139</v>
          </cell>
        </row>
        <row r="366">
          <cell r="B366">
            <v>140</v>
          </cell>
        </row>
        <row r="367">
          <cell r="B367">
            <v>141</v>
          </cell>
        </row>
        <row r="368">
          <cell r="B368">
            <v>142</v>
          </cell>
        </row>
        <row r="369">
          <cell r="B369">
            <v>143</v>
          </cell>
        </row>
        <row r="370">
          <cell r="B370">
            <v>144</v>
          </cell>
        </row>
        <row r="371">
          <cell r="B371">
            <v>145</v>
          </cell>
        </row>
        <row r="372">
          <cell r="B372">
            <v>146</v>
          </cell>
        </row>
        <row r="373">
          <cell r="B373">
            <v>4886</v>
          </cell>
        </row>
        <row r="374">
          <cell r="B374">
            <v>4921</v>
          </cell>
        </row>
        <row r="375">
          <cell r="B375">
            <v>4910</v>
          </cell>
        </row>
        <row r="376">
          <cell r="B376">
            <v>4836</v>
          </cell>
        </row>
        <row r="377">
          <cell r="B377">
            <v>4830</v>
          </cell>
        </row>
        <row r="378">
          <cell r="B378">
            <v>4915</v>
          </cell>
        </row>
        <row r="379">
          <cell r="B379">
            <v>4809</v>
          </cell>
        </row>
        <row r="380">
          <cell r="B380">
            <v>4806</v>
          </cell>
        </row>
        <row r="381">
          <cell r="B381">
            <v>4872</v>
          </cell>
        </row>
        <row r="382">
          <cell r="B382">
            <v>4801</v>
          </cell>
        </row>
        <row r="383">
          <cell r="B383">
            <v>4897</v>
          </cell>
        </row>
        <row r="384">
          <cell r="B384">
            <v>4817</v>
          </cell>
        </row>
        <row r="385">
          <cell r="B385">
            <v>4919</v>
          </cell>
        </row>
        <row r="386">
          <cell r="B386">
            <v>4924</v>
          </cell>
        </row>
        <row r="387">
          <cell r="B387">
            <v>4927</v>
          </cell>
        </row>
        <row r="388">
          <cell r="B388">
            <v>6889</v>
          </cell>
        </row>
        <row r="389">
          <cell r="B389">
            <v>6879</v>
          </cell>
        </row>
        <row r="390">
          <cell r="B390">
            <v>6895</v>
          </cell>
        </row>
        <row r="391">
          <cell r="B391">
            <v>6897</v>
          </cell>
        </row>
        <row r="392">
          <cell r="B392">
            <v>6944</v>
          </cell>
        </row>
        <row r="393">
          <cell r="B393">
            <v>7028</v>
          </cell>
        </row>
        <row r="394">
          <cell r="B394">
            <v>6923</v>
          </cell>
        </row>
        <row r="395">
          <cell r="B395">
            <v>6933</v>
          </cell>
        </row>
        <row r="396">
          <cell r="B396">
            <v>6940</v>
          </cell>
        </row>
        <row r="397">
          <cell r="B397">
            <v>6949</v>
          </cell>
        </row>
        <row r="398">
          <cell r="B398">
            <v>6952</v>
          </cell>
        </row>
        <row r="399">
          <cell r="B399">
            <v>541</v>
          </cell>
        </row>
        <row r="400">
          <cell r="B400">
            <v>542</v>
          </cell>
        </row>
        <row r="401">
          <cell r="B401">
            <v>543</v>
          </cell>
        </row>
        <row r="402">
          <cell r="B402">
            <v>544</v>
          </cell>
        </row>
        <row r="403">
          <cell r="B403">
            <v>545</v>
          </cell>
        </row>
        <row r="404">
          <cell r="B404">
            <v>546</v>
          </cell>
        </row>
        <row r="405">
          <cell r="B405">
            <v>547</v>
          </cell>
        </row>
        <row r="406">
          <cell r="B406">
            <v>548</v>
          </cell>
        </row>
        <row r="407">
          <cell r="B407">
            <v>549</v>
          </cell>
        </row>
        <row r="408">
          <cell r="B408">
            <v>550</v>
          </cell>
        </row>
        <row r="409">
          <cell r="B409">
            <v>551</v>
          </cell>
        </row>
        <row r="410">
          <cell r="B410">
            <v>552</v>
          </cell>
        </row>
        <row r="411">
          <cell r="B411">
            <v>553</v>
          </cell>
        </row>
        <row r="412">
          <cell r="B412">
            <v>554</v>
          </cell>
        </row>
        <row r="413">
          <cell r="B413">
            <v>555</v>
          </cell>
        </row>
        <row r="414">
          <cell r="B414">
            <v>556</v>
          </cell>
        </row>
        <row r="415">
          <cell r="B415">
            <v>557</v>
          </cell>
        </row>
        <row r="416">
          <cell r="B416">
            <v>558</v>
          </cell>
        </row>
        <row r="417">
          <cell r="B417">
            <v>559</v>
          </cell>
        </row>
        <row r="418">
          <cell r="B418">
            <v>560</v>
          </cell>
        </row>
        <row r="419">
          <cell r="B419">
            <v>561</v>
          </cell>
        </row>
        <row r="420">
          <cell r="B420">
            <v>562</v>
          </cell>
        </row>
        <row r="421">
          <cell r="B421">
            <v>563</v>
          </cell>
        </row>
        <row r="422">
          <cell r="B422">
            <v>564</v>
          </cell>
        </row>
        <row r="423">
          <cell r="B423">
            <v>565</v>
          </cell>
        </row>
        <row r="424">
          <cell r="B424">
            <v>566</v>
          </cell>
        </row>
        <row r="425">
          <cell r="B425">
            <v>567</v>
          </cell>
        </row>
        <row r="426">
          <cell r="B426">
            <v>568</v>
          </cell>
        </row>
        <row r="427">
          <cell r="B427">
            <v>569</v>
          </cell>
        </row>
        <row r="428">
          <cell r="B428">
            <v>570</v>
          </cell>
        </row>
        <row r="429">
          <cell r="B429">
            <v>571</v>
          </cell>
        </row>
        <row r="430">
          <cell r="B430">
            <v>572</v>
          </cell>
        </row>
        <row r="431">
          <cell r="B431">
            <v>573</v>
          </cell>
        </row>
        <row r="432">
          <cell r="B432">
            <v>574</v>
          </cell>
        </row>
        <row r="433">
          <cell r="B433">
            <v>575</v>
          </cell>
        </row>
        <row r="434">
          <cell r="B434">
            <v>576</v>
          </cell>
        </row>
        <row r="435">
          <cell r="B435">
            <v>577</v>
          </cell>
        </row>
        <row r="436">
          <cell r="B436">
            <v>578</v>
          </cell>
        </row>
        <row r="437">
          <cell r="B437">
            <v>579</v>
          </cell>
        </row>
        <row r="438">
          <cell r="B438">
            <v>580</v>
          </cell>
        </row>
        <row r="439">
          <cell r="B439">
            <v>581</v>
          </cell>
        </row>
        <row r="440">
          <cell r="B440">
            <v>582</v>
          </cell>
        </row>
        <row r="441">
          <cell r="B441">
            <v>583</v>
          </cell>
        </row>
        <row r="442">
          <cell r="B442">
            <v>584</v>
          </cell>
        </row>
        <row r="443">
          <cell r="B443">
            <v>585</v>
          </cell>
        </row>
        <row r="444">
          <cell r="B444">
            <v>586</v>
          </cell>
        </row>
        <row r="445">
          <cell r="B445">
            <v>587</v>
          </cell>
        </row>
        <row r="446">
          <cell r="B446">
            <v>588</v>
          </cell>
        </row>
        <row r="447">
          <cell r="B447">
            <v>589</v>
          </cell>
        </row>
        <row r="448">
          <cell r="B448">
            <v>590</v>
          </cell>
        </row>
        <row r="449">
          <cell r="B449">
            <v>591</v>
          </cell>
        </row>
        <row r="450">
          <cell r="B450">
            <v>592</v>
          </cell>
        </row>
        <row r="451">
          <cell r="B451">
            <v>593</v>
          </cell>
        </row>
        <row r="452">
          <cell r="B452">
            <v>594</v>
          </cell>
        </row>
        <row r="453">
          <cell r="B453">
            <v>595</v>
          </cell>
        </row>
        <row r="454">
          <cell r="B454">
            <v>596</v>
          </cell>
        </row>
        <row r="455">
          <cell r="B455">
            <v>597</v>
          </cell>
        </row>
        <row r="456">
          <cell r="B456">
            <v>598</v>
          </cell>
        </row>
        <row r="457">
          <cell r="B457">
            <v>599</v>
          </cell>
        </row>
        <row r="458">
          <cell r="B458">
            <v>600</v>
          </cell>
        </row>
        <row r="459">
          <cell r="B459">
            <v>601</v>
          </cell>
        </row>
        <row r="460">
          <cell r="B460">
            <v>602</v>
          </cell>
        </row>
        <row r="461">
          <cell r="B461">
            <v>603</v>
          </cell>
        </row>
        <row r="462">
          <cell r="B462">
            <v>604</v>
          </cell>
        </row>
        <row r="463">
          <cell r="B463">
            <v>605</v>
          </cell>
        </row>
        <row r="464">
          <cell r="B464">
            <v>606</v>
          </cell>
        </row>
        <row r="465">
          <cell r="B465">
            <v>607</v>
          </cell>
        </row>
        <row r="466">
          <cell r="B466">
            <v>608</v>
          </cell>
        </row>
        <row r="467">
          <cell r="B467">
            <v>609</v>
          </cell>
        </row>
        <row r="468">
          <cell r="B468">
            <v>610</v>
          </cell>
        </row>
        <row r="469">
          <cell r="B469">
            <v>611</v>
          </cell>
        </row>
        <row r="470">
          <cell r="B470">
            <v>612</v>
          </cell>
        </row>
        <row r="471">
          <cell r="B471">
            <v>613</v>
          </cell>
        </row>
        <row r="472">
          <cell r="B472">
            <v>614</v>
          </cell>
        </row>
        <row r="473">
          <cell r="B473">
            <v>615</v>
          </cell>
        </row>
        <row r="474">
          <cell r="B474">
            <v>616</v>
          </cell>
        </row>
        <row r="475">
          <cell r="B475">
            <v>617</v>
          </cell>
        </row>
        <row r="476">
          <cell r="B476">
            <v>618</v>
          </cell>
        </row>
        <row r="477">
          <cell r="B477">
            <v>619</v>
          </cell>
        </row>
        <row r="478">
          <cell r="B478">
            <v>620</v>
          </cell>
        </row>
        <row r="479">
          <cell r="B479">
            <v>621</v>
          </cell>
        </row>
        <row r="480">
          <cell r="B480">
            <v>622</v>
          </cell>
        </row>
        <row r="481">
          <cell r="B481">
            <v>623</v>
          </cell>
        </row>
        <row r="482">
          <cell r="B482">
            <v>624</v>
          </cell>
        </row>
        <row r="483">
          <cell r="B483">
            <v>625</v>
          </cell>
        </row>
        <row r="484">
          <cell r="B484">
            <v>626</v>
          </cell>
        </row>
        <row r="485">
          <cell r="B485">
            <v>627</v>
          </cell>
        </row>
        <row r="486">
          <cell r="B486">
            <v>628</v>
          </cell>
        </row>
        <row r="487">
          <cell r="B487">
            <v>629</v>
          </cell>
        </row>
        <row r="488">
          <cell r="B488">
            <v>630</v>
          </cell>
        </row>
        <row r="489">
          <cell r="B489">
            <v>631</v>
          </cell>
        </row>
        <row r="490">
          <cell r="B490">
            <v>632</v>
          </cell>
        </row>
        <row r="491">
          <cell r="B491">
            <v>633</v>
          </cell>
        </row>
        <row r="492">
          <cell r="B492">
            <v>634</v>
          </cell>
        </row>
        <row r="493">
          <cell r="B493">
            <v>635</v>
          </cell>
        </row>
        <row r="494">
          <cell r="B494">
            <v>636</v>
          </cell>
        </row>
        <row r="495">
          <cell r="B495">
            <v>637</v>
          </cell>
        </row>
        <row r="496">
          <cell r="B496">
            <v>638</v>
          </cell>
        </row>
        <row r="497">
          <cell r="B497">
            <v>639</v>
          </cell>
        </row>
        <row r="498">
          <cell r="B498">
            <v>640</v>
          </cell>
        </row>
        <row r="499">
          <cell r="B499">
            <v>641</v>
          </cell>
        </row>
        <row r="500">
          <cell r="B500">
            <v>642</v>
          </cell>
        </row>
        <row r="501">
          <cell r="B501">
            <v>643</v>
          </cell>
        </row>
        <row r="502">
          <cell r="B502">
            <v>644</v>
          </cell>
        </row>
        <row r="503">
          <cell r="B503">
            <v>645</v>
          </cell>
        </row>
        <row r="504">
          <cell r="B504">
            <v>646</v>
          </cell>
        </row>
        <row r="505">
          <cell r="B505">
            <v>647</v>
          </cell>
        </row>
        <row r="506">
          <cell r="B506">
            <v>648</v>
          </cell>
        </row>
        <row r="507">
          <cell r="B507">
            <v>649</v>
          </cell>
        </row>
        <row r="508">
          <cell r="B508">
            <v>650</v>
          </cell>
        </row>
        <row r="509">
          <cell r="B509">
            <v>651</v>
          </cell>
        </row>
        <row r="510">
          <cell r="B510">
            <v>652</v>
          </cell>
        </row>
        <row r="511">
          <cell r="B511">
            <v>653</v>
          </cell>
        </row>
        <row r="512">
          <cell r="B512">
            <v>654</v>
          </cell>
        </row>
        <row r="513">
          <cell r="B513">
            <v>655</v>
          </cell>
        </row>
        <row r="514">
          <cell r="B514">
            <v>656</v>
          </cell>
        </row>
        <row r="515">
          <cell r="B515">
            <v>657</v>
          </cell>
        </row>
        <row r="516">
          <cell r="B516">
            <v>658</v>
          </cell>
        </row>
        <row r="517">
          <cell r="B517">
            <v>659</v>
          </cell>
        </row>
        <row r="518">
          <cell r="B518">
            <v>660</v>
          </cell>
        </row>
        <row r="519">
          <cell r="B519">
            <v>661</v>
          </cell>
        </row>
        <row r="520">
          <cell r="B520">
            <v>662</v>
          </cell>
        </row>
        <row r="521">
          <cell r="B521">
            <v>663</v>
          </cell>
        </row>
        <row r="522">
          <cell r="B522">
            <v>664</v>
          </cell>
        </row>
        <row r="523">
          <cell r="B523">
            <v>665</v>
          </cell>
        </row>
        <row r="524">
          <cell r="B524">
            <v>666</v>
          </cell>
        </row>
        <row r="525">
          <cell r="B525">
            <v>667</v>
          </cell>
        </row>
        <row r="526">
          <cell r="B526">
            <v>668</v>
          </cell>
        </row>
        <row r="527">
          <cell r="B527">
            <v>669</v>
          </cell>
        </row>
        <row r="528">
          <cell r="B528">
            <v>670</v>
          </cell>
        </row>
        <row r="529">
          <cell r="B529">
            <v>671</v>
          </cell>
        </row>
        <row r="530">
          <cell r="B530">
            <v>672</v>
          </cell>
        </row>
        <row r="531">
          <cell r="B531">
            <v>673</v>
          </cell>
        </row>
        <row r="532">
          <cell r="B532">
            <v>674</v>
          </cell>
        </row>
        <row r="533">
          <cell r="B533">
            <v>675</v>
          </cell>
        </row>
        <row r="534">
          <cell r="B534">
            <v>676</v>
          </cell>
        </row>
        <row r="535">
          <cell r="B535">
            <v>677</v>
          </cell>
        </row>
        <row r="536">
          <cell r="B536">
            <v>678</v>
          </cell>
        </row>
        <row r="537">
          <cell r="B537">
            <v>679</v>
          </cell>
        </row>
        <row r="538">
          <cell r="B538">
            <v>680</v>
          </cell>
        </row>
        <row r="539">
          <cell r="B539">
            <v>681</v>
          </cell>
        </row>
        <row r="540">
          <cell r="B540">
            <v>682</v>
          </cell>
        </row>
        <row r="541">
          <cell r="B541">
            <v>683</v>
          </cell>
        </row>
        <row r="542">
          <cell r="B542">
            <v>684</v>
          </cell>
        </row>
        <row r="543">
          <cell r="B543">
            <v>685</v>
          </cell>
        </row>
        <row r="544">
          <cell r="B544">
            <v>686</v>
          </cell>
        </row>
        <row r="545">
          <cell r="B545">
            <v>687</v>
          </cell>
        </row>
        <row r="546">
          <cell r="B546">
            <v>688</v>
          </cell>
        </row>
        <row r="547">
          <cell r="B547">
            <v>689</v>
          </cell>
        </row>
        <row r="548">
          <cell r="B548">
            <v>690</v>
          </cell>
        </row>
        <row r="549">
          <cell r="B549">
            <v>691</v>
          </cell>
        </row>
        <row r="550">
          <cell r="B550">
            <v>692</v>
          </cell>
        </row>
        <row r="551">
          <cell r="B551">
            <v>693</v>
          </cell>
        </row>
        <row r="552">
          <cell r="B552">
            <v>694</v>
          </cell>
        </row>
        <row r="553">
          <cell r="B553">
            <v>695</v>
          </cell>
        </row>
        <row r="554">
          <cell r="B554">
            <v>696</v>
          </cell>
        </row>
        <row r="555">
          <cell r="B555">
            <v>697</v>
          </cell>
        </row>
        <row r="556">
          <cell r="B556">
            <v>698</v>
          </cell>
        </row>
        <row r="557">
          <cell r="B557">
            <v>699</v>
          </cell>
        </row>
        <row r="558">
          <cell r="B558">
            <v>700</v>
          </cell>
        </row>
        <row r="559">
          <cell r="B559">
            <v>701</v>
          </cell>
        </row>
        <row r="560">
          <cell r="B560">
            <v>702</v>
          </cell>
        </row>
        <row r="561">
          <cell r="B561">
            <v>703</v>
          </cell>
        </row>
        <row r="562">
          <cell r="B562">
            <v>704</v>
          </cell>
        </row>
        <row r="563">
          <cell r="B563">
            <v>705</v>
          </cell>
        </row>
        <row r="564">
          <cell r="B564">
            <v>706</v>
          </cell>
        </row>
        <row r="565">
          <cell r="B565">
            <v>707</v>
          </cell>
        </row>
        <row r="566">
          <cell r="B566">
            <v>708</v>
          </cell>
        </row>
        <row r="567">
          <cell r="B567">
            <v>709</v>
          </cell>
        </row>
        <row r="568">
          <cell r="B568">
            <v>710</v>
          </cell>
        </row>
        <row r="569">
          <cell r="B569">
            <v>711</v>
          </cell>
        </row>
        <row r="570">
          <cell r="B570">
            <v>712</v>
          </cell>
        </row>
        <row r="571">
          <cell r="B571">
            <v>713</v>
          </cell>
        </row>
        <row r="572">
          <cell r="B572">
            <v>714</v>
          </cell>
        </row>
        <row r="573">
          <cell r="B573">
            <v>715</v>
          </cell>
        </row>
        <row r="574">
          <cell r="B574">
            <v>716</v>
          </cell>
        </row>
        <row r="575">
          <cell r="B575">
            <v>717</v>
          </cell>
        </row>
        <row r="576">
          <cell r="B576">
            <v>718</v>
          </cell>
        </row>
        <row r="577">
          <cell r="B577">
            <v>719</v>
          </cell>
        </row>
        <row r="578">
          <cell r="B578">
            <v>720</v>
          </cell>
        </row>
        <row r="579">
          <cell r="B579">
            <v>721</v>
          </cell>
        </row>
        <row r="580">
          <cell r="B580">
            <v>722</v>
          </cell>
        </row>
        <row r="581">
          <cell r="B581">
            <v>723</v>
          </cell>
        </row>
        <row r="582">
          <cell r="B582">
            <v>724</v>
          </cell>
        </row>
        <row r="583">
          <cell r="B583">
            <v>725</v>
          </cell>
        </row>
        <row r="584">
          <cell r="B584">
            <v>726</v>
          </cell>
        </row>
        <row r="585">
          <cell r="B585">
            <v>727</v>
          </cell>
        </row>
        <row r="586">
          <cell r="B586">
            <v>728</v>
          </cell>
        </row>
        <row r="587">
          <cell r="B587">
            <v>729</v>
          </cell>
        </row>
        <row r="588">
          <cell r="B588">
            <v>730</v>
          </cell>
        </row>
        <row r="589">
          <cell r="B589">
            <v>731</v>
          </cell>
        </row>
        <row r="590">
          <cell r="B590">
            <v>732</v>
          </cell>
        </row>
        <row r="591">
          <cell r="B591">
            <v>733</v>
          </cell>
        </row>
        <row r="592">
          <cell r="B592">
            <v>734</v>
          </cell>
        </row>
        <row r="593">
          <cell r="B593">
            <v>735</v>
          </cell>
        </row>
        <row r="594">
          <cell r="B594">
            <v>736</v>
          </cell>
        </row>
        <row r="595">
          <cell r="B595">
            <v>737</v>
          </cell>
        </row>
        <row r="596">
          <cell r="B596">
            <v>738</v>
          </cell>
        </row>
        <row r="597">
          <cell r="B597">
            <v>739</v>
          </cell>
        </row>
        <row r="598">
          <cell r="B598">
            <v>740</v>
          </cell>
        </row>
        <row r="599">
          <cell r="B599">
            <v>741</v>
          </cell>
        </row>
        <row r="600">
          <cell r="B600">
            <v>742</v>
          </cell>
        </row>
        <row r="601">
          <cell r="B601">
            <v>743</v>
          </cell>
        </row>
        <row r="602">
          <cell r="B602">
            <v>744</v>
          </cell>
        </row>
        <row r="603">
          <cell r="B603">
            <v>745</v>
          </cell>
        </row>
        <row r="604">
          <cell r="B604">
            <v>746</v>
          </cell>
        </row>
        <row r="605">
          <cell r="B605">
            <v>747</v>
          </cell>
        </row>
        <row r="606">
          <cell r="B606">
            <v>748</v>
          </cell>
        </row>
        <row r="607">
          <cell r="B607">
            <v>749</v>
          </cell>
        </row>
        <row r="608">
          <cell r="B608">
            <v>750</v>
          </cell>
        </row>
        <row r="609">
          <cell r="B609">
            <v>751</v>
          </cell>
        </row>
        <row r="610">
          <cell r="B610">
            <v>752</v>
          </cell>
        </row>
        <row r="611">
          <cell r="B611">
            <v>753</v>
          </cell>
        </row>
        <row r="612">
          <cell r="B612">
            <v>754</v>
          </cell>
        </row>
        <row r="613">
          <cell r="B613">
            <v>755</v>
          </cell>
        </row>
        <row r="614">
          <cell r="B614">
            <v>756</v>
          </cell>
        </row>
        <row r="615">
          <cell r="B615">
            <v>757</v>
          </cell>
        </row>
        <row r="616">
          <cell r="B616">
            <v>758</v>
          </cell>
        </row>
        <row r="617">
          <cell r="B617">
            <v>759</v>
          </cell>
        </row>
        <row r="618">
          <cell r="B618">
            <v>760</v>
          </cell>
        </row>
        <row r="619">
          <cell r="B619">
            <v>761</v>
          </cell>
        </row>
        <row r="620">
          <cell r="B620">
            <v>762</v>
          </cell>
        </row>
        <row r="621">
          <cell r="B621">
            <v>763</v>
          </cell>
        </row>
        <row r="622">
          <cell r="B622">
            <v>764</v>
          </cell>
        </row>
        <row r="623">
          <cell r="B623">
            <v>765</v>
          </cell>
        </row>
        <row r="624">
          <cell r="B624">
            <v>766</v>
          </cell>
        </row>
        <row r="625">
          <cell r="B625">
            <v>767</v>
          </cell>
        </row>
        <row r="626">
          <cell r="B626">
            <v>768</v>
          </cell>
        </row>
        <row r="627">
          <cell r="B627">
            <v>769</v>
          </cell>
        </row>
        <row r="628">
          <cell r="B628">
            <v>770</v>
          </cell>
        </row>
        <row r="629">
          <cell r="B629">
            <v>771</v>
          </cell>
        </row>
        <row r="630">
          <cell r="B630">
            <v>772</v>
          </cell>
        </row>
        <row r="631">
          <cell r="B631">
            <v>773</v>
          </cell>
        </row>
        <row r="632">
          <cell r="B632">
            <v>774</v>
          </cell>
        </row>
        <row r="633">
          <cell r="B633">
            <v>775</v>
          </cell>
        </row>
        <row r="634">
          <cell r="B634">
            <v>776</v>
          </cell>
        </row>
        <row r="635">
          <cell r="B635">
            <v>777</v>
          </cell>
        </row>
        <row r="636">
          <cell r="B636">
            <v>778</v>
          </cell>
        </row>
        <row r="637">
          <cell r="B637">
            <v>779</v>
          </cell>
        </row>
        <row r="638">
          <cell r="B638">
            <v>780</v>
          </cell>
        </row>
        <row r="639">
          <cell r="B639">
            <v>781</v>
          </cell>
        </row>
        <row r="640">
          <cell r="B640">
            <v>782</v>
          </cell>
        </row>
        <row r="641">
          <cell r="B641">
            <v>783</v>
          </cell>
        </row>
        <row r="642">
          <cell r="B642">
            <v>784</v>
          </cell>
        </row>
        <row r="643">
          <cell r="B643">
            <v>785</v>
          </cell>
        </row>
        <row r="644">
          <cell r="B644">
            <v>786</v>
          </cell>
        </row>
        <row r="645">
          <cell r="B645">
            <v>787</v>
          </cell>
        </row>
        <row r="646">
          <cell r="B646">
            <v>788</v>
          </cell>
        </row>
        <row r="647">
          <cell r="B647">
            <v>789</v>
          </cell>
        </row>
        <row r="648">
          <cell r="B648">
            <v>790</v>
          </cell>
        </row>
        <row r="649">
          <cell r="B649">
            <v>791</v>
          </cell>
        </row>
        <row r="650">
          <cell r="B650">
            <v>792</v>
          </cell>
        </row>
        <row r="651">
          <cell r="B651">
            <v>793</v>
          </cell>
        </row>
        <row r="652">
          <cell r="B652">
            <v>794</v>
          </cell>
        </row>
        <row r="653">
          <cell r="B653">
            <v>795</v>
          </cell>
        </row>
        <row r="654">
          <cell r="B654">
            <v>796</v>
          </cell>
        </row>
        <row r="655">
          <cell r="B655">
            <v>797</v>
          </cell>
        </row>
        <row r="656">
          <cell r="B656">
            <v>798</v>
          </cell>
        </row>
        <row r="657">
          <cell r="B657">
            <v>799</v>
          </cell>
        </row>
        <row r="658">
          <cell r="B658">
            <v>800</v>
          </cell>
        </row>
        <row r="659">
          <cell r="B659">
            <v>801</v>
          </cell>
        </row>
        <row r="660">
          <cell r="B660">
            <v>802</v>
          </cell>
        </row>
        <row r="661">
          <cell r="B661">
            <v>803</v>
          </cell>
        </row>
        <row r="662">
          <cell r="B662">
            <v>804</v>
          </cell>
        </row>
        <row r="663">
          <cell r="B663">
            <v>805</v>
          </cell>
        </row>
        <row r="664">
          <cell r="B664">
            <v>806</v>
          </cell>
        </row>
        <row r="665">
          <cell r="B665">
            <v>807</v>
          </cell>
        </row>
        <row r="666">
          <cell r="B666">
            <v>808</v>
          </cell>
        </row>
        <row r="667">
          <cell r="B667">
            <v>809</v>
          </cell>
        </row>
        <row r="668">
          <cell r="B668">
            <v>810</v>
          </cell>
        </row>
        <row r="669">
          <cell r="B669">
            <v>811</v>
          </cell>
        </row>
        <row r="670">
          <cell r="B670">
            <v>812</v>
          </cell>
        </row>
        <row r="671">
          <cell r="B671">
            <v>813</v>
          </cell>
        </row>
        <row r="672">
          <cell r="B672">
            <v>814</v>
          </cell>
        </row>
        <row r="673">
          <cell r="B673">
            <v>815</v>
          </cell>
        </row>
        <row r="674">
          <cell r="B674">
            <v>816</v>
          </cell>
        </row>
        <row r="675">
          <cell r="B675">
            <v>817</v>
          </cell>
        </row>
        <row r="676">
          <cell r="B676">
            <v>818</v>
          </cell>
        </row>
        <row r="677">
          <cell r="B677">
            <v>819</v>
          </cell>
        </row>
        <row r="678">
          <cell r="B678">
            <v>820</v>
          </cell>
        </row>
        <row r="679">
          <cell r="B679">
            <v>821</v>
          </cell>
        </row>
        <row r="680">
          <cell r="B680">
            <v>822</v>
          </cell>
        </row>
        <row r="681">
          <cell r="B681">
            <v>823</v>
          </cell>
        </row>
        <row r="682">
          <cell r="B682">
            <v>824</v>
          </cell>
        </row>
        <row r="683">
          <cell r="B683">
            <v>825</v>
          </cell>
        </row>
        <row r="684">
          <cell r="B684">
            <v>826</v>
          </cell>
        </row>
        <row r="685">
          <cell r="B685">
            <v>827</v>
          </cell>
        </row>
        <row r="686">
          <cell r="B686">
            <v>828</v>
          </cell>
        </row>
        <row r="687">
          <cell r="B687">
            <v>829</v>
          </cell>
        </row>
        <row r="688">
          <cell r="B688">
            <v>830</v>
          </cell>
        </row>
        <row r="689">
          <cell r="B689">
            <v>831</v>
          </cell>
        </row>
        <row r="690">
          <cell r="B690">
            <v>832</v>
          </cell>
        </row>
        <row r="691">
          <cell r="B691">
            <v>833</v>
          </cell>
        </row>
        <row r="692">
          <cell r="B692">
            <v>834</v>
          </cell>
        </row>
        <row r="693">
          <cell r="B693">
            <v>835</v>
          </cell>
        </row>
        <row r="694">
          <cell r="B694">
            <v>836</v>
          </cell>
        </row>
        <row r="695">
          <cell r="B695">
            <v>837</v>
          </cell>
        </row>
        <row r="696">
          <cell r="B696">
            <v>838</v>
          </cell>
        </row>
        <row r="697">
          <cell r="B697">
            <v>839</v>
          </cell>
        </row>
        <row r="698">
          <cell r="B698">
            <v>840</v>
          </cell>
        </row>
        <row r="699">
          <cell r="B699">
            <v>841</v>
          </cell>
        </row>
        <row r="700">
          <cell r="B700">
            <v>842</v>
          </cell>
        </row>
        <row r="701">
          <cell r="B701">
            <v>843</v>
          </cell>
        </row>
        <row r="702">
          <cell r="B702">
            <v>844</v>
          </cell>
        </row>
        <row r="703">
          <cell r="B703">
            <v>845</v>
          </cell>
        </row>
        <row r="704">
          <cell r="B704">
            <v>846</v>
          </cell>
        </row>
        <row r="705">
          <cell r="B705">
            <v>847</v>
          </cell>
        </row>
        <row r="706">
          <cell r="B706">
            <v>848</v>
          </cell>
        </row>
        <row r="707">
          <cell r="B707">
            <v>849</v>
          </cell>
        </row>
        <row r="708">
          <cell r="B708">
            <v>850</v>
          </cell>
        </row>
        <row r="709">
          <cell r="B709">
            <v>851</v>
          </cell>
        </row>
        <row r="710">
          <cell r="B710">
            <v>852</v>
          </cell>
        </row>
        <row r="711">
          <cell r="B711">
            <v>853</v>
          </cell>
        </row>
        <row r="712">
          <cell r="B712">
            <v>854</v>
          </cell>
        </row>
        <row r="713">
          <cell r="B713">
            <v>855</v>
          </cell>
        </row>
        <row r="714">
          <cell r="B714">
            <v>856</v>
          </cell>
        </row>
        <row r="715">
          <cell r="B715">
            <v>857</v>
          </cell>
        </row>
        <row r="716">
          <cell r="B716">
            <v>858</v>
          </cell>
        </row>
        <row r="717">
          <cell r="B717">
            <v>859</v>
          </cell>
        </row>
        <row r="718">
          <cell r="B718">
            <v>860</v>
          </cell>
        </row>
        <row r="719">
          <cell r="B719">
            <v>861</v>
          </cell>
        </row>
        <row r="720">
          <cell r="B720">
            <v>862</v>
          </cell>
        </row>
        <row r="721">
          <cell r="B721">
            <v>863</v>
          </cell>
        </row>
        <row r="722">
          <cell r="B722">
            <v>864</v>
          </cell>
        </row>
        <row r="723">
          <cell r="B723">
            <v>865</v>
          </cell>
        </row>
        <row r="724">
          <cell r="B724">
            <v>866</v>
          </cell>
        </row>
        <row r="725">
          <cell r="B725">
            <v>867</v>
          </cell>
        </row>
        <row r="726">
          <cell r="B726">
            <v>868</v>
          </cell>
        </row>
        <row r="727">
          <cell r="B727">
            <v>869</v>
          </cell>
        </row>
        <row r="728">
          <cell r="B728">
            <v>870</v>
          </cell>
        </row>
        <row r="729">
          <cell r="B729">
            <v>871</v>
          </cell>
        </row>
        <row r="730">
          <cell r="B730">
            <v>872</v>
          </cell>
        </row>
        <row r="731">
          <cell r="B731">
            <v>873</v>
          </cell>
        </row>
        <row r="732">
          <cell r="B732">
            <v>874</v>
          </cell>
        </row>
        <row r="733">
          <cell r="B733">
            <v>875</v>
          </cell>
        </row>
        <row r="734">
          <cell r="B734">
            <v>876</v>
          </cell>
        </row>
        <row r="735">
          <cell r="B735">
            <v>877</v>
          </cell>
        </row>
        <row r="736">
          <cell r="B736">
            <v>878</v>
          </cell>
        </row>
        <row r="737">
          <cell r="B737">
            <v>879</v>
          </cell>
        </row>
        <row r="738">
          <cell r="B738">
            <v>880</v>
          </cell>
        </row>
        <row r="739">
          <cell r="B739">
            <v>881</v>
          </cell>
        </row>
        <row r="740">
          <cell r="B740">
            <v>882</v>
          </cell>
        </row>
        <row r="741">
          <cell r="B741">
            <v>883</v>
          </cell>
        </row>
        <row r="742">
          <cell r="B742">
            <v>884</v>
          </cell>
        </row>
        <row r="743">
          <cell r="B743">
            <v>885</v>
          </cell>
        </row>
        <row r="744">
          <cell r="B744">
            <v>886</v>
          </cell>
        </row>
        <row r="745">
          <cell r="B745">
            <v>887</v>
          </cell>
        </row>
        <row r="746">
          <cell r="B746">
            <v>888</v>
          </cell>
        </row>
        <row r="747">
          <cell r="B747">
            <v>889</v>
          </cell>
        </row>
        <row r="748">
          <cell r="B748">
            <v>890</v>
          </cell>
        </row>
        <row r="749">
          <cell r="B749">
            <v>891</v>
          </cell>
        </row>
        <row r="750">
          <cell r="B750">
            <v>892</v>
          </cell>
        </row>
        <row r="751">
          <cell r="B751">
            <v>893</v>
          </cell>
        </row>
        <row r="752">
          <cell r="B752">
            <v>894</v>
          </cell>
        </row>
        <row r="753">
          <cell r="B753">
            <v>895</v>
          </cell>
        </row>
        <row r="754">
          <cell r="B754">
            <v>896</v>
          </cell>
        </row>
        <row r="755">
          <cell r="B755">
            <v>897</v>
          </cell>
        </row>
        <row r="756">
          <cell r="B756">
            <v>898</v>
          </cell>
        </row>
        <row r="757">
          <cell r="B757">
            <v>899</v>
          </cell>
        </row>
        <row r="758">
          <cell r="B758">
            <v>900</v>
          </cell>
        </row>
        <row r="759">
          <cell r="B759">
            <v>901</v>
          </cell>
        </row>
        <row r="760">
          <cell r="B760">
            <v>902</v>
          </cell>
        </row>
        <row r="761">
          <cell r="B761">
            <v>903</v>
          </cell>
        </row>
        <row r="762">
          <cell r="B762">
            <v>904</v>
          </cell>
        </row>
        <row r="763">
          <cell r="B763">
            <v>905</v>
          </cell>
        </row>
        <row r="764">
          <cell r="B764">
            <v>906</v>
          </cell>
        </row>
        <row r="765">
          <cell r="B765">
            <v>907</v>
          </cell>
        </row>
        <row r="766">
          <cell r="B766">
            <v>908</v>
          </cell>
        </row>
        <row r="767">
          <cell r="B767">
            <v>909</v>
          </cell>
        </row>
        <row r="768">
          <cell r="B768">
            <v>910</v>
          </cell>
        </row>
        <row r="769">
          <cell r="B769">
            <v>911</v>
          </cell>
        </row>
        <row r="770">
          <cell r="B770">
            <v>912</v>
          </cell>
        </row>
        <row r="771">
          <cell r="B771">
            <v>913</v>
          </cell>
        </row>
        <row r="772">
          <cell r="B772">
            <v>914</v>
          </cell>
        </row>
        <row r="773">
          <cell r="B773">
            <v>915</v>
          </cell>
        </row>
        <row r="774">
          <cell r="B774">
            <v>916</v>
          </cell>
        </row>
        <row r="775">
          <cell r="B775">
            <v>917</v>
          </cell>
        </row>
        <row r="776">
          <cell r="B776">
            <v>918</v>
          </cell>
        </row>
        <row r="777">
          <cell r="B777">
            <v>919</v>
          </cell>
        </row>
        <row r="778">
          <cell r="B778">
            <v>920</v>
          </cell>
        </row>
        <row r="779">
          <cell r="B779">
            <v>921</v>
          </cell>
        </row>
        <row r="780">
          <cell r="B780">
            <v>922</v>
          </cell>
        </row>
        <row r="781">
          <cell r="B781">
            <v>923</v>
          </cell>
        </row>
        <row r="782">
          <cell r="B782">
            <v>924</v>
          </cell>
        </row>
        <row r="783">
          <cell r="B783">
            <v>925</v>
          </cell>
        </row>
        <row r="784">
          <cell r="B784">
            <v>926</v>
          </cell>
        </row>
        <row r="785">
          <cell r="B785">
            <v>927</v>
          </cell>
        </row>
        <row r="786">
          <cell r="B786">
            <v>928</v>
          </cell>
        </row>
        <row r="787">
          <cell r="B787">
            <v>929</v>
          </cell>
        </row>
        <row r="788">
          <cell r="B788">
            <v>930</v>
          </cell>
        </row>
        <row r="789">
          <cell r="B789">
            <v>931</v>
          </cell>
        </row>
        <row r="790">
          <cell r="B790">
            <v>932</v>
          </cell>
        </row>
        <row r="791">
          <cell r="B791">
            <v>933</v>
          </cell>
        </row>
        <row r="792">
          <cell r="B792">
            <v>934</v>
          </cell>
        </row>
        <row r="793">
          <cell r="B793">
            <v>935</v>
          </cell>
        </row>
        <row r="794">
          <cell r="B794">
            <v>936</v>
          </cell>
        </row>
        <row r="795">
          <cell r="B795">
            <v>937</v>
          </cell>
        </row>
        <row r="796">
          <cell r="B796">
            <v>938</v>
          </cell>
        </row>
        <row r="797">
          <cell r="B797">
            <v>939</v>
          </cell>
        </row>
        <row r="798">
          <cell r="B798">
            <v>940</v>
          </cell>
        </row>
        <row r="799">
          <cell r="B799">
            <v>941</v>
          </cell>
        </row>
        <row r="800">
          <cell r="B800">
            <v>942</v>
          </cell>
        </row>
        <row r="801">
          <cell r="B801">
            <v>943</v>
          </cell>
        </row>
        <row r="802">
          <cell r="B802">
            <v>944</v>
          </cell>
        </row>
        <row r="803">
          <cell r="B803">
            <v>945</v>
          </cell>
        </row>
        <row r="804">
          <cell r="B804">
            <v>946</v>
          </cell>
        </row>
        <row r="805">
          <cell r="B805">
            <v>947</v>
          </cell>
        </row>
        <row r="806">
          <cell r="B806">
            <v>948</v>
          </cell>
        </row>
        <row r="807">
          <cell r="B807">
            <v>949</v>
          </cell>
        </row>
        <row r="808">
          <cell r="B808">
            <v>950</v>
          </cell>
        </row>
        <row r="809">
          <cell r="B809">
            <v>951</v>
          </cell>
        </row>
        <row r="810">
          <cell r="B810">
            <v>952</v>
          </cell>
        </row>
        <row r="811">
          <cell r="B811">
            <v>953</v>
          </cell>
        </row>
        <row r="812">
          <cell r="B812">
            <v>954</v>
          </cell>
        </row>
        <row r="813">
          <cell r="B813">
            <v>955</v>
          </cell>
        </row>
        <row r="814">
          <cell r="B814">
            <v>956</v>
          </cell>
        </row>
        <row r="815">
          <cell r="B815">
            <v>957</v>
          </cell>
        </row>
        <row r="816">
          <cell r="B816">
            <v>958</v>
          </cell>
        </row>
        <row r="817">
          <cell r="B817">
            <v>959</v>
          </cell>
        </row>
        <row r="818">
          <cell r="B818">
            <v>960</v>
          </cell>
        </row>
        <row r="819">
          <cell r="B819">
            <v>961</v>
          </cell>
        </row>
        <row r="820">
          <cell r="B820">
            <v>962</v>
          </cell>
        </row>
        <row r="821">
          <cell r="B821">
            <v>963</v>
          </cell>
        </row>
        <row r="822">
          <cell r="B822">
            <v>964</v>
          </cell>
        </row>
        <row r="823">
          <cell r="B823">
            <v>965</v>
          </cell>
        </row>
        <row r="824">
          <cell r="B824">
            <v>966</v>
          </cell>
        </row>
        <row r="825">
          <cell r="B825">
            <v>967</v>
          </cell>
        </row>
        <row r="826">
          <cell r="B826">
            <v>968</v>
          </cell>
        </row>
        <row r="827">
          <cell r="B827">
            <v>969</v>
          </cell>
        </row>
        <row r="828">
          <cell r="B828">
            <v>970</v>
          </cell>
        </row>
        <row r="829">
          <cell r="B829">
            <v>971</v>
          </cell>
        </row>
        <row r="830">
          <cell r="B830">
            <v>972</v>
          </cell>
        </row>
        <row r="831">
          <cell r="B831">
            <v>973</v>
          </cell>
        </row>
        <row r="832">
          <cell r="B832">
            <v>974</v>
          </cell>
        </row>
        <row r="833">
          <cell r="B833">
            <v>975</v>
          </cell>
        </row>
        <row r="834">
          <cell r="B834">
            <v>976</v>
          </cell>
        </row>
        <row r="835">
          <cell r="B835">
            <v>977</v>
          </cell>
        </row>
        <row r="836">
          <cell r="B836">
            <v>978</v>
          </cell>
        </row>
        <row r="837">
          <cell r="B837">
            <v>979</v>
          </cell>
        </row>
        <row r="838">
          <cell r="B838">
            <v>980</v>
          </cell>
        </row>
        <row r="839">
          <cell r="B839">
            <v>981</v>
          </cell>
        </row>
        <row r="840">
          <cell r="B840">
            <v>982</v>
          </cell>
        </row>
        <row r="841">
          <cell r="B841">
            <v>983</v>
          </cell>
        </row>
        <row r="842">
          <cell r="B842">
            <v>984</v>
          </cell>
        </row>
        <row r="843">
          <cell r="B843">
            <v>985</v>
          </cell>
        </row>
        <row r="844">
          <cell r="B844">
            <v>986</v>
          </cell>
        </row>
        <row r="845">
          <cell r="B845">
            <v>987</v>
          </cell>
        </row>
        <row r="846">
          <cell r="B846">
            <v>988</v>
          </cell>
        </row>
        <row r="847">
          <cell r="B847">
            <v>989</v>
          </cell>
        </row>
        <row r="848">
          <cell r="B848">
            <v>990</v>
          </cell>
        </row>
        <row r="849">
          <cell r="B849">
            <v>991</v>
          </cell>
        </row>
        <row r="850">
          <cell r="B850">
            <v>992</v>
          </cell>
        </row>
        <row r="851">
          <cell r="B851">
            <v>993</v>
          </cell>
        </row>
        <row r="852">
          <cell r="B852">
            <v>994</v>
          </cell>
        </row>
        <row r="853">
          <cell r="B853">
            <v>995</v>
          </cell>
        </row>
        <row r="854">
          <cell r="B854">
            <v>996</v>
          </cell>
        </row>
        <row r="855">
          <cell r="B855">
            <v>997</v>
          </cell>
        </row>
        <row r="856">
          <cell r="B856">
            <v>998</v>
          </cell>
        </row>
        <row r="857">
          <cell r="B857">
            <v>999</v>
          </cell>
        </row>
        <row r="858">
          <cell r="B858">
            <v>1000</v>
          </cell>
        </row>
        <row r="859">
          <cell r="B859">
            <v>1001</v>
          </cell>
        </row>
        <row r="860">
          <cell r="B860">
            <v>1002</v>
          </cell>
        </row>
        <row r="861">
          <cell r="B861">
            <v>1003</v>
          </cell>
        </row>
        <row r="862">
          <cell r="B862">
            <v>1004</v>
          </cell>
        </row>
        <row r="863">
          <cell r="B863">
            <v>1005</v>
          </cell>
        </row>
        <row r="864">
          <cell r="B864">
            <v>1006</v>
          </cell>
        </row>
        <row r="865">
          <cell r="B865">
            <v>1007</v>
          </cell>
        </row>
        <row r="866">
          <cell r="B866">
            <v>1008</v>
          </cell>
        </row>
        <row r="867">
          <cell r="B867">
            <v>1009</v>
          </cell>
        </row>
        <row r="868">
          <cell r="B868">
            <v>1010</v>
          </cell>
        </row>
        <row r="869">
          <cell r="B869">
            <v>1011</v>
          </cell>
        </row>
        <row r="870">
          <cell r="B870">
            <v>1012</v>
          </cell>
        </row>
        <row r="871">
          <cell r="B871">
            <v>1013</v>
          </cell>
        </row>
        <row r="872">
          <cell r="B872">
            <v>1014</v>
          </cell>
        </row>
        <row r="873">
          <cell r="B873">
            <v>1015</v>
          </cell>
        </row>
        <row r="874">
          <cell r="B874">
            <v>1016</v>
          </cell>
        </row>
        <row r="875">
          <cell r="B875">
            <v>1017</v>
          </cell>
        </row>
        <row r="876">
          <cell r="B876">
            <v>1018</v>
          </cell>
        </row>
        <row r="877">
          <cell r="B877">
            <v>1019</v>
          </cell>
        </row>
        <row r="878">
          <cell r="B878">
            <v>1020</v>
          </cell>
        </row>
        <row r="879">
          <cell r="B879">
            <v>1021</v>
          </cell>
        </row>
        <row r="880">
          <cell r="B880">
            <v>1022</v>
          </cell>
        </row>
        <row r="881">
          <cell r="B881">
            <v>1023</v>
          </cell>
        </row>
        <row r="882">
          <cell r="B882">
            <v>1024</v>
          </cell>
        </row>
        <row r="883">
          <cell r="B883">
            <v>1025</v>
          </cell>
        </row>
        <row r="884">
          <cell r="B884">
            <v>1026</v>
          </cell>
        </row>
        <row r="885">
          <cell r="B885">
            <v>1027</v>
          </cell>
        </row>
        <row r="886">
          <cell r="B886">
            <v>1028</v>
          </cell>
        </row>
        <row r="887">
          <cell r="B887">
            <v>1029</v>
          </cell>
        </row>
        <row r="888">
          <cell r="B888">
            <v>1030</v>
          </cell>
        </row>
        <row r="889">
          <cell r="B889">
            <v>1031</v>
          </cell>
        </row>
        <row r="890">
          <cell r="B890">
            <v>1032</v>
          </cell>
        </row>
        <row r="891">
          <cell r="B891">
            <v>1033</v>
          </cell>
        </row>
        <row r="892">
          <cell r="B892">
            <v>1034</v>
          </cell>
        </row>
        <row r="893">
          <cell r="B893">
            <v>1035</v>
          </cell>
        </row>
        <row r="894">
          <cell r="B894">
            <v>1036</v>
          </cell>
        </row>
        <row r="895">
          <cell r="B895">
            <v>1037</v>
          </cell>
        </row>
        <row r="896">
          <cell r="B896">
            <v>1038</v>
          </cell>
        </row>
        <row r="897">
          <cell r="B897">
            <v>1039</v>
          </cell>
        </row>
        <row r="898">
          <cell r="B898">
            <v>1040</v>
          </cell>
        </row>
        <row r="899">
          <cell r="B899">
            <v>1041</v>
          </cell>
        </row>
        <row r="900">
          <cell r="B900">
            <v>1042</v>
          </cell>
        </row>
        <row r="901">
          <cell r="B901">
            <v>1043</v>
          </cell>
        </row>
        <row r="902">
          <cell r="B902">
            <v>1044</v>
          </cell>
        </row>
        <row r="903">
          <cell r="B903">
            <v>1045</v>
          </cell>
        </row>
        <row r="904">
          <cell r="B904">
            <v>1046</v>
          </cell>
        </row>
        <row r="905">
          <cell r="B905">
            <v>1047</v>
          </cell>
        </row>
        <row r="906">
          <cell r="B906">
            <v>1048</v>
          </cell>
        </row>
        <row r="907">
          <cell r="B907">
            <v>1049</v>
          </cell>
        </row>
        <row r="908">
          <cell r="B908">
            <v>1050</v>
          </cell>
        </row>
        <row r="909">
          <cell r="B909">
            <v>1051</v>
          </cell>
        </row>
        <row r="910">
          <cell r="B910">
            <v>1052</v>
          </cell>
        </row>
        <row r="911">
          <cell r="B911">
            <v>1053</v>
          </cell>
        </row>
        <row r="912">
          <cell r="B912">
            <v>1054</v>
          </cell>
        </row>
        <row r="913">
          <cell r="B913">
            <v>1055</v>
          </cell>
        </row>
        <row r="914">
          <cell r="B914">
            <v>1056</v>
          </cell>
        </row>
        <row r="915">
          <cell r="B915">
            <v>1057</v>
          </cell>
        </row>
        <row r="916">
          <cell r="B916">
            <v>1058</v>
          </cell>
        </row>
        <row r="917">
          <cell r="B917">
            <v>1059</v>
          </cell>
        </row>
        <row r="918">
          <cell r="B918">
            <v>1060</v>
          </cell>
        </row>
        <row r="919">
          <cell r="B919">
            <v>1061</v>
          </cell>
        </row>
        <row r="920">
          <cell r="B920">
            <v>1062</v>
          </cell>
        </row>
        <row r="921">
          <cell r="B921">
            <v>1063</v>
          </cell>
        </row>
        <row r="922">
          <cell r="B922">
            <v>1064</v>
          </cell>
        </row>
        <row r="923">
          <cell r="B923">
            <v>1065</v>
          </cell>
        </row>
        <row r="924">
          <cell r="B924">
            <v>1066</v>
          </cell>
        </row>
        <row r="925">
          <cell r="B925">
            <v>1067</v>
          </cell>
        </row>
        <row r="926">
          <cell r="B926">
            <v>1068</v>
          </cell>
        </row>
        <row r="927">
          <cell r="A927" t="str">
            <v>чиким Итог</v>
          </cell>
        </row>
        <row r="928">
          <cell r="A928" t="str">
            <v>Общий итог</v>
          </cell>
        </row>
        <row r="1620">
          <cell r="B1620">
            <v>738</v>
          </cell>
        </row>
        <row r="4572">
          <cell r="B4572">
            <v>0</v>
          </cell>
        </row>
      </sheetData>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Ёг рус"/>
      <sheetName val="АКЦИЗ рус"/>
      <sheetName val="АКЦИЗ"/>
      <sheetName val="янв"/>
      <sheetName val="фев"/>
      <sheetName val="март"/>
      <sheetName val="апр"/>
      <sheetName val="май"/>
      <sheetName val="июнь"/>
      <sheetName val="июль"/>
      <sheetName val="авг"/>
      <sheetName val="Сент"/>
      <sheetName val="Окт"/>
      <sheetName val="Ноя"/>
      <sheetName val="c"/>
      <sheetName val="оборот"/>
      <sheetName val="Зан-ть(р-ны)"/>
      <sheetName val="Фориш 2003"/>
      <sheetName val="Ёг_рус"/>
      <sheetName val="АКЦИЗ_рус"/>
      <sheetName val="Фориш_2003"/>
      <sheetName val="Prog. rost tarifov"/>
      <sheetName val="для ГАКа"/>
      <sheetName val="Results"/>
      <sheetName val="отчет_ЁГ_2003"/>
      <sheetName val="Доход 2008"/>
      <sheetName val="Варианты"/>
      <sheetName val="Лист1 (2)"/>
      <sheetName val="База 23.10.2020"/>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212"/>
  <sheetViews>
    <sheetView view="pageBreakPreview" zoomScale="70" zoomScaleNormal="100" zoomScaleSheetLayoutView="70" workbookViewId="0">
      <selection activeCell="E10" sqref="E10:E14"/>
    </sheetView>
  </sheetViews>
  <sheetFormatPr defaultRowHeight="18.75"/>
  <cols>
    <col min="1" max="1" width="8.140625" style="10" customWidth="1"/>
    <col min="2" max="2" width="59" style="10" customWidth="1"/>
    <col min="3" max="3" width="81" style="10" customWidth="1"/>
    <col min="4" max="4" width="25" style="10" customWidth="1"/>
    <col min="5" max="5" width="19.85546875" style="10" customWidth="1"/>
    <col min="6" max="6" width="30.5703125" style="10" customWidth="1"/>
    <col min="7" max="7" width="41.28515625" style="216" customWidth="1"/>
    <col min="8" max="13" width="9.140625" style="10"/>
    <col min="14" max="14" width="15" style="10" bestFit="1" customWidth="1"/>
    <col min="15" max="16384" width="9.140625" style="10"/>
  </cols>
  <sheetData>
    <row r="1" spans="1:7" s="309" customFormat="1" ht="33.75" customHeight="1">
      <c r="A1" s="447" t="s">
        <v>444</v>
      </c>
      <c r="B1" s="448"/>
      <c r="C1" s="448"/>
      <c r="D1" s="448"/>
      <c r="E1" s="448"/>
      <c r="F1" s="447" t="s">
        <v>445</v>
      </c>
      <c r="G1" s="448"/>
    </row>
    <row r="2" spans="1:7" s="309" customFormat="1" ht="33.75" customHeight="1">
      <c r="A2" s="448"/>
      <c r="B2" s="448"/>
      <c r="C2" s="448"/>
      <c r="D2" s="448"/>
      <c r="E2" s="448"/>
      <c r="F2" s="448"/>
      <c r="G2" s="448"/>
    </row>
    <row r="3" spans="1:7" s="310" customFormat="1" ht="33.75" customHeight="1">
      <c r="A3" s="448"/>
      <c r="B3" s="448"/>
      <c r="C3" s="448"/>
      <c r="D3" s="448"/>
      <c r="E3" s="448"/>
      <c r="F3" s="448"/>
      <c r="G3" s="448"/>
    </row>
    <row r="4" spans="1:7" s="310" customFormat="1" ht="33.75" customHeight="1">
      <c r="A4" s="448"/>
      <c r="B4" s="448"/>
      <c r="C4" s="448"/>
      <c r="D4" s="448"/>
      <c r="E4" s="448"/>
      <c r="F4" s="448"/>
      <c r="G4" s="448"/>
    </row>
    <row r="5" spans="1:7" s="310" customFormat="1" ht="33.75" customHeight="1">
      <c r="A5" s="448"/>
      <c r="B5" s="448"/>
      <c r="C5" s="448"/>
      <c r="D5" s="448"/>
      <c r="E5" s="448"/>
      <c r="F5" s="448"/>
      <c r="G5" s="448"/>
    </row>
    <row r="6" spans="1:7" ht="25.5">
      <c r="A6" s="449" t="s">
        <v>355</v>
      </c>
      <c r="B6" s="449"/>
      <c r="C6" s="449"/>
      <c r="D6" s="449"/>
      <c r="E6" s="449"/>
      <c r="F6" s="449"/>
      <c r="G6" s="449"/>
    </row>
    <row r="7" spans="1:7" ht="19.5" thickBot="1"/>
    <row r="8" spans="1:7" ht="61.5" thickBot="1">
      <c r="A8" s="311" t="s">
        <v>0</v>
      </c>
      <c r="B8" s="312" t="s">
        <v>5</v>
      </c>
      <c r="C8" s="312" t="s">
        <v>4</v>
      </c>
      <c r="D8" s="313" t="s">
        <v>3</v>
      </c>
      <c r="E8" s="314" t="s">
        <v>1</v>
      </c>
      <c r="F8" s="314" t="s">
        <v>2</v>
      </c>
      <c r="G8" s="315" t="s">
        <v>6</v>
      </c>
    </row>
    <row r="9" spans="1:7" ht="20.25">
      <c r="A9" s="450" t="s">
        <v>356</v>
      </c>
      <c r="B9" s="451"/>
      <c r="C9" s="451"/>
      <c r="D9" s="451"/>
      <c r="E9" s="451"/>
      <c r="F9" s="451"/>
      <c r="G9" s="452"/>
    </row>
    <row r="10" spans="1:7" s="216" customFormat="1" ht="126.75" customHeight="1">
      <c r="A10" s="440">
        <v>1</v>
      </c>
      <c r="B10" s="440" t="s">
        <v>4320</v>
      </c>
      <c r="C10" s="217" t="s">
        <v>357</v>
      </c>
      <c r="D10" s="279" t="s">
        <v>47</v>
      </c>
      <c r="E10" s="440" t="s">
        <v>4321</v>
      </c>
      <c r="F10" s="440" t="s">
        <v>4196</v>
      </c>
      <c r="G10" s="279" t="s">
        <v>4239</v>
      </c>
    </row>
    <row r="11" spans="1:7" s="216" customFormat="1" ht="59.25" customHeight="1">
      <c r="A11" s="440"/>
      <c r="B11" s="440"/>
      <c r="C11" s="217" t="s">
        <v>67</v>
      </c>
      <c r="D11" s="279" t="s">
        <v>25</v>
      </c>
      <c r="E11" s="440"/>
      <c r="F11" s="440"/>
      <c r="G11" s="440" t="s">
        <v>4240</v>
      </c>
    </row>
    <row r="12" spans="1:7" s="216" customFormat="1" ht="37.5">
      <c r="A12" s="440"/>
      <c r="B12" s="440"/>
      <c r="C12" s="217" t="s">
        <v>68</v>
      </c>
      <c r="D12" s="279" t="s">
        <v>25</v>
      </c>
      <c r="E12" s="440"/>
      <c r="F12" s="440"/>
      <c r="G12" s="440"/>
    </row>
    <row r="13" spans="1:7" s="216" customFormat="1" ht="37.5" customHeight="1">
      <c r="A13" s="440"/>
      <c r="B13" s="440"/>
      <c r="C13" s="217" t="s">
        <v>102</v>
      </c>
      <c r="D13" s="279" t="s">
        <v>106</v>
      </c>
      <c r="E13" s="440"/>
      <c r="F13" s="440"/>
      <c r="G13" s="440" t="s">
        <v>358</v>
      </c>
    </row>
    <row r="14" spans="1:7" s="216" customFormat="1" ht="48" customHeight="1">
      <c r="A14" s="440"/>
      <c r="B14" s="440"/>
      <c r="C14" s="217" t="s">
        <v>103</v>
      </c>
      <c r="D14" s="279" t="s">
        <v>33</v>
      </c>
      <c r="E14" s="440"/>
      <c r="F14" s="440"/>
      <c r="G14" s="440"/>
    </row>
    <row r="15" spans="1:7" s="216" customFormat="1" ht="89.25" customHeight="1">
      <c r="A15" s="453" t="s">
        <v>359</v>
      </c>
      <c r="B15" s="440" t="s">
        <v>4220</v>
      </c>
      <c r="C15" s="217" t="s">
        <v>104</v>
      </c>
      <c r="D15" s="279" t="s">
        <v>47</v>
      </c>
      <c r="E15" s="440" t="s">
        <v>4197</v>
      </c>
      <c r="F15" s="440" t="s">
        <v>4196</v>
      </c>
      <c r="G15" s="279" t="s">
        <v>4241</v>
      </c>
    </row>
    <row r="16" spans="1:7" s="216" customFormat="1" ht="157.5" customHeight="1">
      <c r="A16" s="453"/>
      <c r="B16" s="440"/>
      <c r="C16" s="217" t="s">
        <v>360</v>
      </c>
      <c r="D16" s="279" t="s">
        <v>25</v>
      </c>
      <c r="E16" s="440"/>
      <c r="F16" s="440"/>
      <c r="G16" s="279" t="s">
        <v>4242</v>
      </c>
    </row>
    <row r="17" spans="1:7" s="216" customFormat="1" ht="109.5" customHeight="1">
      <c r="A17" s="453"/>
      <c r="B17" s="440"/>
      <c r="C17" s="217" t="s">
        <v>105</v>
      </c>
      <c r="D17" s="279" t="s">
        <v>106</v>
      </c>
      <c r="E17" s="440"/>
      <c r="F17" s="440"/>
      <c r="G17" s="279" t="s">
        <v>4240</v>
      </c>
    </row>
    <row r="18" spans="1:7" s="216" customFormat="1" ht="55.5" customHeight="1">
      <c r="A18" s="440">
        <f>+A10+1</f>
        <v>2</v>
      </c>
      <c r="B18" s="440" t="s">
        <v>4322</v>
      </c>
      <c r="C18" s="217" t="s">
        <v>7</v>
      </c>
      <c r="D18" s="279" t="s">
        <v>25</v>
      </c>
      <c r="E18" s="440" t="s">
        <v>4452</v>
      </c>
      <c r="F18" s="440" t="s">
        <v>107</v>
      </c>
      <c r="G18" s="440" t="s">
        <v>4323</v>
      </c>
    </row>
    <row r="19" spans="1:7" s="216" customFormat="1" ht="55.5" customHeight="1">
      <c r="A19" s="440"/>
      <c r="B19" s="440"/>
      <c r="C19" s="217" t="s">
        <v>8</v>
      </c>
      <c r="D19" s="279" t="s">
        <v>25</v>
      </c>
      <c r="E19" s="440"/>
      <c r="F19" s="440"/>
      <c r="G19" s="440"/>
    </row>
    <row r="20" spans="1:7" s="216" customFormat="1" ht="81.75" customHeight="1">
      <c r="A20" s="279">
        <v>3</v>
      </c>
      <c r="B20" s="279" t="s">
        <v>148</v>
      </c>
      <c r="C20" s="279" t="s">
        <v>361</v>
      </c>
      <c r="D20" s="279" t="s">
        <v>149</v>
      </c>
      <c r="E20" s="279" t="s">
        <v>4453</v>
      </c>
      <c r="F20" s="279" t="s">
        <v>150</v>
      </c>
      <c r="G20" s="279" t="s">
        <v>362</v>
      </c>
    </row>
    <row r="21" spans="1:7" s="216" customFormat="1" ht="20.25">
      <c r="A21" s="442" t="s">
        <v>363</v>
      </c>
      <c r="B21" s="442"/>
      <c r="C21" s="442"/>
      <c r="D21" s="442"/>
      <c r="E21" s="442"/>
      <c r="F21" s="442"/>
      <c r="G21" s="442"/>
    </row>
    <row r="22" spans="1:7" s="216" customFormat="1">
      <c r="A22" s="440">
        <v>4</v>
      </c>
      <c r="B22" s="440" t="s">
        <v>4326</v>
      </c>
      <c r="C22" s="316" t="s">
        <v>9</v>
      </c>
      <c r="D22" s="279" t="s">
        <v>87</v>
      </c>
      <c r="E22" s="440" t="s">
        <v>4325</v>
      </c>
      <c r="F22" s="440" t="s">
        <v>94</v>
      </c>
      <c r="G22" s="440" t="s">
        <v>4243</v>
      </c>
    </row>
    <row r="23" spans="1:7" s="216" customFormat="1">
      <c r="A23" s="440"/>
      <c r="B23" s="440"/>
      <c r="C23" s="217" t="s">
        <v>10</v>
      </c>
      <c r="D23" s="279" t="s">
        <v>86</v>
      </c>
      <c r="E23" s="440"/>
      <c r="F23" s="440"/>
      <c r="G23" s="440"/>
    </row>
    <row r="24" spans="1:7" s="216" customFormat="1" ht="22.5" customHeight="1">
      <c r="A24" s="440"/>
      <c r="B24" s="440"/>
      <c r="C24" s="217" t="s">
        <v>11</v>
      </c>
      <c r="D24" s="279" t="s">
        <v>85</v>
      </c>
      <c r="E24" s="440"/>
      <c r="F24" s="440"/>
      <c r="G24" s="440"/>
    </row>
    <row r="25" spans="1:7" s="216" customFormat="1">
      <c r="A25" s="440"/>
      <c r="B25" s="440"/>
      <c r="C25" s="217" t="s">
        <v>108</v>
      </c>
      <c r="D25" s="279" t="s">
        <v>70</v>
      </c>
      <c r="E25" s="440"/>
      <c r="F25" s="440"/>
      <c r="G25" s="440"/>
    </row>
    <row r="26" spans="1:7" s="216" customFormat="1">
      <c r="A26" s="440"/>
      <c r="B26" s="440"/>
      <c r="C26" s="217" t="s">
        <v>12</v>
      </c>
      <c r="D26" s="279" t="s">
        <v>71</v>
      </c>
      <c r="E26" s="440"/>
      <c r="F26" s="440"/>
      <c r="G26" s="440"/>
    </row>
    <row r="27" spans="1:7" s="216" customFormat="1">
      <c r="A27" s="440"/>
      <c r="B27" s="440"/>
      <c r="C27" s="217" t="s">
        <v>13</v>
      </c>
      <c r="D27" s="279" t="s">
        <v>27</v>
      </c>
      <c r="E27" s="440"/>
      <c r="F27" s="440"/>
      <c r="G27" s="440"/>
    </row>
    <row r="28" spans="1:7" s="216" customFormat="1" ht="51" customHeight="1">
      <c r="A28" s="440">
        <f>+A22+1</f>
        <v>5</v>
      </c>
      <c r="B28" s="440" t="s">
        <v>4221</v>
      </c>
      <c r="C28" s="316" t="s">
        <v>14</v>
      </c>
      <c r="D28" s="279" t="s">
        <v>47</v>
      </c>
      <c r="E28" s="440" t="s">
        <v>4222</v>
      </c>
      <c r="F28" s="440" t="s">
        <v>4129</v>
      </c>
      <c r="G28" s="279" t="s">
        <v>364</v>
      </c>
    </row>
    <row r="29" spans="1:7" s="216" customFormat="1" ht="35.25" customHeight="1">
      <c r="A29" s="440"/>
      <c r="B29" s="440"/>
      <c r="C29" s="217" t="s">
        <v>15</v>
      </c>
      <c r="D29" s="279" t="s">
        <v>22</v>
      </c>
      <c r="E29" s="440"/>
      <c r="F29" s="440"/>
      <c r="G29" s="440" t="s">
        <v>4244</v>
      </c>
    </row>
    <row r="30" spans="1:7" s="216" customFormat="1" ht="35.25" customHeight="1">
      <c r="A30" s="440"/>
      <c r="B30" s="440"/>
      <c r="C30" s="217" t="s">
        <v>16</v>
      </c>
      <c r="D30" s="279" t="s">
        <v>25</v>
      </c>
      <c r="E30" s="440"/>
      <c r="F30" s="440"/>
      <c r="G30" s="440"/>
    </row>
    <row r="31" spans="1:7" s="216" customFormat="1" ht="35.25" customHeight="1">
      <c r="A31" s="440"/>
      <c r="B31" s="440"/>
      <c r="C31" s="217" t="s">
        <v>17</v>
      </c>
      <c r="D31" s="279" t="s">
        <v>40</v>
      </c>
      <c r="E31" s="440"/>
      <c r="F31" s="440"/>
      <c r="G31" s="440"/>
    </row>
    <row r="32" spans="1:7" s="216" customFormat="1" ht="35.25" customHeight="1">
      <c r="A32" s="440"/>
      <c r="B32" s="440"/>
      <c r="C32" s="217" t="s">
        <v>365</v>
      </c>
      <c r="D32" s="279" t="s">
        <v>88</v>
      </c>
      <c r="E32" s="440"/>
      <c r="F32" s="440"/>
      <c r="G32" s="440"/>
    </row>
    <row r="33" spans="1:7" s="216" customFormat="1" ht="32.25" customHeight="1">
      <c r="A33" s="440">
        <v>6</v>
      </c>
      <c r="B33" s="454" t="s">
        <v>4395</v>
      </c>
      <c r="C33" s="217" t="s">
        <v>4223</v>
      </c>
      <c r="D33" s="279" t="s">
        <v>4329</v>
      </c>
      <c r="E33" s="440" t="s">
        <v>4432</v>
      </c>
      <c r="F33" s="440" t="s">
        <v>4247</v>
      </c>
      <c r="G33" s="440" t="s">
        <v>4318</v>
      </c>
    </row>
    <row r="34" spans="1:7" s="216" customFormat="1" ht="32.25" customHeight="1">
      <c r="A34" s="440"/>
      <c r="B34" s="454"/>
      <c r="C34" s="217" t="s">
        <v>4224</v>
      </c>
      <c r="D34" s="279" t="s">
        <v>4329</v>
      </c>
      <c r="E34" s="440"/>
      <c r="F34" s="440"/>
      <c r="G34" s="440"/>
    </row>
    <row r="35" spans="1:7" s="216" customFormat="1" ht="37.5">
      <c r="A35" s="440"/>
      <c r="B35" s="454"/>
      <c r="C35" s="217" t="s">
        <v>4225</v>
      </c>
      <c r="D35" s="279" t="s">
        <v>4329</v>
      </c>
      <c r="E35" s="440"/>
      <c r="F35" s="440"/>
      <c r="G35" s="440"/>
    </row>
    <row r="36" spans="1:7" s="216" customFormat="1" ht="27.75" customHeight="1">
      <c r="A36" s="440"/>
      <c r="B36" s="454"/>
      <c r="C36" s="217" t="s">
        <v>4226</v>
      </c>
      <c r="D36" s="279" t="s">
        <v>4329</v>
      </c>
      <c r="E36" s="440"/>
      <c r="F36" s="440"/>
      <c r="G36" s="440"/>
    </row>
    <row r="37" spans="1:7" s="216" customFormat="1" ht="27.75" customHeight="1">
      <c r="A37" s="440"/>
      <c r="B37" s="454"/>
      <c r="C37" s="217" t="s">
        <v>4227</v>
      </c>
      <c r="D37" s="279" t="s">
        <v>4329</v>
      </c>
      <c r="E37" s="440"/>
      <c r="F37" s="440"/>
      <c r="G37" s="440"/>
    </row>
    <row r="38" spans="1:7" s="216" customFormat="1" ht="27.75" customHeight="1">
      <c r="A38" s="440"/>
      <c r="B38" s="454"/>
      <c r="C38" s="217" t="s">
        <v>4228</v>
      </c>
      <c r="D38" s="279" t="s">
        <v>4329</v>
      </c>
      <c r="E38" s="440"/>
      <c r="F38" s="440"/>
      <c r="G38" s="440"/>
    </row>
    <row r="39" spans="1:7" s="216" customFormat="1" ht="56.25">
      <c r="A39" s="440"/>
      <c r="B39" s="454"/>
      <c r="C39" s="217" t="s">
        <v>4229</v>
      </c>
      <c r="D39" s="279" t="s">
        <v>4329</v>
      </c>
      <c r="E39" s="440"/>
      <c r="F39" s="440"/>
      <c r="G39" s="440"/>
    </row>
    <row r="40" spans="1:7" s="216" customFormat="1" ht="75" customHeight="1">
      <c r="A40" s="440">
        <v>7</v>
      </c>
      <c r="B40" s="440" t="s">
        <v>4396</v>
      </c>
      <c r="C40" s="217" t="s">
        <v>49</v>
      </c>
      <c r="D40" s="415" t="s">
        <v>4328</v>
      </c>
      <c r="E40" s="440" t="s">
        <v>4681</v>
      </c>
      <c r="F40" s="440" t="s">
        <v>4230</v>
      </c>
      <c r="G40" s="415" t="s">
        <v>4317</v>
      </c>
    </row>
    <row r="41" spans="1:7" s="216" customFormat="1" ht="56.25">
      <c r="A41" s="440"/>
      <c r="B41" s="440"/>
      <c r="C41" s="217" t="s">
        <v>28</v>
      </c>
      <c r="D41" s="415" t="s">
        <v>4327</v>
      </c>
      <c r="E41" s="440"/>
      <c r="F41" s="440"/>
      <c r="G41" s="415" t="s">
        <v>109</v>
      </c>
    </row>
    <row r="42" spans="1:7" s="216" customFormat="1" ht="39" customHeight="1">
      <c r="A42" s="440"/>
      <c r="B42" s="440"/>
      <c r="C42" s="217" t="s">
        <v>50</v>
      </c>
      <c r="D42" s="415" t="s">
        <v>4316</v>
      </c>
      <c r="E42" s="440"/>
      <c r="F42" s="440"/>
      <c r="G42" s="440" t="s">
        <v>110</v>
      </c>
    </row>
    <row r="43" spans="1:7" s="216" customFormat="1" ht="77.25" customHeight="1">
      <c r="A43" s="440"/>
      <c r="B43" s="440"/>
      <c r="C43" s="217" t="s">
        <v>95</v>
      </c>
      <c r="D43" s="415" t="s">
        <v>4682</v>
      </c>
      <c r="E43" s="440"/>
      <c r="F43" s="440"/>
      <c r="G43" s="440"/>
    </row>
    <row r="44" spans="1:7" s="216" customFormat="1" ht="35.25" customHeight="1">
      <c r="A44" s="440">
        <f>+A40+1</f>
        <v>8</v>
      </c>
      <c r="B44" s="440" t="s">
        <v>4437</v>
      </c>
      <c r="C44" s="217" t="s">
        <v>83</v>
      </c>
      <c r="D44" s="415" t="s">
        <v>25</v>
      </c>
      <c r="E44" s="446" t="s">
        <v>4315</v>
      </c>
      <c r="F44" s="440" t="s">
        <v>4231</v>
      </c>
      <c r="G44" s="440" t="s">
        <v>366</v>
      </c>
    </row>
    <row r="45" spans="1:7" s="218" customFormat="1" ht="56.25">
      <c r="A45" s="440"/>
      <c r="B45" s="440"/>
      <c r="C45" s="217" t="s">
        <v>82</v>
      </c>
      <c r="D45" s="415" t="s">
        <v>24</v>
      </c>
      <c r="E45" s="440"/>
      <c r="F45" s="440"/>
      <c r="G45" s="440"/>
    </row>
    <row r="46" spans="1:7" s="218" customFormat="1" ht="57.75" customHeight="1">
      <c r="A46" s="440"/>
      <c r="B46" s="440"/>
      <c r="C46" s="217" t="s">
        <v>39</v>
      </c>
      <c r="D46" s="415" t="s">
        <v>40</v>
      </c>
      <c r="E46" s="440"/>
      <c r="F46" s="440"/>
      <c r="G46" s="440"/>
    </row>
    <row r="47" spans="1:7" s="218" customFormat="1" ht="37.5">
      <c r="A47" s="440"/>
      <c r="B47" s="440"/>
      <c r="C47" s="217" t="s">
        <v>42</v>
      </c>
      <c r="D47" s="415" t="s">
        <v>26</v>
      </c>
      <c r="E47" s="440"/>
      <c r="F47" s="440"/>
      <c r="G47" s="440"/>
    </row>
    <row r="48" spans="1:7" s="218" customFormat="1">
      <c r="A48" s="440"/>
      <c r="B48" s="440"/>
      <c r="C48" s="217" t="s">
        <v>96</v>
      </c>
      <c r="D48" s="415" t="s">
        <v>41</v>
      </c>
      <c r="E48" s="440"/>
      <c r="F48" s="440"/>
      <c r="G48" s="440"/>
    </row>
    <row r="49" spans="1:7" s="218" customFormat="1" ht="93.75">
      <c r="A49" s="440"/>
      <c r="B49" s="440"/>
      <c r="C49" s="217" t="s">
        <v>84</v>
      </c>
      <c r="D49" s="415" t="s">
        <v>149</v>
      </c>
      <c r="E49" s="440"/>
      <c r="F49" s="440"/>
      <c r="G49" s="440"/>
    </row>
    <row r="50" spans="1:7" s="218" customFormat="1" ht="56.25">
      <c r="A50" s="279">
        <v>9</v>
      </c>
      <c r="B50" s="279" t="s">
        <v>4232</v>
      </c>
      <c r="C50" s="217" t="s">
        <v>367</v>
      </c>
      <c r="D50" s="279" t="s">
        <v>43</v>
      </c>
      <c r="E50" s="279" t="s">
        <v>4431</v>
      </c>
      <c r="F50" s="279" t="s">
        <v>97</v>
      </c>
      <c r="G50" s="279" t="s">
        <v>368</v>
      </c>
    </row>
    <row r="51" spans="1:7" s="218" customFormat="1" ht="34.5" customHeight="1">
      <c r="A51" s="440">
        <v>10</v>
      </c>
      <c r="B51" s="440" t="s">
        <v>4233</v>
      </c>
      <c r="C51" s="217" t="s">
        <v>29</v>
      </c>
      <c r="D51" s="279" t="s">
        <v>31</v>
      </c>
      <c r="E51" s="440" t="s">
        <v>4234</v>
      </c>
      <c r="F51" s="440" t="s">
        <v>4235</v>
      </c>
      <c r="G51" s="440" t="s">
        <v>4245</v>
      </c>
    </row>
    <row r="52" spans="1:7" s="218" customFormat="1" ht="33" customHeight="1">
      <c r="A52" s="440"/>
      <c r="B52" s="440"/>
      <c r="C52" s="217" t="s">
        <v>30</v>
      </c>
      <c r="D52" s="279" t="s">
        <v>25</v>
      </c>
      <c r="E52" s="440"/>
      <c r="F52" s="440"/>
      <c r="G52" s="440"/>
    </row>
    <row r="53" spans="1:7" s="218" customFormat="1" ht="38.25" customHeight="1">
      <c r="A53" s="440"/>
      <c r="B53" s="440"/>
      <c r="C53" s="217" t="s">
        <v>32</v>
      </c>
      <c r="D53" s="279" t="s">
        <v>33</v>
      </c>
      <c r="E53" s="440"/>
      <c r="F53" s="440"/>
      <c r="G53" s="440"/>
    </row>
    <row r="54" spans="1:7" s="218" customFormat="1" ht="40.5" customHeight="1">
      <c r="A54" s="440">
        <v>12</v>
      </c>
      <c r="B54" s="440" t="s">
        <v>4467</v>
      </c>
      <c r="C54" s="316" t="s">
        <v>151</v>
      </c>
      <c r="D54" s="440" t="s">
        <v>43</v>
      </c>
      <c r="E54" s="440" t="s">
        <v>4468</v>
      </c>
      <c r="F54" s="440" t="s">
        <v>99</v>
      </c>
      <c r="G54" s="440" t="s">
        <v>369</v>
      </c>
    </row>
    <row r="55" spans="1:7" s="218" customFormat="1" ht="36.75" customHeight="1">
      <c r="A55" s="440"/>
      <c r="B55" s="440"/>
      <c r="C55" s="316" t="s">
        <v>98</v>
      </c>
      <c r="D55" s="440"/>
      <c r="E55" s="440"/>
      <c r="F55" s="440"/>
      <c r="G55" s="440"/>
    </row>
    <row r="56" spans="1:7" s="218" customFormat="1" ht="44.25" customHeight="1">
      <c r="A56" s="437">
        <v>13</v>
      </c>
      <c r="B56" s="437" t="s">
        <v>370</v>
      </c>
      <c r="C56" s="217" t="s">
        <v>34</v>
      </c>
      <c r="D56" s="279" t="s">
        <v>47</v>
      </c>
      <c r="E56" s="440"/>
      <c r="F56" s="440" t="s">
        <v>4236</v>
      </c>
      <c r="G56" s="440" t="s">
        <v>369</v>
      </c>
    </row>
    <row r="57" spans="1:7" s="218" customFormat="1" ht="45" customHeight="1">
      <c r="A57" s="438"/>
      <c r="B57" s="438"/>
      <c r="C57" s="217" t="s">
        <v>35</v>
      </c>
      <c r="D57" s="279" t="s">
        <v>111</v>
      </c>
      <c r="E57" s="440"/>
      <c r="F57" s="440"/>
      <c r="G57" s="440"/>
    </row>
    <row r="58" spans="1:7" s="218" customFormat="1" ht="49.5" customHeight="1">
      <c r="A58" s="438"/>
      <c r="B58" s="438"/>
      <c r="C58" s="217" t="s">
        <v>4469</v>
      </c>
      <c r="D58" s="326" t="s">
        <v>4470</v>
      </c>
      <c r="E58" s="326" t="s">
        <v>4471</v>
      </c>
      <c r="F58" s="437" t="s">
        <v>99</v>
      </c>
      <c r="G58" s="437" t="s">
        <v>369</v>
      </c>
    </row>
    <row r="59" spans="1:7" s="218" customFormat="1" ht="54.75" customHeight="1">
      <c r="A59" s="439"/>
      <c r="B59" s="439"/>
      <c r="C59" s="217" t="s">
        <v>4472</v>
      </c>
      <c r="D59" s="326" t="s">
        <v>4473</v>
      </c>
      <c r="E59" s="326" t="s">
        <v>4474</v>
      </c>
      <c r="F59" s="439"/>
      <c r="G59" s="439"/>
    </row>
    <row r="60" spans="1:7" s="218" customFormat="1" ht="56.25">
      <c r="A60" s="440">
        <v>14</v>
      </c>
      <c r="B60" s="440" t="s">
        <v>4399</v>
      </c>
      <c r="C60" s="217" t="s">
        <v>37</v>
      </c>
      <c r="D60" s="279" t="s">
        <v>47</v>
      </c>
      <c r="E60" s="440" t="s">
        <v>4237</v>
      </c>
      <c r="F60" s="440" t="s">
        <v>100</v>
      </c>
      <c r="G60" s="440" t="s">
        <v>371</v>
      </c>
    </row>
    <row r="61" spans="1:7" s="218" customFormat="1" ht="37.5">
      <c r="A61" s="440"/>
      <c r="B61" s="440"/>
      <c r="C61" s="217" t="s">
        <v>38</v>
      </c>
      <c r="D61" s="279" t="s">
        <v>48</v>
      </c>
      <c r="E61" s="440"/>
      <c r="F61" s="440"/>
      <c r="G61" s="440"/>
    </row>
    <row r="62" spans="1:7" s="218" customFormat="1" ht="56.25">
      <c r="A62" s="440">
        <v>15</v>
      </c>
      <c r="B62" s="440" t="s">
        <v>4398</v>
      </c>
      <c r="C62" s="217" t="s">
        <v>152</v>
      </c>
      <c r="D62" s="279" t="s">
        <v>47</v>
      </c>
      <c r="E62" s="440" t="s">
        <v>4397</v>
      </c>
      <c r="F62" s="440" t="s">
        <v>100</v>
      </c>
      <c r="G62" s="440" t="s">
        <v>371</v>
      </c>
    </row>
    <row r="63" spans="1:7" s="218" customFormat="1" ht="34.5" customHeight="1">
      <c r="A63" s="440"/>
      <c r="B63" s="440"/>
      <c r="C63" s="217" t="s">
        <v>38</v>
      </c>
      <c r="D63" s="279" t="s">
        <v>48</v>
      </c>
      <c r="E63" s="440"/>
      <c r="F63" s="440"/>
      <c r="G63" s="440"/>
    </row>
    <row r="64" spans="1:7" s="218" customFormat="1" ht="27.75" customHeight="1">
      <c r="A64" s="440">
        <v>16</v>
      </c>
      <c r="B64" s="440" t="s">
        <v>372</v>
      </c>
      <c r="C64" s="316" t="s">
        <v>45</v>
      </c>
      <c r="D64" s="440" t="s">
        <v>113</v>
      </c>
      <c r="E64" s="440" t="s">
        <v>4198</v>
      </c>
      <c r="F64" s="440" t="s">
        <v>100</v>
      </c>
      <c r="G64" s="440" t="s">
        <v>371</v>
      </c>
    </row>
    <row r="65" spans="1:7" s="218" customFormat="1" ht="37.5" customHeight="1">
      <c r="A65" s="440"/>
      <c r="B65" s="440"/>
      <c r="C65" s="316" t="s">
        <v>46</v>
      </c>
      <c r="D65" s="440"/>
      <c r="E65" s="440"/>
      <c r="F65" s="440"/>
      <c r="G65" s="440"/>
    </row>
    <row r="66" spans="1:7" ht="46.5" customHeight="1">
      <c r="A66" s="442" t="s">
        <v>373</v>
      </c>
      <c r="B66" s="442"/>
      <c r="C66" s="442"/>
      <c r="D66" s="442"/>
      <c r="E66" s="442"/>
      <c r="F66" s="442"/>
      <c r="G66" s="442"/>
    </row>
    <row r="67" spans="1:7" ht="75">
      <c r="A67" s="440">
        <v>17</v>
      </c>
      <c r="B67" s="440" t="s">
        <v>374</v>
      </c>
      <c r="C67" s="217" t="s">
        <v>375</v>
      </c>
      <c r="D67" s="279" t="s">
        <v>21</v>
      </c>
      <c r="E67" s="440" t="s">
        <v>55</v>
      </c>
      <c r="F67" s="440" t="s">
        <v>56</v>
      </c>
      <c r="G67" s="440" t="s">
        <v>376</v>
      </c>
    </row>
    <row r="68" spans="1:7" ht="56.25">
      <c r="A68" s="440"/>
      <c r="B68" s="440"/>
      <c r="C68" s="217" t="s">
        <v>65</v>
      </c>
      <c r="D68" s="279" t="s">
        <v>111</v>
      </c>
      <c r="E68" s="440"/>
      <c r="F68" s="440"/>
      <c r="G68" s="440"/>
    </row>
    <row r="69" spans="1:7" ht="75">
      <c r="A69" s="440"/>
      <c r="B69" s="440"/>
      <c r="C69" s="217" t="s">
        <v>377</v>
      </c>
      <c r="D69" s="279" t="s">
        <v>66</v>
      </c>
      <c r="E69" s="440"/>
      <c r="F69" s="440"/>
      <c r="G69" s="279" t="s">
        <v>378</v>
      </c>
    </row>
    <row r="70" spans="1:7" ht="37.5" customHeight="1">
      <c r="A70" s="440">
        <f>+A67+1</f>
        <v>18</v>
      </c>
      <c r="B70" s="440" t="s">
        <v>4400</v>
      </c>
      <c r="C70" s="217" t="s">
        <v>112</v>
      </c>
      <c r="D70" s="279" t="s">
        <v>51</v>
      </c>
      <c r="E70" s="279" t="s">
        <v>52</v>
      </c>
      <c r="F70" s="440" t="s">
        <v>54</v>
      </c>
      <c r="G70" s="440" t="s">
        <v>379</v>
      </c>
    </row>
    <row r="71" spans="1:7" ht="75">
      <c r="A71" s="440"/>
      <c r="B71" s="440"/>
      <c r="C71" s="217" t="s">
        <v>380</v>
      </c>
      <c r="D71" s="279" t="s">
        <v>66</v>
      </c>
      <c r="E71" s="279" t="s">
        <v>381</v>
      </c>
      <c r="F71" s="440"/>
      <c r="G71" s="440"/>
    </row>
    <row r="72" spans="1:7" ht="56.25">
      <c r="A72" s="440"/>
      <c r="B72" s="440"/>
      <c r="C72" s="217" t="s">
        <v>382</v>
      </c>
      <c r="D72" s="279" t="s">
        <v>66</v>
      </c>
      <c r="E72" s="279" t="s">
        <v>115</v>
      </c>
      <c r="F72" s="440"/>
      <c r="G72" s="440"/>
    </row>
    <row r="73" spans="1:7" ht="37.5">
      <c r="A73" s="440"/>
      <c r="B73" s="440"/>
      <c r="C73" s="217" t="s">
        <v>383</v>
      </c>
      <c r="D73" s="279" t="s">
        <v>66</v>
      </c>
      <c r="E73" s="279" t="s">
        <v>384</v>
      </c>
      <c r="F73" s="440"/>
      <c r="G73" s="440"/>
    </row>
    <row r="74" spans="1:7" ht="45.75" customHeight="1">
      <c r="A74" s="440"/>
      <c r="B74" s="440"/>
      <c r="C74" s="217" t="s">
        <v>385</v>
      </c>
      <c r="D74" s="279" t="s">
        <v>66</v>
      </c>
      <c r="E74" s="279" t="s">
        <v>386</v>
      </c>
      <c r="F74" s="440"/>
      <c r="G74" s="440"/>
    </row>
    <row r="75" spans="1:7" ht="45" customHeight="1">
      <c r="A75" s="440"/>
      <c r="B75" s="440"/>
      <c r="C75" s="217" t="s">
        <v>387</v>
      </c>
      <c r="D75" s="279" t="s">
        <v>66</v>
      </c>
      <c r="E75" s="279" t="s">
        <v>388</v>
      </c>
      <c r="F75" s="279" t="s">
        <v>53</v>
      </c>
      <c r="G75" s="440"/>
    </row>
    <row r="76" spans="1:7" ht="37.5" customHeight="1">
      <c r="A76" s="440">
        <f>+A70+1</f>
        <v>19</v>
      </c>
      <c r="B76" s="440" t="s">
        <v>4084</v>
      </c>
      <c r="C76" s="217" t="s">
        <v>57</v>
      </c>
      <c r="D76" s="279" t="s">
        <v>66</v>
      </c>
      <c r="E76" s="440" t="s">
        <v>116</v>
      </c>
      <c r="F76" s="440" t="s">
        <v>59</v>
      </c>
      <c r="G76" s="440" t="s">
        <v>389</v>
      </c>
    </row>
    <row r="77" spans="1:7" ht="56.25">
      <c r="A77" s="440"/>
      <c r="B77" s="440"/>
      <c r="C77" s="217" t="s">
        <v>58</v>
      </c>
      <c r="D77" s="279" t="s">
        <v>66</v>
      </c>
      <c r="E77" s="440"/>
      <c r="F77" s="440"/>
      <c r="G77" s="440"/>
    </row>
    <row r="78" spans="1:7" ht="51" customHeight="1">
      <c r="A78" s="440"/>
      <c r="B78" s="440"/>
      <c r="C78" s="217" t="s">
        <v>4248</v>
      </c>
      <c r="D78" s="279" t="s">
        <v>23</v>
      </c>
      <c r="E78" s="440"/>
      <c r="F78" s="440"/>
      <c r="G78" s="440"/>
    </row>
    <row r="79" spans="1:7" ht="49.5" customHeight="1">
      <c r="A79" s="440"/>
      <c r="B79" s="440"/>
      <c r="C79" s="217" t="s">
        <v>4249</v>
      </c>
      <c r="D79" s="279" t="s">
        <v>23</v>
      </c>
      <c r="E79" s="440"/>
      <c r="F79" s="440"/>
      <c r="G79" s="440"/>
    </row>
    <row r="80" spans="1:7" ht="56.25">
      <c r="A80" s="440"/>
      <c r="B80" s="440"/>
      <c r="C80" s="217" t="s">
        <v>4250</v>
      </c>
      <c r="D80" s="279" t="s">
        <v>23</v>
      </c>
      <c r="E80" s="279" t="s">
        <v>116</v>
      </c>
      <c r="F80" s="440"/>
      <c r="G80" s="440"/>
    </row>
    <row r="81" spans="1:7" ht="34.5" customHeight="1">
      <c r="A81" s="440">
        <v>20</v>
      </c>
      <c r="B81" s="440" t="s">
        <v>4401</v>
      </c>
      <c r="C81" s="280" t="s">
        <v>114</v>
      </c>
      <c r="D81" s="279" t="s">
        <v>47</v>
      </c>
      <c r="E81" s="440" t="s">
        <v>116</v>
      </c>
      <c r="F81" s="440" t="s">
        <v>59</v>
      </c>
      <c r="G81" s="440" t="s">
        <v>390</v>
      </c>
    </row>
    <row r="82" spans="1:7" ht="39.75" customHeight="1">
      <c r="A82" s="440"/>
      <c r="B82" s="440"/>
      <c r="C82" s="280" t="s">
        <v>4251</v>
      </c>
      <c r="D82" s="279" t="s">
        <v>66</v>
      </c>
      <c r="E82" s="440"/>
      <c r="F82" s="440"/>
      <c r="G82" s="440"/>
    </row>
    <row r="83" spans="1:7" ht="33.75" customHeight="1">
      <c r="A83" s="440"/>
      <c r="B83" s="440"/>
      <c r="C83" s="280" t="s">
        <v>391</v>
      </c>
      <c r="D83" s="279" t="s">
        <v>66</v>
      </c>
      <c r="E83" s="440"/>
      <c r="F83" s="440"/>
      <c r="G83" s="440"/>
    </row>
    <row r="84" spans="1:7" ht="56.25">
      <c r="A84" s="440"/>
      <c r="B84" s="440"/>
      <c r="C84" s="280" t="s">
        <v>146</v>
      </c>
      <c r="D84" s="279" t="s">
        <v>66</v>
      </c>
      <c r="E84" s="440"/>
      <c r="F84" s="440"/>
      <c r="G84" s="440"/>
    </row>
    <row r="85" spans="1:7" ht="43.5" customHeight="1">
      <c r="A85" s="440"/>
      <c r="B85" s="440"/>
      <c r="C85" s="280" t="s">
        <v>392</v>
      </c>
      <c r="D85" s="279" t="s">
        <v>66</v>
      </c>
      <c r="E85" s="440"/>
      <c r="F85" s="440"/>
      <c r="G85" s="440"/>
    </row>
    <row r="86" spans="1:7" s="317" customFormat="1" ht="56.25">
      <c r="A86" s="440">
        <v>21</v>
      </c>
      <c r="B86" s="440" t="s">
        <v>393</v>
      </c>
      <c r="C86" s="280" t="s">
        <v>141</v>
      </c>
      <c r="D86" s="279" t="s">
        <v>24</v>
      </c>
      <c r="E86" s="279"/>
      <c r="F86" s="279"/>
      <c r="G86" s="440" t="s">
        <v>394</v>
      </c>
    </row>
    <row r="87" spans="1:7" s="317" customFormat="1" ht="37.5">
      <c r="A87" s="440"/>
      <c r="B87" s="440"/>
      <c r="C87" s="217" t="s">
        <v>142</v>
      </c>
      <c r="D87" s="279" t="s">
        <v>33</v>
      </c>
      <c r="E87" s="279"/>
      <c r="F87" s="279"/>
      <c r="G87" s="440"/>
    </row>
    <row r="88" spans="1:7" s="317" customFormat="1" ht="37.5">
      <c r="A88" s="440"/>
      <c r="B88" s="440"/>
      <c r="C88" s="217" t="s">
        <v>153</v>
      </c>
      <c r="D88" s="279" t="s">
        <v>117</v>
      </c>
      <c r="E88" s="279" t="s">
        <v>143</v>
      </c>
      <c r="F88" s="279" t="s">
        <v>144</v>
      </c>
      <c r="G88" s="440"/>
    </row>
    <row r="89" spans="1:7" s="317" customFormat="1" ht="37.5">
      <c r="A89" s="440"/>
      <c r="B89" s="440"/>
      <c r="C89" s="217" t="s">
        <v>446</v>
      </c>
      <c r="D89" s="279" t="s">
        <v>117</v>
      </c>
      <c r="E89" s="279" t="s">
        <v>116</v>
      </c>
      <c r="F89" s="279"/>
      <c r="G89" s="440"/>
    </row>
    <row r="90" spans="1:7" s="317" customFormat="1" ht="36" customHeight="1">
      <c r="A90" s="440">
        <v>22</v>
      </c>
      <c r="B90" s="440" t="s">
        <v>553</v>
      </c>
      <c r="C90" s="316" t="s">
        <v>14</v>
      </c>
      <c r="D90" s="323" t="s">
        <v>47</v>
      </c>
      <c r="E90" s="440" t="s">
        <v>145</v>
      </c>
      <c r="F90" s="440"/>
      <c r="G90" s="440" t="s">
        <v>554</v>
      </c>
    </row>
    <row r="91" spans="1:7" s="317" customFormat="1" ht="36" customHeight="1">
      <c r="A91" s="440"/>
      <c r="B91" s="440"/>
      <c r="C91" s="217" t="s">
        <v>15</v>
      </c>
      <c r="D91" s="323" t="s">
        <v>22</v>
      </c>
      <c r="E91" s="440"/>
      <c r="F91" s="440"/>
      <c r="G91" s="440"/>
    </row>
    <row r="92" spans="1:7" s="317" customFormat="1" ht="36" customHeight="1">
      <c r="A92" s="440"/>
      <c r="B92" s="440"/>
      <c r="C92" s="217" t="s">
        <v>16</v>
      </c>
      <c r="D92" s="323" t="s">
        <v>25</v>
      </c>
      <c r="E92" s="440"/>
      <c r="F92" s="440"/>
      <c r="G92" s="440"/>
    </row>
    <row r="93" spans="1:7" s="317" customFormat="1" ht="36" customHeight="1">
      <c r="A93" s="440"/>
      <c r="B93" s="440"/>
      <c r="C93" s="217" t="s">
        <v>17</v>
      </c>
      <c r="D93" s="323" t="s">
        <v>40</v>
      </c>
      <c r="E93" s="440"/>
      <c r="F93" s="440"/>
      <c r="G93" s="440"/>
    </row>
    <row r="94" spans="1:7" s="317" customFormat="1" ht="36" customHeight="1">
      <c r="A94" s="440"/>
      <c r="B94" s="440"/>
      <c r="C94" s="217" t="s">
        <v>18</v>
      </c>
      <c r="D94" s="323" t="s">
        <v>88</v>
      </c>
      <c r="E94" s="440"/>
      <c r="F94" s="440"/>
      <c r="G94" s="440"/>
    </row>
    <row r="95" spans="1:7" s="317" customFormat="1" ht="36" customHeight="1">
      <c r="A95" s="440"/>
      <c r="B95" s="440"/>
      <c r="C95" s="217" t="s">
        <v>555</v>
      </c>
      <c r="D95" s="323" t="s">
        <v>117</v>
      </c>
      <c r="E95" s="440"/>
      <c r="F95" s="440"/>
      <c r="G95" s="440"/>
    </row>
    <row r="96" spans="1:7" ht="37.5" customHeight="1">
      <c r="A96" s="440">
        <v>23</v>
      </c>
      <c r="B96" s="440" t="s">
        <v>4252</v>
      </c>
      <c r="C96" s="217" t="s">
        <v>140</v>
      </c>
      <c r="D96" s="279" t="s">
        <v>4327</v>
      </c>
      <c r="E96" s="279" t="s">
        <v>20</v>
      </c>
      <c r="F96" s="279"/>
      <c r="G96" s="440" t="s">
        <v>395</v>
      </c>
    </row>
    <row r="97" spans="1:8" ht="56.25">
      <c r="A97" s="440"/>
      <c r="B97" s="440"/>
      <c r="C97" s="217" t="s">
        <v>440</v>
      </c>
      <c r="D97" s="279" t="s">
        <v>61</v>
      </c>
      <c r="E97" s="279" t="s">
        <v>4430</v>
      </c>
      <c r="F97" s="279" t="s">
        <v>443</v>
      </c>
      <c r="G97" s="440"/>
    </row>
    <row r="98" spans="1:8" ht="93.75">
      <c r="A98" s="440"/>
      <c r="B98" s="440"/>
      <c r="C98" s="217" t="s">
        <v>147</v>
      </c>
      <c r="D98" s="279" t="s">
        <v>117</v>
      </c>
      <c r="E98" s="279" t="s">
        <v>441</v>
      </c>
      <c r="F98" s="279" t="s">
        <v>139</v>
      </c>
      <c r="G98" s="440"/>
    </row>
    <row r="99" spans="1:8" ht="75">
      <c r="A99" s="440"/>
      <c r="B99" s="440"/>
      <c r="C99" s="280" t="s">
        <v>396</v>
      </c>
      <c r="D99" s="279" t="s">
        <v>117</v>
      </c>
      <c r="E99" s="279" t="s">
        <v>442</v>
      </c>
      <c r="F99" s="279" t="s">
        <v>4253</v>
      </c>
      <c r="G99" s="440"/>
    </row>
    <row r="100" spans="1:8" s="347" customFormat="1" ht="52.5" customHeight="1">
      <c r="A100" s="435">
        <v>23</v>
      </c>
      <c r="B100" s="436" t="s">
        <v>4633</v>
      </c>
      <c r="C100" s="362" t="s">
        <v>4462</v>
      </c>
      <c r="D100" s="363" t="s">
        <v>4463</v>
      </c>
      <c r="E100" s="435" t="s">
        <v>4634</v>
      </c>
      <c r="F100" s="435" t="s">
        <v>63</v>
      </c>
      <c r="G100" s="435" t="s">
        <v>4635</v>
      </c>
    </row>
    <row r="101" spans="1:8" s="347" customFormat="1" ht="67.5" customHeight="1">
      <c r="A101" s="435"/>
      <c r="B101" s="436"/>
      <c r="C101" s="362" t="s">
        <v>4464</v>
      </c>
      <c r="D101" s="363" t="s">
        <v>4465</v>
      </c>
      <c r="E101" s="435"/>
      <c r="F101" s="435"/>
      <c r="G101" s="435"/>
    </row>
    <row r="102" spans="1:8" s="347" customFormat="1" ht="90" customHeight="1">
      <c r="A102" s="435"/>
      <c r="B102" s="436"/>
      <c r="C102" s="362" t="s">
        <v>62</v>
      </c>
      <c r="D102" s="363" t="s">
        <v>61</v>
      </c>
      <c r="E102" s="435"/>
      <c r="F102" s="435"/>
      <c r="G102" s="435"/>
    </row>
    <row r="103" spans="1:8" s="347" customFormat="1" ht="90.75" customHeight="1">
      <c r="A103" s="435"/>
      <c r="B103" s="436"/>
      <c r="C103" s="362" t="s">
        <v>101</v>
      </c>
      <c r="D103" s="363" t="s">
        <v>4466</v>
      </c>
      <c r="E103" s="435"/>
      <c r="F103" s="435"/>
      <c r="G103" s="435"/>
    </row>
    <row r="104" spans="1:8" ht="20.25">
      <c r="A104" s="442" t="s">
        <v>397</v>
      </c>
      <c r="B104" s="442"/>
      <c r="C104" s="442"/>
      <c r="D104" s="442"/>
      <c r="E104" s="442"/>
      <c r="F104" s="442"/>
      <c r="G104" s="442"/>
    </row>
    <row r="105" spans="1:8">
      <c r="A105" s="440">
        <v>24</v>
      </c>
      <c r="B105" s="440" t="s">
        <v>398</v>
      </c>
      <c r="C105" s="217" t="s">
        <v>60</v>
      </c>
      <c r="D105" s="279" t="s">
        <v>19</v>
      </c>
      <c r="E105" s="440" t="s">
        <v>399</v>
      </c>
      <c r="F105" s="440" t="s">
        <v>63</v>
      </c>
      <c r="G105" s="440" t="s">
        <v>400</v>
      </c>
    </row>
    <row r="106" spans="1:8">
      <c r="A106" s="440"/>
      <c r="B106" s="440"/>
      <c r="C106" s="217" t="s">
        <v>64</v>
      </c>
      <c r="D106" s="279" t="s">
        <v>19</v>
      </c>
      <c r="E106" s="440"/>
      <c r="F106" s="440"/>
      <c r="G106" s="440"/>
    </row>
    <row r="107" spans="1:8" ht="56.25">
      <c r="A107" s="440"/>
      <c r="B107" s="440"/>
      <c r="C107" s="217" t="s">
        <v>62</v>
      </c>
      <c r="D107" s="279" t="s">
        <v>61</v>
      </c>
      <c r="E107" s="440"/>
      <c r="F107" s="440"/>
      <c r="G107" s="440"/>
    </row>
    <row r="108" spans="1:8" ht="56.25">
      <c r="A108" s="440"/>
      <c r="B108" s="440"/>
      <c r="C108" s="217" t="s">
        <v>101</v>
      </c>
      <c r="D108" s="279" t="s">
        <v>4330</v>
      </c>
      <c r="E108" s="440"/>
      <c r="F108" s="440"/>
      <c r="G108" s="440"/>
    </row>
    <row r="109" spans="1:8" ht="20.25">
      <c r="A109" s="442" t="s">
        <v>401</v>
      </c>
      <c r="B109" s="442"/>
      <c r="C109" s="442"/>
      <c r="D109" s="442"/>
      <c r="E109" s="442"/>
      <c r="F109" s="442"/>
      <c r="G109" s="442"/>
    </row>
    <row r="110" spans="1:8" s="317" customFormat="1" ht="57" customHeight="1">
      <c r="A110" s="440">
        <v>25</v>
      </c>
      <c r="B110" s="440" t="s">
        <v>402</v>
      </c>
      <c r="C110" s="217" t="s">
        <v>403</v>
      </c>
      <c r="D110" s="279" t="s">
        <v>404</v>
      </c>
      <c r="E110" s="279" t="s">
        <v>4424</v>
      </c>
      <c r="F110" s="440" t="s">
        <v>63</v>
      </c>
      <c r="G110" s="440" t="s">
        <v>405</v>
      </c>
      <c r="H110" s="417"/>
    </row>
    <row r="111" spans="1:8" s="317" customFormat="1" ht="80.25" customHeight="1">
      <c r="A111" s="440"/>
      <c r="B111" s="440"/>
      <c r="C111" s="217" t="s">
        <v>406</v>
      </c>
      <c r="D111" s="279" t="s">
        <v>407</v>
      </c>
      <c r="E111" s="279" t="s">
        <v>4425</v>
      </c>
      <c r="F111" s="440"/>
      <c r="G111" s="440"/>
    </row>
    <row r="112" spans="1:8" s="317" customFormat="1" ht="57.75" customHeight="1">
      <c r="A112" s="440"/>
      <c r="B112" s="440"/>
      <c r="C112" s="217" t="s">
        <v>408</v>
      </c>
      <c r="D112" s="279" t="s">
        <v>4331</v>
      </c>
      <c r="E112" s="279" t="s">
        <v>4426</v>
      </c>
      <c r="F112" s="440"/>
      <c r="G112" s="440"/>
    </row>
    <row r="113" spans="1:7" s="317" customFormat="1" ht="63.75" customHeight="1">
      <c r="A113" s="440"/>
      <c r="B113" s="440"/>
      <c r="C113" s="217" t="s">
        <v>409</v>
      </c>
      <c r="D113" s="279" t="s">
        <v>407</v>
      </c>
      <c r="E113" s="279" t="s">
        <v>4427</v>
      </c>
      <c r="F113" s="440"/>
      <c r="G113" s="440"/>
    </row>
    <row r="114" spans="1:7" s="317" customFormat="1" ht="62.25" customHeight="1">
      <c r="A114" s="440"/>
      <c r="B114" s="440"/>
      <c r="C114" s="217" t="s">
        <v>410</v>
      </c>
      <c r="D114" s="279" t="s">
        <v>27</v>
      </c>
      <c r="E114" s="279" t="s">
        <v>4428</v>
      </c>
      <c r="F114" s="440"/>
      <c r="G114" s="440"/>
    </row>
    <row r="115" spans="1:7" s="317" customFormat="1" ht="63" customHeight="1">
      <c r="A115" s="440"/>
      <c r="B115" s="440"/>
      <c r="C115" s="217" t="s">
        <v>411</v>
      </c>
      <c r="D115" s="279" t="s">
        <v>27</v>
      </c>
      <c r="E115" s="279" t="s">
        <v>4429</v>
      </c>
      <c r="F115" s="440"/>
      <c r="G115" s="440"/>
    </row>
    <row r="116" spans="1:7" s="317" customFormat="1" ht="57.75" customHeight="1">
      <c r="A116" s="440"/>
      <c r="B116" s="440"/>
      <c r="C116" s="217" t="s">
        <v>412</v>
      </c>
      <c r="D116" s="279" t="s">
        <v>117</v>
      </c>
      <c r="E116" s="279" t="s">
        <v>4423</v>
      </c>
      <c r="F116" s="440"/>
      <c r="G116" s="440"/>
    </row>
    <row r="117" spans="1:7" ht="41.25" customHeight="1">
      <c r="A117" s="442" t="s">
        <v>413</v>
      </c>
      <c r="B117" s="442"/>
      <c r="C117" s="442"/>
      <c r="D117" s="442"/>
      <c r="E117" s="442"/>
      <c r="F117" s="442"/>
      <c r="G117" s="442"/>
    </row>
    <row r="118" spans="1:7" ht="90.75" customHeight="1">
      <c r="A118" s="440">
        <v>26</v>
      </c>
      <c r="B118" s="440" t="s">
        <v>4402</v>
      </c>
      <c r="C118" s="217" t="s">
        <v>4214</v>
      </c>
      <c r="D118" s="279" t="s">
        <v>24</v>
      </c>
      <c r="E118" s="279" t="s">
        <v>4422</v>
      </c>
      <c r="F118" s="440" t="s">
        <v>551</v>
      </c>
      <c r="G118" s="440" t="s">
        <v>552</v>
      </c>
    </row>
    <row r="119" spans="1:7" ht="100.5" customHeight="1">
      <c r="A119" s="440"/>
      <c r="B119" s="440"/>
      <c r="C119" s="217" t="s">
        <v>4215</v>
      </c>
      <c r="D119" s="279" t="s">
        <v>24</v>
      </c>
      <c r="E119" s="279" t="s">
        <v>4421</v>
      </c>
      <c r="F119" s="440"/>
      <c r="G119" s="440"/>
    </row>
    <row r="120" spans="1:7" ht="124.5" customHeight="1">
      <c r="A120" s="440"/>
      <c r="B120" s="440"/>
      <c r="C120" s="217" t="s">
        <v>4219</v>
      </c>
      <c r="D120" s="279" t="s">
        <v>24</v>
      </c>
      <c r="E120" s="279" t="s">
        <v>4420</v>
      </c>
      <c r="F120" s="440"/>
      <c r="G120" s="440"/>
    </row>
    <row r="121" spans="1:7" ht="103.5" customHeight="1">
      <c r="A121" s="440"/>
      <c r="B121" s="440"/>
      <c r="C121" s="217" t="s">
        <v>4218</v>
      </c>
      <c r="D121" s="279" t="s">
        <v>24</v>
      </c>
      <c r="E121" s="279" t="s">
        <v>4419</v>
      </c>
      <c r="F121" s="440"/>
      <c r="G121" s="440"/>
    </row>
    <row r="122" spans="1:7" ht="93" customHeight="1">
      <c r="A122" s="440"/>
      <c r="B122" s="440"/>
      <c r="C122" s="217" t="s">
        <v>4216</v>
      </c>
      <c r="D122" s="279" t="s">
        <v>24</v>
      </c>
      <c r="E122" s="279" t="s">
        <v>4217</v>
      </c>
      <c r="F122" s="440"/>
      <c r="G122" s="440"/>
    </row>
    <row r="123" spans="1:7" ht="33.75" customHeight="1">
      <c r="A123" s="442" t="s">
        <v>414</v>
      </c>
      <c r="B123" s="442"/>
      <c r="C123" s="442"/>
      <c r="D123" s="442"/>
      <c r="E123" s="442"/>
      <c r="F123" s="442"/>
      <c r="G123" s="442"/>
    </row>
    <row r="124" spans="1:7" ht="42" customHeight="1">
      <c r="A124" s="437">
        <v>27</v>
      </c>
      <c r="B124" s="437" t="s">
        <v>4403</v>
      </c>
      <c r="C124" s="217" t="s">
        <v>4404</v>
      </c>
      <c r="D124" s="279" t="s">
        <v>4405</v>
      </c>
      <c r="E124" s="437" t="s">
        <v>4410</v>
      </c>
      <c r="F124" s="437" t="s">
        <v>296</v>
      </c>
      <c r="G124" s="437" t="s">
        <v>298</v>
      </c>
    </row>
    <row r="125" spans="1:7" ht="42" customHeight="1">
      <c r="A125" s="438"/>
      <c r="B125" s="438"/>
      <c r="C125" s="217" t="s">
        <v>4406</v>
      </c>
      <c r="D125" s="279" t="s">
        <v>4407</v>
      </c>
      <c r="E125" s="438"/>
      <c r="F125" s="438"/>
      <c r="G125" s="438"/>
    </row>
    <row r="126" spans="1:7" ht="42" customHeight="1">
      <c r="A126" s="439"/>
      <c r="B126" s="439"/>
      <c r="C126" s="217" t="s">
        <v>4409</v>
      </c>
      <c r="D126" s="279" t="s">
        <v>4408</v>
      </c>
      <c r="E126" s="439"/>
      <c r="F126" s="439"/>
      <c r="G126" s="439"/>
    </row>
    <row r="127" spans="1:7" s="317" customFormat="1" ht="45.75" customHeight="1">
      <c r="A127" s="437">
        <v>28</v>
      </c>
      <c r="B127" s="437" t="s">
        <v>4451</v>
      </c>
      <c r="C127" s="318" t="s">
        <v>4436</v>
      </c>
      <c r="D127" s="323"/>
      <c r="E127" s="437" t="s">
        <v>4476</v>
      </c>
      <c r="F127" s="437" t="s">
        <v>4036</v>
      </c>
      <c r="G127" s="437" t="s">
        <v>4037</v>
      </c>
    </row>
    <row r="128" spans="1:7" s="317" customFormat="1" ht="60.75" customHeight="1">
      <c r="A128" s="438"/>
      <c r="B128" s="438"/>
      <c r="C128" s="217" t="s">
        <v>4475</v>
      </c>
      <c r="D128" s="323" t="s">
        <v>4439</v>
      </c>
      <c r="E128" s="438"/>
      <c r="F128" s="438"/>
      <c r="G128" s="438"/>
    </row>
    <row r="129" spans="1:7" s="317" customFormat="1" ht="45.75" customHeight="1">
      <c r="A129" s="438"/>
      <c r="B129" s="438"/>
      <c r="C129" s="217" t="s">
        <v>125</v>
      </c>
      <c r="D129" s="323" t="s">
        <v>4446</v>
      </c>
      <c r="E129" s="438"/>
      <c r="F129" s="438"/>
      <c r="G129" s="438"/>
    </row>
    <row r="130" spans="1:7" s="317" customFormat="1" ht="45.75" customHeight="1">
      <c r="A130" s="438"/>
      <c r="B130" s="438"/>
      <c r="C130" s="217" t="s">
        <v>126</v>
      </c>
      <c r="D130" s="323" t="s">
        <v>4447</v>
      </c>
      <c r="E130" s="439"/>
      <c r="F130" s="439"/>
      <c r="G130" s="439"/>
    </row>
    <row r="131" spans="1:7" s="317" customFormat="1" ht="45.75" customHeight="1">
      <c r="A131" s="438"/>
      <c r="B131" s="438"/>
      <c r="C131" s="217" t="s">
        <v>4438</v>
      </c>
      <c r="D131" s="323" t="s">
        <v>4407</v>
      </c>
      <c r="E131" s="438" t="s">
        <v>4450</v>
      </c>
      <c r="F131" s="440" t="s">
        <v>4036</v>
      </c>
      <c r="G131" s="440" t="s">
        <v>4037</v>
      </c>
    </row>
    <row r="132" spans="1:7" s="317" customFormat="1" ht="45.75" customHeight="1">
      <c r="A132" s="438"/>
      <c r="B132" s="438"/>
      <c r="C132" s="217" t="s">
        <v>125</v>
      </c>
      <c r="D132" s="323" t="s">
        <v>4448</v>
      </c>
      <c r="E132" s="438"/>
      <c r="F132" s="440"/>
      <c r="G132" s="440"/>
    </row>
    <row r="133" spans="1:7" s="317" customFormat="1" ht="45.75" customHeight="1">
      <c r="A133" s="438"/>
      <c r="B133" s="438"/>
      <c r="C133" s="217" t="s">
        <v>126</v>
      </c>
      <c r="D133" s="323" t="s">
        <v>4449</v>
      </c>
      <c r="E133" s="439"/>
      <c r="F133" s="440"/>
      <c r="G133" s="440"/>
    </row>
    <row r="134" spans="1:7" s="317" customFormat="1" ht="45.75" customHeight="1">
      <c r="A134" s="438"/>
      <c r="B134" s="438"/>
      <c r="C134" s="318" t="s">
        <v>72</v>
      </c>
      <c r="D134" s="279"/>
      <c r="E134" s="440" t="s">
        <v>4352</v>
      </c>
      <c r="F134" s="440" t="s">
        <v>77</v>
      </c>
      <c r="G134" s="440" t="s">
        <v>415</v>
      </c>
    </row>
    <row r="135" spans="1:7" s="317" customFormat="1" ht="45.75" customHeight="1">
      <c r="A135" s="438"/>
      <c r="B135" s="438"/>
      <c r="C135" s="217" t="s">
        <v>131</v>
      </c>
      <c r="D135" s="279" t="s">
        <v>47</v>
      </c>
      <c r="E135" s="440"/>
      <c r="F135" s="440"/>
      <c r="G135" s="440"/>
    </row>
    <row r="136" spans="1:7" s="317" customFormat="1" ht="45.75" customHeight="1">
      <c r="A136" s="438"/>
      <c r="B136" s="438"/>
      <c r="C136" s="217" t="s">
        <v>132</v>
      </c>
      <c r="D136" s="279" t="s">
        <v>40</v>
      </c>
      <c r="E136" s="440"/>
      <c r="F136" s="440"/>
      <c r="G136" s="440"/>
    </row>
    <row r="137" spans="1:7" s="317" customFormat="1" ht="45.75" customHeight="1">
      <c r="A137" s="438"/>
      <c r="B137" s="438"/>
      <c r="C137" s="217" t="s">
        <v>69</v>
      </c>
      <c r="D137" s="279" t="s">
        <v>117</v>
      </c>
      <c r="E137" s="440"/>
      <c r="F137" s="440"/>
      <c r="G137" s="440"/>
    </row>
    <row r="138" spans="1:7" s="317" customFormat="1" ht="45.75" customHeight="1">
      <c r="A138" s="438"/>
      <c r="B138" s="438"/>
      <c r="C138" s="217" t="s">
        <v>133</v>
      </c>
      <c r="D138" s="279" t="s">
        <v>4332</v>
      </c>
      <c r="E138" s="440"/>
      <c r="F138" s="440"/>
      <c r="G138" s="440"/>
    </row>
    <row r="139" spans="1:7" s="317" customFormat="1" ht="45.75" customHeight="1">
      <c r="A139" s="438"/>
      <c r="B139" s="438"/>
      <c r="C139" s="318" t="s">
        <v>73</v>
      </c>
      <c r="D139" s="279"/>
      <c r="E139" s="279"/>
      <c r="F139" s="279"/>
      <c r="G139" s="279"/>
    </row>
    <row r="140" spans="1:7" s="317" customFormat="1" ht="45.75" customHeight="1">
      <c r="A140" s="438"/>
      <c r="B140" s="438"/>
      <c r="C140" s="217" t="s">
        <v>74</v>
      </c>
      <c r="D140" s="279" t="s">
        <v>4333</v>
      </c>
      <c r="E140" s="440" t="s">
        <v>4353</v>
      </c>
      <c r="F140" s="440" t="s">
        <v>77</v>
      </c>
      <c r="G140" s="440" t="s">
        <v>416</v>
      </c>
    </row>
    <row r="141" spans="1:7" s="317" customFormat="1" ht="45.75" customHeight="1">
      <c r="A141" s="438"/>
      <c r="B141" s="438"/>
      <c r="C141" s="217" t="s">
        <v>89</v>
      </c>
      <c r="D141" s="279" t="s">
        <v>25</v>
      </c>
      <c r="E141" s="440"/>
      <c r="F141" s="440"/>
      <c r="G141" s="440"/>
    </row>
    <row r="142" spans="1:7" s="317" customFormat="1" ht="45.75" customHeight="1">
      <c r="A142" s="438"/>
      <c r="B142" s="438"/>
      <c r="C142" s="217" t="s">
        <v>90</v>
      </c>
      <c r="D142" s="279" t="s">
        <v>4334</v>
      </c>
      <c r="E142" s="440"/>
      <c r="F142" s="440"/>
      <c r="G142" s="440"/>
    </row>
    <row r="143" spans="1:7" s="317" customFormat="1" ht="45.75" customHeight="1">
      <c r="A143" s="438"/>
      <c r="B143" s="438"/>
      <c r="C143" s="217" t="s">
        <v>75</v>
      </c>
      <c r="D143" s="279" t="s">
        <v>33</v>
      </c>
      <c r="E143" s="440"/>
      <c r="F143" s="440"/>
      <c r="G143" s="440"/>
    </row>
    <row r="144" spans="1:7" s="317" customFormat="1" ht="45.75" customHeight="1">
      <c r="A144" s="438"/>
      <c r="B144" s="438"/>
      <c r="C144" s="217" t="s">
        <v>91</v>
      </c>
      <c r="D144" s="279" t="s">
        <v>4335</v>
      </c>
      <c r="E144" s="440"/>
      <c r="F144" s="440"/>
      <c r="G144" s="440"/>
    </row>
    <row r="145" spans="1:7" s="317" customFormat="1" ht="45.75" customHeight="1">
      <c r="A145" s="439"/>
      <c r="B145" s="439"/>
      <c r="C145" s="217" t="s">
        <v>92</v>
      </c>
      <c r="D145" s="279" t="s">
        <v>76</v>
      </c>
      <c r="E145" s="440"/>
      <c r="F145" s="440"/>
      <c r="G145" s="440"/>
    </row>
    <row r="146" spans="1:7" s="317" customFormat="1" ht="50.25" customHeight="1">
      <c r="A146" s="440">
        <v>29</v>
      </c>
      <c r="B146" s="440" t="s">
        <v>122</v>
      </c>
      <c r="C146" s="217" t="s">
        <v>417</v>
      </c>
      <c r="D146" s="279" t="s">
        <v>118</v>
      </c>
      <c r="E146" s="440" t="s">
        <v>20</v>
      </c>
      <c r="F146" s="440"/>
      <c r="G146" s="440" t="s">
        <v>418</v>
      </c>
    </row>
    <row r="147" spans="1:7" s="317" customFormat="1" ht="47.25" customHeight="1">
      <c r="A147" s="440"/>
      <c r="B147" s="440"/>
      <c r="C147" s="217" t="s">
        <v>93</v>
      </c>
      <c r="D147" s="279" t="s">
        <v>118</v>
      </c>
      <c r="E147" s="440"/>
      <c r="F147" s="440"/>
      <c r="G147" s="440"/>
    </row>
    <row r="148" spans="1:7" s="317" customFormat="1" ht="56.25">
      <c r="A148" s="440">
        <v>30</v>
      </c>
      <c r="B148" s="440" t="s">
        <v>119</v>
      </c>
      <c r="C148" s="217" t="s">
        <v>4444</v>
      </c>
      <c r="D148" s="279" t="s">
        <v>117</v>
      </c>
      <c r="E148" s="440" t="s">
        <v>20</v>
      </c>
      <c r="F148" s="440"/>
      <c r="G148" s="440" t="s">
        <v>419</v>
      </c>
    </row>
    <row r="149" spans="1:7" s="317" customFormat="1" ht="37.5">
      <c r="A149" s="440"/>
      <c r="B149" s="440"/>
      <c r="C149" s="217" t="s">
        <v>120</v>
      </c>
      <c r="D149" s="279" t="s">
        <v>117</v>
      </c>
      <c r="E149" s="440"/>
      <c r="F149" s="440"/>
      <c r="G149" s="440"/>
    </row>
    <row r="150" spans="1:7" s="317" customFormat="1" ht="37.5">
      <c r="A150" s="440"/>
      <c r="B150" s="440"/>
      <c r="C150" s="217" t="s">
        <v>121</v>
      </c>
      <c r="D150" s="279" t="s">
        <v>117</v>
      </c>
      <c r="E150" s="440"/>
      <c r="F150" s="440"/>
      <c r="G150" s="440"/>
    </row>
    <row r="151" spans="1:7" s="317" customFormat="1" ht="93.75">
      <c r="A151" s="440">
        <v>31</v>
      </c>
      <c r="B151" s="440" t="s">
        <v>420</v>
      </c>
      <c r="C151" s="217" t="s">
        <v>4415</v>
      </c>
      <c r="D151" s="279" t="s">
        <v>123</v>
      </c>
      <c r="E151" s="440" t="s">
        <v>4418</v>
      </c>
      <c r="F151" s="440" t="s">
        <v>124</v>
      </c>
      <c r="G151" s="440" t="s">
        <v>299</v>
      </c>
    </row>
    <row r="152" spans="1:7" s="317" customFormat="1" ht="37.5">
      <c r="A152" s="440"/>
      <c r="B152" s="440"/>
      <c r="C152" s="217" t="s">
        <v>125</v>
      </c>
      <c r="D152" s="279" t="s">
        <v>25</v>
      </c>
      <c r="E152" s="440"/>
      <c r="F152" s="440"/>
      <c r="G152" s="440"/>
    </row>
    <row r="153" spans="1:7" s="317" customFormat="1">
      <c r="A153" s="440"/>
      <c r="B153" s="440"/>
      <c r="C153" s="217" t="s">
        <v>126</v>
      </c>
      <c r="D153" s="279" t="s">
        <v>44</v>
      </c>
      <c r="E153" s="440"/>
      <c r="F153" s="440"/>
      <c r="G153" s="440"/>
    </row>
    <row r="154" spans="1:7" s="317" customFormat="1" ht="37.5">
      <c r="A154" s="440"/>
      <c r="B154" s="440"/>
      <c r="C154" s="217" t="s">
        <v>127</v>
      </c>
      <c r="D154" s="279" t="s">
        <v>123</v>
      </c>
      <c r="E154" s="440"/>
      <c r="F154" s="440"/>
      <c r="G154" s="440"/>
    </row>
    <row r="155" spans="1:7" s="317" customFormat="1" ht="56.25" customHeight="1">
      <c r="A155" s="440"/>
      <c r="B155" s="440"/>
      <c r="C155" s="217" t="s">
        <v>4416</v>
      </c>
      <c r="D155" s="279" t="s">
        <v>4412</v>
      </c>
      <c r="E155" s="440" t="s">
        <v>4417</v>
      </c>
      <c r="F155" s="440" t="s">
        <v>124</v>
      </c>
      <c r="G155" s="440" t="s">
        <v>299</v>
      </c>
    </row>
    <row r="156" spans="1:7" s="317" customFormat="1" ht="37.5">
      <c r="A156" s="440"/>
      <c r="B156" s="440"/>
      <c r="C156" s="217" t="s">
        <v>125</v>
      </c>
      <c r="D156" s="279" t="s">
        <v>4413</v>
      </c>
      <c r="E156" s="440"/>
      <c r="F156" s="440"/>
      <c r="G156" s="440"/>
    </row>
    <row r="157" spans="1:7" s="317" customFormat="1" ht="27" customHeight="1">
      <c r="A157" s="440"/>
      <c r="B157" s="440"/>
      <c r="C157" s="217" t="s">
        <v>126</v>
      </c>
      <c r="D157" s="279" t="s">
        <v>4414</v>
      </c>
      <c r="E157" s="440"/>
      <c r="F157" s="440"/>
      <c r="G157" s="440"/>
    </row>
    <row r="158" spans="1:7" s="317" customFormat="1" ht="50.25" customHeight="1">
      <c r="A158" s="440"/>
      <c r="B158" s="440"/>
      <c r="C158" s="217" t="s">
        <v>4411</v>
      </c>
      <c r="D158" s="279" t="s">
        <v>4412</v>
      </c>
      <c r="E158" s="440"/>
      <c r="F158" s="440"/>
      <c r="G158" s="440"/>
    </row>
    <row r="159" spans="1:7" s="317" customFormat="1" ht="56.25">
      <c r="A159" s="440">
        <v>32</v>
      </c>
      <c r="B159" s="440" t="s">
        <v>128</v>
      </c>
      <c r="C159" s="217" t="s">
        <v>4336</v>
      </c>
      <c r="D159" s="279" t="s">
        <v>117</v>
      </c>
      <c r="E159" s="440" t="s">
        <v>116</v>
      </c>
      <c r="F159" s="440" t="s">
        <v>130</v>
      </c>
      <c r="G159" s="440" t="s">
        <v>421</v>
      </c>
    </row>
    <row r="160" spans="1:7" s="317" customFormat="1">
      <c r="A160" s="440"/>
      <c r="B160" s="440"/>
      <c r="C160" s="217" t="s">
        <v>422</v>
      </c>
      <c r="D160" s="279" t="s">
        <v>4329</v>
      </c>
      <c r="E160" s="440"/>
      <c r="F160" s="440"/>
      <c r="G160" s="440"/>
    </row>
    <row r="161" spans="1:7" s="317" customFormat="1" ht="37.5">
      <c r="A161" s="440"/>
      <c r="B161" s="440"/>
      <c r="C161" s="217" t="s">
        <v>129</v>
      </c>
      <c r="D161" s="279" t="s">
        <v>4329</v>
      </c>
      <c r="E161" s="440"/>
      <c r="F161" s="440"/>
      <c r="G161" s="440"/>
    </row>
    <row r="162" spans="1:7" s="317" customFormat="1" ht="56.25">
      <c r="A162" s="440"/>
      <c r="B162" s="440"/>
      <c r="C162" s="217" t="s">
        <v>423</v>
      </c>
      <c r="D162" s="279" t="s">
        <v>4329</v>
      </c>
      <c r="E162" s="440"/>
      <c r="F162" s="440"/>
      <c r="G162" s="440"/>
    </row>
    <row r="163" spans="1:7" s="317" customFormat="1" ht="18.75" customHeight="1">
      <c r="A163" s="442" t="s">
        <v>4379</v>
      </c>
      <c r="B163" s="442"/>
      <c r="C163" s="442"/>
      <c r="D163" s="442"/>
      <c r="E163" s="442"/>
      <c r="F163" s="442"/>
      <c r="G163" s="442"/>
    </row>
    <row r="164" spans="1:7" s="317" customFormat="1">
      <c r="A164" s="437">
        <v>33</v>
      </c>
      <c r="B164" s="437" t="s">
        <v>4369</v>
      </c>
      <c r="C164" s="437" t="s">
        <v>4083</v>
      </c>
      <c r="D164" s="437" t="s">
        <v>4407</v>
      </c>
      <c r="E164" s="437" t="s">
        <v>4381</v>
      </c>
      <c r="F164" s="440" t="s">
        <v>124</v>
      </c>
      <c r="G164" s="440" t="s">
        <v>4443</v>
      </c>
    </row>
    <row r="165" spans="1:7" s="317" customFormat="1">
      <c r="A165" s="438"/>
      <c r="B165" s="443"/>
      <c r="C165" s="438"/>
      <c r="D165" s="438"/>
      <c r="E165" s="438"/>
      <c r="F165" s="440"/>
      <c r="G165" s="440"/>
    </row>
    <row r="166" spans="1:7" s="317" customFormat="1">
      <c r="A166" s="438"/>
      <c r="B166" s="443"/>
      <c r="C166" s="438"/>
      <c r="D166" s="438"/>
      <c r="E166" s="438"/>
      <c r="F166" s="440"/>
      <c r="G166" s="440"/>
    </row>
    <row r="167" spans="1:7" s="317" customFormat="1" ht="87.75" customHeight="1">
      <c r="A167" s="439"/>
      <c r="B167" s="444"/>
      <c r="C167" s="439"/>
      <c r="D167" s="439"/>
      <c r="E167" s="439"/>
      <c r="F167" s="440"/>
      <c r="G167" s="440"/>
    </row>
    <row r="168" spans="1:7" s="317" customFormat="1" ht="18.75" customHeight="1">
      <c r="A168" s="437">
        <v>34</v>
      </c>
      <c r="B168" s="437" t="s">
        <v>4370</v>
      </c>
      <c r="C168" s="437" t="s">
        <v>4081</v>
      </c>
      <c r="D168" s="437" t="s">
        <v>4383</v>
      </c>
      <c r="E168" s="445" t="s">
        <v>4382</v>
      </c>
      <c r="F168" s="440" t="s">
        <v>124</v>
      </c>
      <c r="G168" s="440" t="s">
        <v>4443</v>
      </c>
    </row>
    <row r="169" spans="1:7" s="317" customFormat="1" ht="26.25" customHeight="1">
      <c r="A169" s="438"/>
      <c r="B169" s="443"/>
      <c r="C169" s="438"/>
      <c r="D169" s="438"/>
      <c r="E169" s="438"/>
      <c r="F169" s="440"/>
      <c r="G169" s="440"/>
    </row>
    <row r="170" spans="1:7" s="317" customFormat="1" ht="26.25" customHeight="1">
      <c r="A170" s="438"/>
      <c r="B170" s="443"/>
      <c r="C170" s="438"/>
      <c r="D170" s="438"/>
      <c r="E170" s="438"/>
      <c r="F170" s="440"/>
      <c r="G170" s="440"/>
    </row>
    <row r="171" spans="1:7" s="317" customFormat="1" ht="66.75" customHeight="1">
      <c r="A171" s="439"/>
      <c r="B171" s="444"/>
      <c r="C171" s="439"/>
      <c r="D171" s="439"/>
      <c r="E171" s="439"/>
      <c r="F171" s="440"/>
      <c r="G171" s="440"/>
    </row>
    <row r="172" spans="1:7" s="317" customFormat="1" ht="49.5" customHeight="1">
      <c r="A172" s="437">
        <v>35</v>
      </c>
      <c r="B172" s="437" t="s">
        <v>4371</v>
      </c>
      <c r="C172" s="217" t="s">
        <v>4372</v>
      </c>
      <c r="D172" s="279" t="s">
        <v>118</v>
      </c>
      <c r="E172" s="437" t="s">
        <v>4373</v>
      </c>
      <c r="F172" s="437" t="s">
        <v>124</v>
      </c>
      <c r="G172" s="437" t="s">
        <v>4443</v>
      </c>
    </row>
    <row r="173" spans="1:7" s="317" customFormat="1" ht="46.5" customHeight="1">
      <c r="A173" s="438"/>
      <c r="B173" s="438"/>
      <c r="C173" s="217" t="s">
        <v>4374</v>
      </c>
      <c r="D173" s="279" t="s">
        <v>4375</v>
      </c>
      <c r="E173" s="438"/>
      <c r="F173" s="438"/>
      <c r="G173" s="438"/>
    </row>
    <row r="174" spans="1:7" s="317" customFormat="1" ht="45" customHeight="1">
      <c r="A174" s="438"/>
      <c r="B174" s="438"/>
      <c r="C174" s="329" t="s">
        <v>4376</v>
      </c>
      <c r="D174" s="279" t="s">
        <v>4377</v>
      </c>
      <c r="E174" s="439"/>
      <c r="F174" s="439"/>
      <c r="G174" s="439"/>
    </row>
    <row r="175" spans="1:7" s="317" customFormat="1" ht="57.75" customHeight="1">
      <c r="A175" s="323">
        <v>36</v>
      </c>
      <c r="B175" s="316" t="s">
        <v>4454</v>
      </c>
      <c r="C175" s="217" t="s">
        <v>4378</v>
      </c>
      <c r="D175" s="279" t="s">
        <v>4377</v>
      </c>
      <c r="E175" s="279" t="s">
        <v>4441</v>
      </c>
      <c r="F175" s="323" t="s">
        <v>124</v>
      </c>
      <c r="G175" s="316" t="s">
        <v>4443</v>
      </c>
    </row>
    <row r="176" spans="1:7" ht="20.25">
      <c r="A176" s="442" t="s">
        <v>4380</v>
      </c>
      <c r="B176" s="442"/>
      <c r="C176" s="442"/>
      <c r="D176" s="442"/>
      <c r="E176" s="442"/>
      <c r="F176" s="442"/>
      <c r="G176" s="442"/>
    </row>
    <row r="177" spans="1:7" s="317" customFormat="1">
      <c r="A177" s="440">
        <v>37</v>
      </c>
      <c r="B177" s="440" t="s">
        <v>78</v>
      </c>
      <c r="C177" s="217" t="s">
        <v>134</v>
      </c>
      <c r="D177" s="279" t="s">
        <v>136</v>
      </c>
      <c r="E177" s="279"/>
      <c r="F177" s="279"/>
      <c r="G177" s="440" t="s">
        <v>137</v>
      </c>
    </row>
    <row r="178" spans="1:7" s="317" customFormat="1" ht="37.5">
      <c r="A178" s="440"/>
      <c r="B178" s="440"/>
      <c r="C178" s="217" t="s">
        <v>135</v>
      </c>
      <c r="D178" s="279" t="s">
        <v>4327</v>
      </c>
      <c r="E178" s="279"/>
      <c r="F178" s="279"/>
      <c r="G178" s="440"/>
    </row>
    <row r="179" spans="1:7" s="317" customFormat="1" ht="37.5">
      <c r="A179" s="440"/>
      <c r="B179" s="440"/>
      <c r="C179" s="217" t="s">
        <v>79</v>
      </c>
      <c r="D179" s="279" t="s">
        <v>4327</v>
      </c>
      <c r="E179" s="279"/>
      <c r="F179" s="279"/>
      <c r="G179" s="440"/>
    </row>
    <row r="180" spans="1:7" s="317" customFormat="1" ht="37.5">
      <c r="A180" s="440"/>
      <c r="B180" s="440"/>
      <c r="C180" s="217" t="s">
        <v>138</v>
      </c>
      <c r="D180" s="279" t="s">
        <v>36</v>
      </c>
      <c r="E180" s="279"/>
      <c r="F180" s="279" t="s">
        <v>80</v>
      </c>
      <c r="G180" s="440"/>
    </row>
    <row r="181" spans="1:7" s="317" customFormat="1">
      <c r="A181" s="440"/>
      <c r="B181" s="440"/>
      <c r="C181" s="217" t="s">
        <v>81</v>
      </c>
      <c r="D181" s="279" t="s">
        <v>36</v>
      </c>
      <c r="E181" s="279"/>
      <c r="F181" s="279"/>
      <c r="G181" s="440"/>
    </row>
    <row r="185" spans="1:7" ht="18.75" customHeight="1">
      <c r="B185" s="441" t="s">
        <v>424</v>
      </c>
      <c r="C185" s="441"/>
      <c r="D185" s="11"/>
      <c r="E185" s="11"/>
      <c r="F185" s="17" t="s">
        <v>425</v>
      </c>
    </row>
    <row r="186" spans="1:7">
      <c r="F186" s="319"/>
    </row>
    <row r="187" spans="1:7">
      <c r="F187" s="319"/>
    </row>
    <row r="188" spans="1:7" ht="18.75" customHeight="1">
      <c r="B188" s="441" t="s">
        <v>426</v>
      </c>
      <c r="C188" s="441"/>
      <c r="F188" s="17" t="s">
        <v>427</v>
      </c>
    </row>
    <row r="189" spans="1:7">
      <c r="F189" s="319"/>
    </row>
    <row r="190" spans="1:7">
      <c r="F190" s="319"/>
    </row>
    <row r="191" spans="1:7" ht="18.75" customHeight="1">
      <c r="B191" s="320" t="s">
        <v>428</v>
      </c>
      <c r="C191" s="320"/>
      <c r="D191" s="11"/>
      <c r="E191" s="11"/>
      <c r="F191" s="320" t="s">
        <v>429</v>
      </c>
    </row>
    <row r="192" spans="1:7">
      <c r="B192" s="320"/>
      <c r="C192" s="320"/>
      <c r="D192" s="11"/>
      <c r="E192" s="11"/>
      <c r="F192" s="320"/>
    </row>
    <row r="194" spans="2:7">
      <c r="B194" s="320" t="s">
        <v>430</v>
      </c>
      <c r="C194" s="11"/>
      <c r="D194" s="11"/>
      <c r="E194" s="11"/>
      <c r="F194" s="320" t="s">
        <v>431</v>
      </c>
    </row>
    <row r="195" spans="2:7">
      <c r="B195" s="320"/>
      <c r="F195" s="320"/>
    </row>
    <row r="197" spans="2:7">
      <c r="B197" s="320" t="s">
        <v>432</v>
      </c>
      <c r="C197" s="320"/>
      <c r="F197" s="320" t="s">
        <v>433</v>
      </c>
      <c r="G197" s="321"/>
    </row>
    <row r="198" spans="2:7">
      <c r="B198" s="320"/>
      <c r="C198" s="320"/>
      <c r="F198" s="320"/>
      <c r="G198" s="321"/>
    </row>
    <row r="199" spans="2:7">
      <c r="B199" s="319"/>
      <c r="F199" s="319"/>
      <c r="G199" s="322"/>
    </row>
    <row r="200" spans="2:7">
      <c r="B200" s="320" t="s">
        <v>434</v>
      </c>
      <c r="F200" s="320" t="s">
        <v>435</v>
      </c>
      <c r="G200" s="321"/>
    </row>
    <row r="201" spans="2:7">
      <c r="B201" s="320"/>
      <c r="F201" s="320"/>
      <c r="G201" s="321"/>
    </row>
    <row r="202" spans="2:7">
      <c r="B202" s="319"/>
      <c r="F202" s="319"/>
      <c r="G202" s="322"/>
    </row>
    <row r="203" spans="2:7">
      <c r="B203" s="320" t="s">
        <v>434</v>
      </c>
      <c r="F203" s="320" t="s">
        <v>436</v>
      </c>
      <c r="G203" s="321"/>
    </row>
    <row r="204" spans="2:7">
      <c r="B204" s="320"/>
      <c r="F204" s="320"/>
      <c r="G204" s="321"/>
    </row>
    <row r="205" spans="2:7">
      <c r="B205" s="319"/>
      <c r="F205" s="319"/>
      <c r="G205" s="322"/>
    </row>
    <row r="206" spans="2:7">
      <c r="B206" s="320" t="s">
        <v>434</v>
      </c>
      <c r="F206" s="320" t="s">
        <v>437</v>
      </c>
      <c r="G206" s="320"/>
    </row>
    <row r="207" spans="2:7">
      <c r="B207" s="320"/>
      <c r="F207" s="320"/>
      <c r="G207" s="320"/>
    </row>
    <row r="208" spans="2:7">
      <c r="B208" s="319"/>
      <c r="F208" s="319"/>
      <c r="G208" s="321"/>
    </row>
    <row r="209" spans="2:7">
      <c r="B209" s="320" t="s">
        <v>434</v>
      </c>
      <c r="F209" s="320" t="s">
        <v>438</v>
      </c>
      <c r="G209" s="320"/>
    </row>
    <row r="210" spans="2:7">
      <c r="B210" s="320"/>
      <c r="F210" s="320"/>
      <c r="G210" s="320"/>
    </row>
    <row r="211" spans="2:7">
      <c r="B211" s="319"/>
    </row>
    <row r="212" spans="2:7">
      <c r="B212" s="320" t="s">
        <v>434</v>
      </c>
      <c r="F212" s="320" t="s">
        <v>439</v>
      </c>
      <c r="G212" s="320"/>
    </row>
  </sheetData>
  <mergeCells count="202">
    <mergeCell ref="G172:G174"/>
    <mergeCell ref="B172:B174"/>
    <mergeCell ref="A172:A174"/>
    <mergeCell ref="A10:A14"/>
    <mergeCell ref="B10:B14"/>
    <mergeCell ref="E10:E14"/>
    <mergeCell ref="F10:F14"/>
    <mergeCell ref="G11:G12"/>
    <mergeCell ref="G13:G14"/>
    <mergeCell ref="A28:A32"/>
    <mergeCell ref="B28:B32"/>
    <mergeCell ref="E28:E32"/>
    <mergeCell ref="F28:F32"/>
    <mergeCell ref="G29:G32"/>
    <mergeCell ref="A33:A39"/>
    <mergeCell ref="B33:B39"/>
    <mergeCell ref="E33:E39"/>
    <mergeCell ref="F33:F39"/>
    <mergeCell ref="G33:G39"/>
    <mergeCell ref="A51:A53"/>
    <mergeCell ref="B51:B53"/>
    <mergeCell ref="E51:E53"/>
    <mergeCell ref="F51:F53"/>
    <mergeCell ref="G51:G53"/>
    <mergeCell ref="A1:B5"/>
    <mergeCell ref="C1:C5"/>
    <mergeCell ref="D1:E5"/>
    <mergeCell ref="F1:G5"/>
    <mergeCell ref="A6:G6"/>
    <mergeCell ref="A9:G9"/>
    <mergeCell ref="G18:G19"/>
    <mergeCell ref="A21:G21"/>
    <mergeCell ref="A22:A27"/>
    <mergeCell ref="B22:B27"/>
    <mergeCell ref="E22:E27"/>
    <mergeCell ref="F22:F27"/>
    <mergeCell ref="G22:G27"/>
    <mergeCell ref="A15:A17"/>
    <mergeCell ref="B15:B17"/>
    <mergeCell ref="E15:E17"/>
    <mergeCell ref="F15:F17"/>
    <mergeCell ref="A18:A19"/>
    <mergeCell ref="B18:B19"/>
    <mergeCell ref="E18:E19"/>
    <mergeCell ref="F18:F19"/>
    <mergeCell ref="A40:A43"/>
    <mergeCell ref="B40:B43"/>
    <mergeCell ref="E40:E43"/>
    <mergeCell ref="F40:F43"/>
    <mergeCell ref="G42:G43"/>
    <mergeCell ref="A44:A49"/>
    <mergeCell ref="B44:B49"/>
    <mergeCell ref="E44:E49"/>
    <mergeCell ref="F44:F49"/>
    <mergeCell ref="G44:G49"/>
    <mergeCell ref="E56:E57"/>
    <mergeCell ref="F56:F57"/>
    <mergeCell ref="G56:G57"/>
    <mergeCell ref="A60:A61"/>
    <mergeCell ref="B60:B61"/>
    <mergeCell ref="E60:E61"/>
    <mergeCell ref="F60:F61"/>
    <mergeCell ref="G60:G61"/>
    <mergeCell ref="A54:A55"/>
    <mergeCell ref="B54:B55"/>
    <mergeCell ref="D54:D55"/>
    <mergeCell ref="E54:E55"/>
    <mergeCell ref="F54:F55"/>
    <mergeCell ref="G54:G55"/>
    <mergeCell ref="G64:G65"/>
    <mergeCell ref="A66:G66"/>
    <mergeCell ref="A67:A69"/>
    <mergeCell ref="B67:B69"/>
    <mergeCell ref="E67:E69"/>
    <mergeCell ref="F67:F69"/>
    <mergeCell ref="G67:G68"/>
    <mergeCell ref="A62:A63"/>
    <mergeCell ref="B62:B63"/>
    <mergeCell ref="E62:E63"/>
    <mergeCell ref="F62:F63"/>
    <mergeCell ref="G62:G63"/>
    <mergeCell ref="A64:A65"/>
    <mergeCell ref="B64:B65"/>
    <mergeCell ref="D64:D65"/>
    <mergeCell ref="E64:E65"/>
    <mergeCell ref="F64:F65"/>
    <mergeCell ref="G90:G95"/>
    <mergeCell ref="A70:A75"/>
    <mergeCell ref="B70:B75"/>
    <mergeCell ref="F70:F74"/>
    <mergeCell ref="G70:G75"/>
    <mergeCell ref="A76:A80"/>
    <mergeCell ref="B76:B80"/>
    <mergeCell ref="E76:E79"/>
    <mergeCell ref="F76:F80"/>
    <mergeCell ref="G76:G80"/>
    <mergeCell ref="A109:G109"/>
    <mergeCell ref="A104:G104"/>
    <mergeCell ref="A105:A108"/>
    <mergeCell ref="B105:B108"/>
    <mergeCell ref="E105:E108"/>
    <mergeCell ref="F105:F108"/>
    <mergeCell ref="G105:G108"/>
    <mergeCell ref="A110:A116"/>
    <mergeCell ref="B110:B116"/>
    <mergeCell ref="F110:F116"/>
    <mergeCell ref="G110:G116"/>
    <mergeCell ref="A117:G117"/>
    <mergeCell ref="A118:A122"/>
    <mergeCell ref="B118:B122"/>
    <mergeCell ref="F118:F122"/>
    <mergeCell ref="G118:G122"/>
    <mergeCell ref="A123:G123"/>
    <mergeCell ref="E134:E138"/>
    <mergeCell ref="F134:F138"/>
    <mergeCell ref="G134:G138"/>
    <mergeCell ref="G131:G133"/>
    <mergeCell ref="B127:B145"/>
    <mergeCell ref="A127:A145"/>
    <mergeCell ref="F127:F130"/>
    <mergeCell ref="G127:G130"/>
    <mergeCell ref="E140:E145"/>
    <mergeCell ref="F140:F145"/>
    <mergeCell ref="G140:G145"/>
    <mergeCell ref="B124:B126"/>
    <mergeCell ref="A124:A126"/>
    <mergeCell ref="E124:E126"/>
    <mergeCell ref="F124:F126"/>
    <mergeCell ref="G124:G126"/>
    <mergeCell ref="E127:E130"/>
    <mergeCell ref="E131:E133"/>
    <mergeCell ref="F131:F133"/>
    <mergeCell ref="A146:A147"/>
    <mergeCell ref="B146:B147"/>
    <mergeCell ref="E146:E147"/>
    <mergeCell ref="F146:F147"/>
    <mergeCell ref="G146:G147"/>
    <mergeCell ref="A148:A150"/>
    <mergeCell ref="B148:B150"/>
    <mergeCell ref="E148:E150"/>
    <mergeCell ref="F148:F150"/>
    <mergeCell ref="G148:G150"/>
    <mergeCell ref="F168:F171"/>
    <mergeCell ref="G168:G171"/>
    <mergeCell ref="A151:A158"/>
    <mergeCell ref="B151:B158"/>
    <mergeCell ref="E151:E154"/>
    <mergeCell ref="F151:F154"/>
    <mergeCell ref="G151:G154"/>
    <mergeCell ref="E155:E158"/>
    <mergeCell ref="F155:F158"/>
    <mergeCell ref="G155:G158"/>
    <mergeCell ref="D168:D171"/>
    <mergeCell ref="E168:E171"/>
    <mergeCell ref="E172:E174"/>
    <mergeCell ref="F172:F174"/>
    <mergeCell ref="A177:A181"/>
    <mergeCell ref="B177:B181"/>
    <mergeCell ref="G177:G181"/>
    <mergeCell ref="B185:C185"/>
    <mergeCell ref="B188:C188"/>
    <mergeCell ref="A159:A162"/>
    <mergeCell ref="B159:B162"/>
    <mergeCell ref="E159:E162"/>
    <mergeCell ref="F159:F162"/>
    <mergeCell ref="G159:G162"/>
    <mergeCell ref="A176:G176"/>
    <mergeCell ref="A163:G163"/>
    <mergeCell ref="A164:A167"/>
    <mergeCell ref="B164:B167"/>
    <mergeCell ref="C164:C167"/>
    <mergeCell ref="D164:D167"/>
    <mergeCell ref="E164:E167"/>
    <mergeCell ref="F164:F167"/>
    <mergeCell ref="G164:G167"/>
    <mergeCell ref="A168:A171"/>
    <mergeCell ref="B168:B171"/>
    <mergeCell ref="C168:C171"/>
    <mergeCell ref="A100:A103"/>
    <mergeCell ref="B100:B103"/>
    <mergeCell ref="E100:E103"/>
    <mergeCell ref="F100:F103"/>
    <mergeCell ref="G100:G103"/>
    <mergeCell ref="B56:B59"/>
    <mergeCell ref="A56:A59"/>
    <mergeCell ref="F58:F59"/>
    <mergeCell ref="G58:G59"/>
    <mergeCell ref="A96:A99"/>
    <mergeCell ref="B96:B99"/>
    <mergeCell ref="G96:G99"/>
    <mergeCell ref="A81:A85"/>
    <mergeCell ref="B81:B85"/>
    <mergeCell ref="E81:E85"/>
    <mergeCell ref="F81:F85"/>
    <mergeCell ref="G81:G85"/>
    <mergeCell ref="A86:A89"/>
    <mergeCell ref="B86:B89"/>
    <mergeCell ref="G86:G89"/>
    <mergeCell ref="A90:A95"/>
    <mergeCell ref="B90:B95"/>
    <mergeCell ref="E90:E95"/>
    <mergeCell ref="F90:F95"/>
  </mergeCells>
  <pageMargins left="0.78740157480314965" right="0.19685039370078741" top="0.19685039370078741" bottom="0.19685039370078741" header="0.19685039370078741" footer="0.19685039370078741"/>
  <pageSetup paperSize="9" scale="47" orientation="landscape" verticalDpi="0" r:id="rId1"/>
  <rowBreaks count="8" manualBreakCount="8">
    <brk id="17" max="6" man="1"/>
    <brk id="43" max="6" man="1"/>
    <brk id="65" max="6" man="1"/>
    <brk id="85" max="6" man="1"/>
    <brk id="108" max="6" man="1"/>
    <brk id="126" max="6" man="1"/>
    <brk id="150" max="6" man="1"/>
    <brk id="175" max="6" man="1"/>
  </rowBreaks>
  <colBreaks count="1" manualBreakCount="1">
    <brk id="7" max="1048575"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81"/>
  <sheetViews>
    <sheetView view="pageBreakPreview" zoomScale="70" zoomScaleNormal="70" zoomScaleSheetLayoutView="70" workbookViewId="0">
      <selection activeCell="G80" sqref="G80"/>
    </sheetView>
  </sheetViews>
  <sheetFormatPr defaultColWidth="8.7109375" defaultRowHeight="15.75"/>
  <cols>
    <col min="1" max="1" width="6.5703125" style="69" customWidth="1"/>
    <col min="2" max="2" width="33.140625" style="72" customWidth="1"/>
    <col min="3" max="3" width="14.42578125" style="69" customWidth="1"/>
    <col min="4" max="4" width="12.7109375" style="69" customWidth="1"/>
    <col min="5" max="5" width="14.7109375" style="69" customWidth="1"/>
    <col min="6" max="6" width="13.7109375" style="69" customWidth="1"/>
    <col min="7" max="7" width="12.28515625" style="69" customWidth="1"/>
    <col min="8" max="8" width="11.5703125" style="69" customWidth="1"/>
    <col min="9" max="9" width="12.28515625" style="69" customWidth="1"/>
    <col min="10" max="10" width="11.5703125" style="69" customWidth="1"/>
    <col min="11" max="11" width="12.28515625" style="69" customWidth="1"/>
    <col min="12" max="12" width="11.5703125" style="69" customWidth="1"/>
    <col min="13" max="13" width="20.5703125" style="69" customWidth="1"/>
    <col min="14" max="14" width="33.5703125" style="69" customWidth="1"/>
    <col min="15" max="255" width="8.7109375" style="69"/>
    <col min="256" max="256" width="5.5703125" style="69" customWidth="1"/>
    <col min="257" max="257" width="23.85546875" style="69" customWidth="1"/>
    <col min="258" max="258" width="29.5703125" style="69" customWidth="1"/>
    <col min="259" max="259" width="13.5703125" style="69" customWidth="1"/>
    <col min="260" max="260" width="10.5703125" style="69" customWidth="1"/>
    <col min="261" max="262" width="11.5703125" style="69" customWidth="1"/>
    <col min="263" max="268" width="10.5703125" style="69" customWidth="1"/>
    <col min="269" max="269" width="20.5703125" style="69" customWidth="1"/>
    <col min="270" max="270" width="33.5703125" style="69" customWidth="1"/>
    <col min="271" max="511" width="8.7109375" style="69"/>
    <col min="512" max="512" width="5.5703125" style="69" customWidth="1"/>
    <col min="513" max="513" width="23.85546875" style="69" customWidth="1"/>
    <col min="514" max="514" width="29.5703125" style="69" customWidth="1"/>
    <col min="515" max="515" width="13.5703125" style="69" customWidth="1"/>
    <col min="516" max="516" width="10.5703125" style="69" customWidth="1"/>
    <col min="517" max="518" width="11.5703125" style="69" customWidth="1"/>
    <col min="519" max="524" width="10.5703125" style="69" customWidth="1"/>
    <col min="525" max="525" width="20.5703125" style="69" customWidth="1"/>
    <col min="526" max="526" width="33.5703125" style="69" customWidth="1"/>
    <col min="527" max="767" width="8.7109375" style="69"/>
    <col min="768" max="768" width="5.5703125" style="69" customWidth="1"/>
    <col min="769" max="769" width="23.85546875" style="69" customWidth="1"/>
    <col min="770" max="770" width="29.5703125" style="69" customWidth="1"/>
    <col min="771" max="771" width="13.5703125" style="69" customWidth="1"/>
    <col min="772" max="772" width="10.5703125" style="69" customWidth="1"/>
    <col min="773" max="774" width="11.5703125" style="69" customWidth="1"/>
    <col min="775" max="780" width="10.5703125" style="69" customWidth="1"/>
    <col min="781" max="781" width="20.5703125" style="69" customWidth="1"/>
    <col min="782" max="782" width="33.5703125" style="69" customWidth="1"/>
    <col min="783" max="1023" width="8.7109375" style="69"/>
    <col min="1024" max="1024" width="5.5703125" style="69" customWidth="1"/>
    <col min="1025" max="1025" width="23.85546875" style="69" customWidth="1"/>
    <col min="1026" max="1026" width="29.5703125" style="69" customWidth="1"/>
    <col min="1027" max="1027" width="13.5703125" style="69" customWidth="1"/>
    <col min="1028" max="1028" width="10.5703125" style="69" customWidth="1"/>
    <col min="1029" max="1030" width="11.5703125" style="69" customWidth="1"/>
    <col min="1031" max="1036" width="10.5703125" style="69" customWidth="1"/>
    <col min="1037" max="1037" width="20.5703125" style="69" customWidth="1"/>
    <col min="1038" max="1038" width="33.5703125" style="69" customWidth="1"/>
    <col min="1039" max="1279" width="8.7109375" style="69"/>
    <col min="1280" max="1280" width="5.5703125" style="69" customWidth="1"/>
    <col min="1281" max="1281" width="23.85546875" style="69" customWidth="1"/>
    <col min="1282" max="1282" width="29.5703125" style="69" customWidth="1"/>
    <col min="1283" max="1283" width="13.5703125" style="69" customWidth="1"/>
    <col min="1284" max="1284" width="10.5703125" style="69" customWidth="1"/>
    <col min="1285" max="1286" width="11.5703125" style="69" customWidth="1"/>
    <col min="1287" max="1292" width="10.5703125" style="69" customWidth="1"/>
    <col min="1293" max="1293" width="20.5703125" style="69" customWidth="1"/>
    <col min="1294" max="1294" width="33.5703125" style="69" customWidth="1"/>
    <col min="1295" max="1535" width="8.7109375" style="69"/>
    <col min="1536" max="1536" width="5.5703125" style="69" customWidth="1"/>
    <col min="1537" max="1537" width="23.85546875" style="69" customWidth="1"/>
    <col min="1538" max="1538" width="29.5703125" style="69" customWidth="1"/>
    <col min="1539" max="1539" width="13.5703125" style="69" customWidth="1"/>
    <col min="1540" max="1540" width="10.5703125" style="69" customWidth="1"/>
    <col min="1541" max="1542" width="11.5703125" style="69" customWidth="1"/>
    <col min="1543" max="1548" width="10.5703125" style="69" customWidth="1"/>
    <col min="1549" max="1549" width="20.5703125" style="69" customWidth="1"/>
    <col min="1550" max="1550" width="33.5703125" style="69" customWidth="1"/>
    <col min="1551" max="1791" width="8.7109375" style="69"/>
    <col min="1792" max="1792" width="5.5703125" style="69" customWidth="1"/>
    <col min="1793" max="1793" width="23.85546875" style="69" customWidth="1"/>
    <col min="1794" max="1794" width="29.5703125" style="69" customWidth="1"/>
    <col min="1795" max="1795" width="13.5703125" style="69" customWidth="1"/>
    <col min="1796" max="1796" width="10.5703125" style="69" customWidth="1"/>
    <col min="1797" max="1798" width="11.5703125" style="69" customWidth="1"/>
    <col min="1799" max="1804" width="10.5703125" style="69" customWidth="1"/>
    <col min="1805" max="1805" width="20.5703125" style="69" customWidth="1"/>
    <col min="1806" max="1806" width="33.5703125" style="69" customWidth="1"/>
    <col min="1807" max="2047" width="8.7109375" style="69"/>
    <col min="2048" max="2048" width="5.5703125" style="69" customWidth="1"/>
    <col min="2049" max="2049" width="23.85546875" style="69" customWidth="1"/>
    <col min="2050" max="2050" width="29.5703125" style="69" customWidth="1"/>
    <col min="2051" max="2051" width="13.5703125" style="69" customWidth="1"/>
    <col min="2052" max="2052" width="10.5703125" style="69" customWidth="1"/>
    <col min="2053" max="2054" width="11.5703125" style="69" customWidth="1"/>
    <col min="2055" max="2060" width="10.5703125" style="69" customWidth="1"/>
    <col min="2061" max="2061" width="20.5703125" style="69" customWidth="1"/>
    <col min="2062" max="2062" width="33.5703125" style="69" customWidth="1"/>
    <col min="2063" max="2303" width="8.7109375" style="69"/>
    <col min="2304" max="2304" width="5.5703125" style="69" customWidth="1"/>
    <col min="2305" max="2305" width="23.85546875" style="69" customWidth="1"/>
    <col min="2306" max="2306" width="29.5703125" style="69" customWidth="1"/>
    <col min="2307" max="2307" width="13.5703125" style="69" customWidth="1"/>
    <col min="2308" max="2308" width="10.5703125" style="69" customWidth="1"/>
    <col min="2309" max="2310" width="11.5703125" style="69" customWidth="1"/>
    <col min="2311" max="2316" width="10.5703125" style="69" customWidth="1"/>
    <col min="2317" max="2317" width="20.5703125" style="69" customWidth="1"/>
    <col min="2318" max="2318" width="33.5703125" style="69" customWidth="1"/>
    <col min="2319" max="2559" width="8.7109375" style="69"/>
    <col min="2560" max="2560" width="5.5703125" style="69" customWidth="1"/>
    <col min="2561" max="2561" width="23.85546875" style="69" customWidth="1"/>
    <col min="2562" max="2562" width="29.5703125" style="69" customWidth="1"/>
    <col min="2563" max="2563" width="13.5703125" style="69" customWidth="1"/>
    <col min="2564" max="2564" width="10.5703125" style="69" customWidth="1"/>
    <col min="2565" max="2566" width="11.5703125" style="69" customWidth="1"/>
    <col min="2567" max="2572" width="10.5703125" style="69" customWidth="1"/>
    <col min="2573" max="2573" width="20.5703125" style="69" customWidth="1"/>
    <col min="2574" max="2574" width="33.5703125" style="69" customWidth="1"/>
    <col min="2575" max="2815" width="8.7109375" style="69"/>
    <col min="2816" max="2816" width="5.5703125" style="69" customWidth="1"/>
    <col min="2817" max="2817" width="23.85546875" style="69" customWidth="1"/>
    <col min="2818" max="2818" width="29.5703125" style="69" customWidth="1"/>
    <col min="2819" max="2819" width="13.5703125" style="69" customWidth="1"/>
    <col min="2820" max="2820" width="10.5703125" style="69" customWidth="1"/>
    <col min="2821" max="2822" width="11.5703125" style="69" customWidth="1"/>
    <col min="2823" max="2828" width="10.5703125" style="69" customWidth="1"/>
    <col min="2829" max="2829" width="20.5703125" style="69" customWidth="1"/>
    <col min="2830" max="2830" width="33.5703125" style="69" customWidth="1"/>
    <col min="2831" max="3071" width="8.7109375" style="69"/>
    <col min="3072" max="3072" width="5.5703125" style="69" customWidth="1"/>
    <col min="3073" max="3073" width="23.85546875" style="69" customWidth="1"/>
    <col min="3074" max="3074" width="29.5703125" style="69" customWidth="1"/>
    <col min="3075" max="3075" width="13.5703125" style="69" customWidth="1"/>
    <col min="3076" max="3076" width="10.5703125" style="69" customWidth="1"/>
    <col min="3077" max="3078" width="11.5703125" style="69" customWidth="1"/>
    <col min="3079" max="3084" width="10.5703125" style="69" customWidth="1"/>
    <col min="3085" max="3085" width="20.5703125" style="69" customWidth="1"/>
    <col min="3086" max="3086" width="33.5703125" style="69" customWidth="1"/>
    <col min="3087" max="3327" width="8.7109375" style="69"/>
    <col min="3328" max="3328" width="5.5703125" style="69" customWidth="1"/>
    <col min="3329" max="3329" width="23.85546875" style="69" customWidth="1"/>
    <col min="3330" max="3330" width="29.5703125" style="69" customWidth="1"/>
    <col min="3331" max="3331" width="13.5703125" style="69" customWidth="1"/>
    <col min="3332" max="3332" width="10.5703125" style="69" customWidth="1"/>
    <col min="3333" max="3334" width="11.5703125" style="69" customWidth="1"/>
    <col min="3335" max="3340" width="10.5703125" style="69" customWidth="1"/>
    <col min="3341" max="3341" width="20.5703125" style="69" customWidth="1"/>
    <col min="3342" max="3342" width="33.5703125" style="69" customWidth="1"/>
    <col min="3343" max="3583" width="8.7109375" style="69"/>
    <col min="3584" max="3584" width="5.5703125" style="69" customWidth="1"/>
    <col min="3585" max="3585" width="23.85546875" style="69" customWidth="1"/>
    <col min="3586" max="3586" width="29.5703125" style="69" customWidth="1"/>
    <col min="3587" max="3587" width="13.5703125" style="69" customWidth="1"/>
    <col min="3588" max="3588" width="10.5703125" style="69" customWidth="1"/>
    <col min="3589" max="3590" width="11.5703125" style="69" customWidth="1"/>
    <col min="3591" max="3596" width="10.5703125" style="69" customWidth="1"/>
    <col min="3597" max="3597" width="20.5703125" style="69" customWidth="1"/>
    <col min="3598" max="3598" width="33.5703125" style="69" customWidth="1"/>
    <col min="3599" max="3839" width="8.7109375" style="69"/>
    <col min="3840" max="3840" width="5.5703125" style="69" customWidth="1"/>
    <col min="3841" max="3841" width="23.85546875" style="69" customWidth="1"/>
    <col min="3842" max="3842" width="29.5703125" style="69" customWidth="1"/>
    <col min="3843" max="3843" width="13.5703125" style="69" customWidth="1"/>
    <col min="3844" max="3844" width="10.5703125" style="69" customWidth="1"/>
    <col min="3845" max="3846" width="11.5703125" style="69" customWidth="1"/>
    <col min="3847" max="3852" width="10.5703125" style="69" customWidth="1"/>
    <col min="3853" max="3853" width="20.5703125" style="69" customWidth="1"/>
    <col min="3854" max="3854" width="33.5703125" style="69" customWidth="1"/>
    <col min="3855" max="4095" width="8.7109375" style="69"/>
    <col min="4096" max="4096" width="5.5703125" style="69" customWidth="1"/>
    <col min="4097" max="4097" width="23.85546875" style="69" customWidth="1"/>
    <col min="4098" max="4098" width="29.5703125" style="69" customWidth="1"/>
    <col min="4099" max="4099" width="13.5703125" style="69" customWidth="1"/>
    <col min="4100" max="4100" width="10.5703125" style="69" customWidth="1"/>
    <col min="4101" max="4102" width="11.5703125" style="69" customWidth="1"/>
    <col min="4103" max="4108" width="10.5703125" style="69" customWidth="1"/>
    <col min="4109" max="4109" width="20.5703125" style="69" customWidth="1"/>
    <col min="4110" max="4110" width="33.5703125" style="69" customWidth="1"/>
    <col min="4111" max="4351" width="8.7109375" style="69"/>
    <col min="4352" max="4352" width="5.5703125" style="69" customWidth="1"/>
    <col min="4353" max="4353" width="23.85546875" style="69" customWidth="1"/>
    <col min="4354" max="4354" width="29.5703125" style="69" customWidth="1"/>
    <col min="4355" max="4355" width="13.5703125" style="69" customWidth="1"/>
    <col min="4356" max="4356" width="10.5703125" style="69" customWidth="1"/>
    <col min="4357" max="4358" width="11.5703125" style="69" customWidth="1"/>
    <col min="4359" max="4364" width="10.5703125" style="69" customWidth="1"/>
    <col min="4365" max="4365" width="20.5703125" style="69" customWidth="1"/>
    <col min="4366" max="4366" width="33.5703125" style="69" customWidth="1"/>
    <col min="4367" max="4607" width="8.7109375" style="69"/>
    <col min="4608" max="4608" width="5.5703125" style="69" customWidth="1"/>
    <col min="4609" max="4609" width="23.85546875" style="69" customWidth="1"/>
    <col min="4610" max="4610" width="29.5703125" style="69" customWidth="1"/>
    <col min="4611" max="4611" width="13.5703125" style="69" customWidth="1"/>
    <col min="4612" max="4612" width="10.5703125" style="69" customWidth="1"/>
    <col min="4613" max="4614" width="11.5703125" style="69" customWidth="1"/>
    <col min="4615" max="4620" width="10.5703125" style="69" customWidth="1"/>
    <col min="4621" max="4621" width="20.5703125" style="69" customWidth="1"/>
    <col min="4622" max="4622" width="33.5703125" style="69" customWidth="1"/>
    <col min="4623" max="4863" width="8.7109375" style="69"/>
    <col min="4864" max="4864" width="5.5703125" style="69" customWidth="1"/>
    <col min="4865" max="4865" width="23.85546875" style="69" customWidth="1"/>
    <col min="4866" max="4866" width="29.5703125" style="69" customWidth="1"/>
    <col min="4867" max="4867" width="13.5703125" style="69" customWidth="1"/>
    <col min="4868" max="4868" width="10.5703125" style="69" customWidth="1"/>
    <col min="4869" max="4870" width="11.5703125" style="69" customWidth="1"/>
    <col min="4871" max="4876" width="10.5703125" style="69" customWidth="1"/>
    <col min="4877" max="4877" width="20.5703125" style="69" customWidth="1"/>
    <col min="4878" max="4878" width="33.5703125" style="69" customWidth="1"/>
    <col min="4879" max="5119" width="8.7109375" style="69"/>
    <col min="5120" max="5120" width="5.5703125" style="69" customWidth="1"/>
    <col min="5121" max="5121" width="23.85546875" style="69" customWidth="1"/>
    <col min="5122" max="5122" width="29.5703125" style="69" customWidth="1"/>
    <col min="5123" max="5123" width="13.5703125" style="69" customWidth="1"/>
    <col min="5124" max="5124" width="10.5703125" style="69" customWidth="1"/>
    <col min="5125" max="5126" width="11.5703125" style="69" customWidth="1"/>
    <col min="5127" max="5132" width="10.5703125" style="69" customWidth="1"/>
    <col min="5133" max="5133" width="20.5703125" style="69" customWidth="1"/>
    <col min="5134" max="5134" width="33.5703125" style="69" customWidth="1"/>
    <col min="5135" max="5375" width="8.7109375" style="69"/>
    <col min="5376" max="5376" width="5.5703125" style="69" customWidth="1"/>
    <col min="5377" max="5377" width="23.85546875" style="69" customWidth="1"/>
    <col min="5378" max="5378" width="29.5703125" style="69" customWidth="1"/>
    <col min="5379" max="5379" width="13.5703125" style="69" customWidth="1"/>
    <col min="5380" max="5380" width="10.5703125" style="69" customWidth="1"/>
    <col min="5381" max="5382" width="11.5703125" style="69" customWidth="1"/>
    <col min="5383" max="5388" width="10.5703125" style="69" customWidth="1"/>
    <col min="5389" max="5389" width="20.5703125" style="69" customWidth="1"/>
    <col min="5390" max="5390" width="33.5703125" style="69" customWidth="1"/>
    <col min="5391" max="5631" width="8.7109375" style="69"/>
    <col min="5632" max="5632" width="5.5703125" style="69" customWidth="1"/>
    <col min="5633" max="5633" width="23.85546875" style="69" customWidth="1"/>
    <col min="5634" max="5634" width="29.5703125" style="69" customWidth="1"/>
    <col min="5635" max="5635" width="13.5703125" style="69" customWidth="1"/>
    <col min="5636" max="5636" width="10.5703125" style="69" customWidth="1"/>
    <col min="5637" max="5638" width="11.5703125" style="69" customWidth="1"/>
    <col min="5639" max="5644" width="10.5703125" style="69" customWidth="1"/>
    <col min="5645" max="5645" width="20.5703125" style="69" customWidth="1"/>
    <col min="5646" max="5646" width="33.5703125" style="69" customWidth="1"/>
    <col min="5647" max="5887" width="8.7109375" style="69"/>
    <col min="5888" max="5888" width="5.5703125" style="69" customWidth="1"/>
    <col min="5889" max="5889" width="23.85546875" style="69" customWidth="1"/>
    <col min="5890" max="5890" width="29.5703125" style="69" customWidth="1"/>
    <col min="5891" max="5891" width="13.5703125" style="69" customWidth="1"/>
    <col min="5892" max="5892" width="10.5703125" style="69" customWidth="1"/>
    <col min="5893" max="5894" width="11.5703125" style="69" customWidth="1"/>
    <col min="5895" max="5900" width="10.5703125" style="69" customWidth="1"/>
    <col min="5901" max="5901" width="20.5703125" style="69" customWidth="1"/>
    <col min="5902" max="5902" width="33.5703125" style="69" customWidth="1"/>
    <col min="5903" max="6143" width="8.7109375" style="69"/>
    <col min="6144" max="6144" width="5.5703125" style="69" customWidth="1"/>
    <col min="6145" max="6145" width="23.85546875" style="69" customWidth="1"/>
    <col min="6146" max="6146" width="29.5703125" style="69" customWidth="1"/>
    <col min="6147" max="6147" width="13.5703125" style="69" customWidth="1"/>
    <col min="6148" max="6148" width="10.5703125" style="69" customWidth="1"/>
    <col min="6149" max="6150" width="11.5703125" style="69" customWidth="1"/>
    <col min="6151" max="6156" width="10.5703125" style="69" customWidth="1"/>
    <col min="6157" max="6157" width="20.5703125" style="69" customWidth="1"/>
    <col min="6158" max="6158" width="33.5703125" style="69" customWidth="1"/>
    <col min="6159" max="6399" width="8.7109375" style="69"/>
    <col min="6400" max="6400" width="5.5703125" style="69" customWidth="1"/>
    <col min="6401" max="6401" width="23.85546875" style="69" customWidth="1"/>
    <col min="6402" max="6402" width="29.5703125" style="69" customWidth="1"/>
    <col min="6403" max="6403" width="13.5703125" style="69" customWidth="1"/>
    <col min="6404" max="6404" width="10.5703125" style="69" customWidth="1"/>
    <col min="6405" max="6406" width="11.5703125" style="69" customWidth="1"/>
    <col min="6407" max="6412" width="10.5703125" style="69" customWidth="1"/>
    <col min="6413" max="6413" width="20.5703125" style="69" customWidth="1"/>
    <col min="6414" max="6414" width="33.5703125" style="69" customWidth="1"/>
    <col min="6415" max="6655" width="8.7109375" style="69"/>
    <col min="6656" max="6656" width="5.5703125" style="69" customWidth="1"/>
    <col min="6657" max="6657" width="23.85546875" style="69" customWidth="1"/>
    <col min="6658" max="6658" width="29.5703125" style="69" customWidth="1"/>
    <col min="6659" max="6659" width="13.5703125" style="69" customWidth="1"/>
    <col min="6660" max="6660" width="10.5703125" style="69" customWidth="1"/>
    <col min="6661" max="6662" width="11.5703125" style="69" customWidth="1"/>
    <col min="6663" max="6668" width="10.5703125" style="69" customWidth="1"/>
    <col min="6669" max="6669" width="20.5703125" style="69" customWidth="1"/>
    <col min="6670" max="6670" width="33.5703125" style="69" customWidth="1"/>
    <col min="6671" max="6911" width="8.7109375" style="69"/>
    <col min="6912" max="6912" width="5.5703125" style="69" customWidth="1"/>
    <col min="6913" max="6913" width="23.85546875" style="69" customWidth="1"/>
    <col min="6914" max="6914" width="29.5703125" style="69" customWidth="1"/>
    <col min="6915" max="6915" width="13.5703125" style="69" customWidth="1"/>
    <col min="6916" max="6916" width="10.5703125" style="69" customWidth="1"/>
    <col min="6917" max="6918" width="11.5703125" style="69" customWidth="1"/>
    <col min="6919" max="6924" width="10.5703125" style="69" customWidth="1"/>
    <col min="6925" max="6925" width="20.5703125" style="69" customWidth="1"/>
    <col min="6926" max="6926" width="33.5703125" style="69" customWidth="1"/>
    <col min="6927" max="7167" width="8.7109375" style="69"/>
    <col min="7168" max="7168" width="5.5703125" style="69" customWidth="1"/>
    <col min="7169" max="7169" width="23.85546875" style="69" customWidth="1"/>
    <col min="7170" max="7170" width="29.5703125" style="69" customWidth="1"/>
    <col min="7171" max="7171" width="13.5703125" style="69" customWidth="1"/>
    <col min="7172" max="7172" width="10.5703125" style="69" customWidth="1"/>
    <col min="7173" max="7174" width="11.5703125" style="69" customWidth="1"/>
    <col min="7175" max="7180" width="10.5703125" style="69" customWidth="1"/>
    <col min="7181" max="7181" width="20.5703125" style="69" customWidth="1"/>
    <col min="7182" max="7182" width="33.5703125" style="69" customWidth="1"/>
    <col min="7183" max="7423" width="8.7109375" style="69"/>
    <col min="7424" max="7424" width="5.5703125" style="69" customWidth="1"/>
    <col min="7425" max="7425" width="23.85546875" style="69" customWidth="1"/>
    <col min="7426" max="7426" width="29.5703125" style="69" customWidth="1"/>
    <col min="7427" max="7427" width="13.5703125" style="69" customWidth="1"/>
    <col min="7428" max="7428" width="10.5703125" style="69" customWidth="1"/>
    <col min="7429" max="7430" width="11.5703125" style="69" customWidth="1"/>
    <col min="7431" max="7436" width="10.5703125" style="69" customWidth="1"/>
    <col min="7437" max="7437" width="20.5703125" style="69" customWidth="1"/>
    <col min="7438" max="7438" width="33.5703125" style="69" customWidth="1"/>
    <col min="7439" max="7679" width="8.7109375" style="69"/>
    <col min="7680" max="7680" width="5.5703125" style="69" customWidth="1"/>
    <col min="7681" max="7681" width="23.85546875" style="69" customWidth="1"/>
    <col min="7682" max="7682" width="29.5703125" style="69" customWidth="1"/>
    <col min="7683" max="7683" width="13.5703125" style="69" customWidth="1"/>
    <col min="7684" max="7684" width="10.5703125" style="69" customWidth="1"/>
    <col min="7685" max="7686" width="11.5703125" style="69" customWidth="1"/>
    <col min="7687" max="7692" width="10.5703125" style="69" customWidth="1"/>
    <col min="7693" max="7693" width="20.5703125" style="69" customWidth="1"/>
    <col min="7694" max="7694" width="33.5703125" style="69" customWidth="1"/>
    <col min="7695" max="7935" width="8.7109375" style="69"/>
    <col min="7936" max="7936" width="5.5703125" style="69" customWidth="1"/>
    <col min="7937" max="7937" width="23.85546875" style="69" customWidth="1"/>
    <col min="7938" max="7938" width="29.5703125" style="69" customWidth="1"/>
    <col min="7939" max="7939" width="13.5703125" style="69" customWidth="1"/>
    <col min="7940" max="7940" width="10.5703125" style="69" customWidth="1"/>
    <col min="7941" max="7942" width="11.5703125" style="69" customWidth="1"/>
    <col min="7943" max="7948" width="10.5703125" style="69" customWidth="1"/>
    <col min="7949" max="7949" width="20.5703125" style="69" customWidth="1"/>
    <col min="7950" max="7950" width="33.5703125" style="69" customWidth="1"/>
    <col min="7951" max="8191" width="8.7109375" style="69"/>
    <col min="8192" max="8192" width="5.5703125" style="69" customWidth="1"/>
    <col min="8193" max="8193" width="23.85546875" style="69" customWidth="1"/>
    <col min="8194" max="8194" width="29.5703125" style="69" customWidth="1"/>
    <col min="8195" max="8195" width="13.5703125" style="69" customWidth="1"/>
    <col min="8196" max="8196" width="10.5703125" style="69" customWidth="1"/>
    <col min="8197" max="8198" width="11.5703125" style="69" customWidth="1"/>
    <col min="8199" max="8204" width="10.5703125" style="69" customWidth="1"/>
    <col min="8205" max="8205" width="20.5703125" style="69" customWidth="1"/>
    <col min="8206" max="8206" width="33.5703125" style="69" customWidth="1"/>
    <col min="8207" max="8447" width="8.7109375" style="69"/>
    <col min="8448" max="8448" width="5.5703125" style="69" customWidth="1"/>
    <col min="8449" max="8449" width="23.85546875" style="69" customWidth="1"/>
    <col min="8450" max="8450" width="29.5703125" style="69" customWidth="1"/>
    <col min="8451" max="8451" width="13.5703125" style="69" customWidth="1"/>
    <col min="8452" max="8452" width="10.5703125" style="69" customWidth="1"/>
    <col min="8453" max="8454" width="11.5703125" style="69" customWidth="1"/>
    <col min="8455" max="8460" width="10.5703125" style="69" customWidth="1"/>
    <col min="8461" max="8461" width="20.5703125" style="69" customWidth="1"/>
    <col min="8462" max="8462" width="33.5703125" style="69" customWidth="1"/>
    <col min="8463" max="8703" width="8.7109375" style="69"/>
    <col min="8704" max="8704" width="5.5703125" style="69" customWidth="1"/>
    <col min="8705" max="8705" width="23.85546875" style="69" customWidth="1"/>
    <col min="8706" max="8706" width="29.5703125" style="69" customWidth="1"/>
    <col min="8707" max="8707" width="13.5703125" style="69" customWidth="1"/>
    <col min="8708" max="8708" width="10.5703125" style="69" customWidth="1"/>
    <col min="8709" max="8710" width="11.5703125" style="69" customWidth="1"/>
    <col min="8711" max="8716" width="10.5703125" style="69" customWidth="1"/>
    <col min="8717" max="8717" width="20.5703125" style="69" customWidth="1"/>
    <col min="8718" max="8718" width="33.5703125" style="69" customWidth="1"/>
    <col min="8719" max="8959" width="8.7109375" style="69"/>
    <col min="8960" max="8960" width="5.5703125" style="69" customWidth="1"/>
    <col min="8961" max="8961" width="23.85546875" style="69" customWidth="1"/>
    <col min="8962" max="8962" width="29.5703125" style="69" customWidth="1"/>
    <col min="8963" max="8963" width="13.5703125" style="69" customWidth="1"/>
    <col min="8964" max="8964" width="10.5703125" style="69" customWidth="1"/>
    <col min="8965" max="8966" width="11.5703125" style="69" customWidth="1"/>
    <col min="8967" max="8972" width="10.5703125" style="69" customWidth="1"/>
    <col min="8973" max="8973" width="20.5703125" style="69" customWidth="1"/>
    <col min="8974" max="8974" width="33.5703125" style="69" customWidth="1"/>
    <col min="8975" max="9215" width="8.7109375" style="69"/>
    <col min="9216" max="9216" width="5.5703125" style="69" customWidth="1"/>
    <col min="9217" max="9217" width="23.85546875" style="69" customWidth="1"/>
    <col min="9218" max="9218" width="29.5703125" style="69" customWidth="1"/>
    <col min="9219" max="9219" width="13.5703125" style="69" customWidth="1"/>
    <col min="9220" max="9220" width="10.5703125" style="69" customWidth="1"/>
    <col min="9221" max="9222" width="11.5703125" style="69" customWidth="1"/>
    <col min="9223" max="9228" width="10.5703125" style="69" customWidth="1"/>
    <col min="9229" max="9229" width="20.5703125" style="69" customWidth="1"/>
    <col min="9230" max="9230" width="33.5703125" style="69" customWidth="1"/>
    <col min="9231" max="9471" width="8.7109375" style="69"/>
    <col min="9472" max="9472" width="5.5703125" style="69" customWidth="1"/>
    <col min="9473" max="9473" width="23.85546875" style="69" customWidth="1"/>
    <col min="9474" max="9474" width="29.5703125" style="69" customWidth="1"/>
    <col min="9475" max="9475" width="13.5703125" style="69" customWidth="1"/>
    <col min="9476" max="9476" width="10.5703125" style="69" customWidth="1"/>
    <col min="9477" max="9478" width="11.5703125" style="69" customWidth="1"/>
    <col min="9479" max="9484" width="10.5703125" style="69" customWidth="1"/>
    <col min="9485" max="9485" width="20.5703125" style="69" customWidth="1"/>
    <col min="9486" max="9486" width="33.5703125" style="69" customWidth="1"/>
    <col min="9487" max="9727" width="8.7109375" style="69"/>
    <col min="9728" max="9728" width="5.5703125" style="69" customWidth="1"/>
    <col min="9729" max="9729" width="23.85546875" style="69" customWidth="1"/>
    <col min="9730" max="9730" width="29.5703125" style="69" customWidth="1"/>
    <col min="9731" max="9731" width="13.5703125" style="69" customWidth="1"/>
    <col min="9732" max="9732" width="10.5703125" style="69" customWidth="1"/>
    <col min="9733" max="9734" width="11.5703125" style="69" customWidth="1"/>
    <col min="9735" max="9740" width="10.5703125" style="69" customWidth="1"/>
    <col min="9741" max="9741" width="20.5703125" style="69" customWidth="1"/>
    <col min="9742" max="9742" width="33.5703125" style="69" customWidth="1"/>
    <col min="9743" max="9983" width="8.7109375" style="69"/>
    <col min="9984" max="9984" width="5.5703125" style="69" customWidth="1"/>
    <col min="9985" max="9985" width="23.85546875" style="69" customWidth="1"/>
    <col min="9986" max="9986" width="29.5703125" style="69" customWidth="1"/>
    <col min="9987" max="9987" width="13.5703125" style="69" customWidth="1"/>
    <col min="9988" max="9988" width="10.5703125" style="69" customWidth="1"/>
    <col min="9989" max="9990" width="11.5703125" style="69" customWidth="1"/>
    <col min="9991" max="9996" width="10.5703125" style="69" customWidth="1"/>
    <col min="9997" max="9997" width="20.5703125" style="69" customWidth="1"/>
    <col min="9998" max="9998" width="33.5703125" style="69" customWidth="1"/>
    <col min="9999" max="10239" width="8.7109375" style="69"/>
    <col min="10240" max="10240" width="5.5703125" style="69" customWidth="1"/>
    <col min="10241" max="10241" width="23.85546875" style="69" customWidth="1"/>
    <col min="10242" max="10242" width="29.5703125" style="69" customWidth="1"/>
    <col min="10243" max="10243" width="13.5703125" style="69" customWidth="1"/>
    <col min="10244" max="10244" width="10.5703125" style="69" customWidth="1"/>
    <col min="10245" max="10246" width="11.5703125" style="69" customWidth="1"/>
    <col min="10247" max="10252" width="10.5703125" style="69" customWidth="1"/>
    <col min="10253" max="10253" width="20.5703125" style="69" customWidth="1"/>
    <col min="10254" max="10254" width="33.5703125" style="69" customWidth="1"/>
    <col min="10255" max="10495" width="8.7109375" style="69"/>
    <col min="10496" max="10496" width="5.5703125" style="69" customWidth="1"/>
    <col min="10497" max="10497" width="23.85546875" style="69" customWidth="1"/>
    <col min="10498" max="10498" width="29.5703125" style="69" customWidth="1"/>
    <col min="10499" max="10499" width="13.5703125" style="69" customWidth="1"/>
    <col min="10500" max="10500" width="10.5703125" style="69" customWidth="1"/>
    <col min="10501" max="10502" width="11.5703125" style="69" customWidth="1"/>
    <col min="10503" max="10508" width="10.5703125" style="69" customWidth="1"/>
    <col min="10509" max="10509" width="20.5703125" style="69" customWidth="1"/>
    <col min="10510" max="10510" width="33.5703125" style="69" customWidth="1"/>
    <col min="10511" max="10751" width="8.7109375" style="69"/>
    <col min="10752" max="10752" width="5.5703125" style="69" customWidth="1"/>
    <col min="10753" max="10753" width="23.85546875" style="69" customWidth="1"/>
    <col min="10754" max="10754" width="29.5703125" style="69" customWidth="1"/>
    <col min="10755" max="10755" width="13.5703125" style="69" customWidth="1"/>
    <col min="10756" max="10756" width="10.5703125" style="69" customWidth="1"/>
    <col min="10757" max="10758" width="11.5703125" style="69" customWidth="1"/>
    <col min="10759" max="10764" width="10.5703125" style="69" customWidth="1"/>
    <col min="10765" max="10765" width="20.5703125" style="69" customWidth="1"/>
    <col min="10766" max="10766" width="33.5703125" style="69" customWidth="1"/>
    <col min="10767" max="11007" width="8.7109375" style="69"/>
    <col min="11008" max="11008" width="5.5703125" style="69" customWidth="1"/>
    <col min="11009" max="11009" width="23.85546875" style="69" customWidth="1"/>
    <col min="11010" max="11010" width="29.5703125" style="69" customWidth="1"/>
    <col min="11011" max="11011" width="13.5703125" style="69" customWidth="1"/>
    <col min="11012" max="11012" width="10.5703125" style="69" customWidth="1"/>
    <col min="11013" max="11014" width="11.5703125" style="69" customWidth="1"/>
    <col min="11015" max="11020" width="10.5703125" style="69" customWidth="1"/>
    <col min="11021" max="11021" width="20.5703125" style="69" customWidth="1"/>
    <col min="11022" max="11022" width="33.5703125" style="69" customWidth="1"/>
    <col min="11023" max="11263" width="8.7109375" style="69"/>
    <col min="11264" max="11264" width="5.5703125" style="69" customWidth="1"/>
    <col min="11265" max="11265" width="23.85546875" style="69" customWidth="1"/>
    <col min="11266" max="11266" width="29.5703125" style="69" customWidth="1"/>
    <col min="11267" max="11267" width="13.5703125" style="69" customWidth="1"/>
    <col min="11268" max="11268" width="10.5703125" style="69" customWidth="1"/>
    <col min="11269" max="11270" width="11.5703125" style="69" customWidth="1"/>
    <col min="11271" max="11276" width="10.5703125" style="69" customWidth="1"/>
    <col min="11277" max="11277" width="20.5703125" style="69" customWidth="1"/>
    <col min="11278" max="11278" width="33.5703125" style="69" customWidth="1"/>
    <col min="11279" max="11519" width="8.7109375" style="69"/>
    <col min="11520" max="11520" width="5.5703125" style="69" customWidth="1"/>
    <col min="11521" max="11521" width="23.85546875" style="69" customWidth="1"/>
    <col min="11522" max="11522" width="29.5703125" style="69" customWidth="1"/>
    <col min="11523" max="11523" width="13.5703125" style="69" customWidth="1"/>
    <col min="11524" max="11524" width="10.5703125" style="69" customWidth="1"/>
    <col min="11525" max="11526" width="11.5703125" style="69" customWidth="1"/>
    <col min="11527" max="11532" width="10.5703125" style="69" customWidth="1"/>
    <col min="11533" max="11533" width="20.5703125" style="69" customWidth="1"/>
    <col min="11534" max="11534" width="33.5703125" style="69" customWidth="1"/>
    <col min="11535" max="11775" width="8.7109375" style="69"/>
    <col min="11776" max="11776" width="5.5703125" style="69" customWidth="1"/>
    <col min="11777" max="11777" width="23.85546875" style="69" customWidth="1"/>
    <col min="11778" max="11778" width="29.5703125" style="69" customWidth="1"/>
    <col min="11779" max="11779" width="13.5703125" style="69" customWidth="1"/>
    <col min="11780" max="11780" width="10.5703125" style="69" customWidth="1"/>
    <col min="11781" max="11782" width="11.5703125" style="69" customWidth="1"/>
    <col min="11783" max="11788" width="10.5703125" style="69" customWidth="1"/>
    <col min="11789" max="11789" width="20.5703125" style="69" customWidth="1"/>
    <col min="11790" max="11790" width="33.5703125" style="69" customWidth="1"/>
    <col min="11791" max="12031" width="8.7109375" style="69"/>
    <col min="12032" max="12032" width="5.5703125" style="69" customWidth="1"/>
    <col min="12033" max="12033" width="23.85546875" style="69" customWidth="1"/>
    <col min="12034" max="12034" width="29.5703125" style="69" customWidth="1"/>
    <col min="12035" max="12035" width="13.5703125" style="69" customWidth="1"/>
    <col min="12036" max="12036" width="10.5703125" style="69" customWidth="1"/>
    <col min="12037" max="12038" width="11.5703125" style="69" customWidth="1"/>
    <col min="12039" max="12044" width="10.5703125" style="69" customWidth="1"/>
    <col min="12045" max="12045" width="20.5703125" style="69" customWidth="1"/>
    <col min="12046" max="12046" width="33.5703125" style="69" customWidth="1"/>
    <col min="12047" max="12287" width="8.7109375" style="69"/>
    <col min="12288" max="12288" width="5.5703125" style="69" customWidth="1"/>
    <col min="12289" max="12289" width="23.85546875" style="69" customWidth="1"/>
    <col min="12290" max="12290" width="29.5703125" style="69" customWidth="1"/>
    <col min="12291" max="12291" width="13.5703125" style="69" customWidth="1"/>
    <col min="12292" max="12292" width="10.5703125" style="69" customWidth="1"/>
    <col min="12293" max="12294" width="11.5703125" style="69" customWidth="1"/>
    <col min="12295" max="12300" width="10.5703125" style="69" customWidth="1"/>
    <col min="12301" max="12301" width="20.5703125" style="69" customWidth="1"/>
    <col min="12302" max="12302" width="33.5703125" style="69" customWidth="1"/>
    <col min="12303" max="12543" width="8.7109375" style="69"/>
    <col min="12544" max="12544" width="5.5703125" style="69" customWidth="1"/>
    <col min="12545" max="12545" width="23.85546875" style="69" customWidth="1"/>
    <col min="12546" max="12546" width="29.5703125" style="69" customWidth="1"/>
    <col min="12547" max="12547" width="13.5703125" style="69" customWidth="1"/>
    <col min="12548" max="12548" width="10.5703125" style="69" customWidth="1"/>
    <col min="12549" max="12550" width="11.5703125" style="69" customWidth="1"/>
    <col min="12551" max="12556" width="10.5703125" style="69" customWidth="1"/>
    <col min="12557" max="12557" width="20.5703125" style="69" customWidth="1"/>
    <col min="12558" max="12558" width="33.5703125" style="69" customWidth="1"/>
    <col min="12559" max="12799" width="8.7109375" style="69"/>
    <col min="12800" max="12800" width="5.5703125" style="69" customWidth="1"/>
    <col min="12801" max="12801" width="23.85546875" style="69" customWidth="1"/>
    <col min="12802" max="12802" width="29.5703125" style="69" customWidth="1"/>
    <col min="12803" max="12803" width="13.5703125" style="69" customWidth="1"/>
    <col min="12804" max="12804" width="10.5703125" style="69" customWidth="1"/>
    <col min="12805" max="12806" width="11.5703125" style="69" customWidth="1"/>
    <col min="12807" max="12812" width="10.5703125" style="69" customWidth="1"/>
    <col min="12813" max="12813" width="20.5703125" style="69" customWidth="1"/>
    <col min="12814" max="12814" width="33.5703125" style="69" customWidth="1"/>
    <col min="12815" max="13055" width="8.7109375" style="69"/>
    <col min="13056" max="13056" width="5.5703125" style="69" customWidth="1"/>
    <col min="13057" max="13057" width="23.85546875" style="69" customWidth="1"/>
    <col min="13058" max="13058" width="29.5703125" style="69" customWidth="1"/>
    <col min="13059" max="13059" width="13.5703125" style="69" customWidth="1"/>
    <col min="13060" max="13060" width="10.5703125" style="69" customWidth="1"/>
    <col min="13061" max="13062" width="11.5703125" style="69" customWidth="1"/>
    <col min="13063" max="13068" width="10.5703125" style="69" customWidth="1"/>
    <col min="13069" max="13069" width="20.5703125" style="69" customWidth="1"/>
    <col min="13070" max="13070" width="33.5703125" style="69" customWidth="1"/>
    <col min="13071" max="13311" width="8.7109375" style="69"/>
    <col min="13312" max="13312" width="5.5703125" style="69" customWidth="1"/>
    <col min="13313" max="13313" width="23.85546875" style="69" customWidth="1"/>
    <col min="13314" max="13314" width="29.5703125" style="69" customWidth="1"/>
    <col min="13315" max="13315" width="13.5703125" style="69" customWidth="1"/>
    <col min="13316" max="13316" width="10.5703125" style="69" customWidth="1"/>
    <col min="13317" max="13318" width="11.5703125" style="69" customWidth="1"/>
    <col min="13319" max="13324" width="10.5703125" style="69" customWidth="1"/>
    <col min="13325" max="13325" width="20.5703125" style="69" customWidth="1"/>
    <col min="13326" max="13326" width="33.5703125" style="69" customWidth="1"/>
    <col min="13327" max="13567" width="8.7109375" style="69"/>
    <col min="13568" max="13568" width="5.5703125" style="69" customWidth="1"/>
    <col min="13569" max="13569" width="23.85546875" style="69" customWidth="1"/>
    <col min="13570" max="13570" width="29.5703125" style="69" customWidth="1"/>
    <col min="13571" max="13571" width="13.5703125" style="69" customWidth="1"/>
    <col min="13572" max="13572" width="10.5703125" style="69" customWidth="1"/>
    <col min="13573" max="13574" width="11.5703125" style="69" customWidth="1"/>
    <col min="13575" max="13580" width="10.5703125" style="69" customWidth="1"/>
    <col min="13581" max="13581" width="20.5703125" style="69" customWidth="1"/>
    <col min="13582" max="13582" width="33.5703125" style="69" customWidth="1"/>
    <col min="13583" max="13823" width="8.7109375" style="69"/>
    <col min="13824" max="13824" width="5.5703125" style="69" customWidth="1"/>
    <col min="13825" max="13825" width="23.85546875" style="69" customWidth="1"/>
    <col min="13826" max="13826" width="29.5703125" style="69" customWidth="1"/>
    <col min="13827" max="13827" width="13.5703125" style="69" customWidth="1"/>
    <col min="13828" max="13828" width="10.5703125" style="69" customWidth="1"/>
    <col min="13829" max="13830" width="11.5703125" style="69" customWidth="1"/>
    <col min="13831" max="13836" width="10.5703125" style="69" customWidth="1"/>
    <col min="13837" max="13837" width="20.5703125" style="69" customWidth="1"/>
    <col min="13838" max="13838" width="33.5703125" style="69" customWidth="1"/>
    <col min="13839" max="14079" width="8.7109375" style="69"/>
    <col min="14080" max="14080" width="5.5703125" style="69" customWidth="1"/>
    <col min="14081" max="14081" width="23.85546875" style="69" customWidth="1"/>
    <col min="14082" max="14082" width="29.5703125" style="69" customWidth="1"/>
    <col min="14083" max="14083" width="13.5703125" style="69" customWidth="1"/>
    <col min="14084" max="14084" width="10.5703125" style="69" customWidth="1"/>
    <col min="14085" max="14086" width="11.5703125" style="69" customWidth="1"/>
    <col min="14087" max="14092" width="10.5703125" style="69" customWidth="1"/>
    <col min="14093" max="14093" width="20.5703125" style="69" customWidth="1"/>
    <col min="14094" max="14094" width="33.5703125" style="69" customWidth="1"/>
    <col min="14095" max="14335" width="8.7109375" style="69"/>
    <col min="14336" max="14336" width="5.5703125" style="69" customWidth="1"/>
    <col min="14337" max="14337" width="23.85546875" style="69" customWidth="1"/>
    <col min="14338" max="14338" width="29.5703125" style="69" customWidth="1"/>
    <col min="14339" max="14339" width="13.5703125" style="69" customWidth="1"/>
    <col min="14340" max="14340" width="10.5703125" style="69" customWidth="1"/>
    <col min="14341" max="14342" width="11.5703125" style="69" customWidth="1"/>
    <col min="14343" max="14348" width="10.5703125" style="69" customWidth="1"/>
    <col min="14349" max="14349" width="20.5703125" style="69" customWidth="1"/>
    <col min="14350" max="14350" width="33.5703125" style="69" customWidth="1"/>
    <col min="14351" max="14591" width="8.7109375" style="69"/>
    <col min="14592" max="14592" width="5.5703125" style="69" customWidth="1"/>
    <col min="14593" max="14593" width="23.85546875" style="69" customWidth="1"/>
    <col min="14594" max="14594" width="29.5703125" style="69" customWidth="1"/>
    <col min="14595" max="14595" width="13.5703125" style="69" customWidth="1"/>
    <col min="14596" max="14596" width="10.5703125" style="69" customWidth="1"/>
    <col min="14597" max="14598" width="11.5703125" style="69" customWidth="1"/>
    <col min="14599" max="14604" width="10.5703125" style="69" customWidth="1"/>
    <col min="14605" max="14605" width="20.5703125" style="69" customWidth="1"/>
    <col min="14606" max="14606" width="33.5703125" style="69" customWidth="1"/>
    <col min="14607" max="14847" width="8.7109375" style="69"/>
    <col min="14848" max="14848" width="5.5703125" style="69" customWidth="1"/>
    <col min="14849" max="14849" width="23.85546875" style="69" customWidth="1"/>
    <col min="14850" max="14850" width="29.5703125" style="69" customWidth="1"/>
    <col min="14851" max="14851" width="13.5703125" style="69" customWidth="1"/>
    <col min="14852" max="14852" width="10.5703125" style="69" customWidth="1"/>
    <col min="14853" max="14854" width="11.5703125" style="69" customWidth="1"/>
    <col min="14855" max="14860" width="10.5703125" style="69" customWidth="1"/>
    <col min="14861" max="14861" width="20.5703125" style="69" customWidth="1"/>
    <col min="14862" max="14862" width="33.5703125" style="69" customWidth="1"/>
    <col min="14863" max="15103" width="8.7109375" style="69"/>
    <col min="15104" max="15104" width="5.5703125" style="69" customWidth="1"/>
    <col min="15105" max="15105" width="23.85546875" style="69" customWidth="1"/>
    <col min="15106" max="15106" width="29.5703125" style="69" customWidth="1"/>
    <col min="15107" max="15107" width="13.5703125" style="69" customWidth="1"/>
    <col min="15108" max="15108" width="10.5703125" style="69" customWidth="1"/>
    <col min="15109" max="15110" width="11.5703125" style="69" customWidth="1"/>
    <col min="15111" max="15116" width="10.5703125" style="69" customWidth="1"/>
    <col min="15117" max="15117" width="20.5703125" style="69" customWidth="1"/>
    <col min="15118" max="15118" width="33.5703125" style="69" customWidth="1"/>
    <col min="15119" max="15359" width="8.7109375" style="69"/>
    <col min="15360" max="15360" width="5.5703125" style="69" customWidth="1"/>
    <col min="15361" max="15361" width="23.85546875" style="69" customWidth="1"/>
    <col min="15362" max="15362" width="29.5703125" style="69" customWidth="1"/>
    <col min="15363" max="15363" width="13.5703125" style="69" customWidth="1"/>
    <col min="15364" max="15364" width="10.5703125" style="69" customWidth="1"/>
    <col min="15365" max="15366" width="11.5703125" style="69" customWidth="1"/>
    <col min="15367" max="15372" width="10.5703125" style="69" customWidth="1"/>
    <col min="15373" max="15373" width="20.5703125" style="69" customWidth="1"/>
    <col min="15374" max="15374" width="33.5703125" style="69" customWidth="1"/>
    <col min="15375" max="15615" width="8.7109375" style="69"/>
    <col min="15616" max="15616" width="5.5703125" style="69" customWidth="1"/>
    <col min="15617" max="15617" width="23.85546875" style="69" customWidth="1"/>
    <col min="15618" max="15618" width="29.5703125" style="69" customWidth="1"/>
    <col min="15619" max="15619" width="13.5703125" style="69" customWidth="1"/>
    <col min="15620" max="15620" width="10.5703125" style="69" customWidth="1"/>
    <col min="15621" max="15622" width="11.5703125" style="69" customWidth="1"/>
    <col min="15623" max="15628" width="10.5703125" style="69" customWidth="1"/>
    <col min="15629" max="15629" width="20.5703125" style="69" customWidth="1"/>
    <col min="15630" max="15630" width="33.5703125" style="69" customWidth="1"/>
    <col min="15631" max="15871" width="8.7109375" style="69"/>
    <col min="15872" max="15872" width="5.5703125" style="69" customWidth="1"/>
    <col min="15873" max="15873" width="23.85546875" style="69" customWidth="1"/>
    <col min="15874" max="15874" width="29.5703125" style="69" customWidth="1"/>
    <col min="15875" max="15875" width="13.5703125" style="69" customWidth="1"/>
    <col min="15876" max="15876" width="10.5703125" style="69" customWidth="1"/>
    <col min="15877" max="15878" width="11.5703125" style="69" customWidth="1"/>
    <col min="15879" max="15884" width="10.5703125" style="69" customWidth="1"/>
    <col min="15885" max="15885" width="20.5703125" style="69" customWidth="1"/>
    <col min="15886" max="15886" width="33.5703125" style="69" customWidth="1"/>
    <col min="15887" max="16127" width="8.7109375" style="69"/>
    <col min="16128" max="16128" width="5.5703125" style="69" customWidth="1"/>
    <col min="16129" max="16129" width="23.85546875" style="69" customWidth="1"/>
    <col min="16130" max="16130" width="29.5703125" style="69" customWidth="1"/>
    <col min="16131" max="16131" width="13.5703125" style="69" customWidth="1"/>
    <col min="16132" max="16132" width="10.5703125" style="69" customWidth="1"/>
    <col min="16133" max="16134" width="11.5703125" style="69" customWidth="1"/>
    <col min="16135" max="16140" width="10.5703125" style="69" customWidth="1"/>
    <col min="16141" max="16141" width="20.5703125" style="69" customWidth="1"/>
    <col min="16142" max="16142" width="33.5703125" style="69" customWidth="1"/>
    <col min="16143" max="16384" width="8.7109375" style="69"/>
  </cols>
  <sheetData>
    <row r="1" spans="1:16" s="62" customFormat="1">
      <c r="B1" s="63"/>
      <c r="C1" s="63"/>
      <c r="F1" s="64"/>
      <c r="G1" s="64"/>
      <c r="H1" s="65"/>
      <c r="I1" s="65"/>
      <c r="J1" s="66"/>
      <c r="K1" s="66"/>
      <c r="L1" s="66"/>
      <c r="N1" s="177" t="s">
        <v>252</v>
      </c>
    </row>
    <row r="2" spans="1:16" s="62" customFormat="1" ht="51.75" customHeight="1">
      <c r="A2" s="528" t="s">
        <v>4135</v>
      </c>
      <c r="B2" s="529"/>
      <c r="C2" s="529"/>
      <c r="D2" s="529"/>
      <c r="E2" s="529"/>
      <c r="F2" s="529"/>
      <c r="G2" s="529"/>
      <c r="H2" s="529"/>
      <c r="I2" s="529"/>
      <c r="J2" s="529"/>
      <c r="K2" s="529"/>
      <c r="L2" s="529"/>
      <c r="M2" s="529"/>
      <c r="N2" s="529"/>
    </row>
    <row r="3" spans="1:16" s="62" customFormat="1" ht="15" customHeight="1">
      <c r="B3" s="63"/>
      <c r="C3" s="63"/>
      <c r="F3" s="67"/>
      <c r="G3" s="67"/>
      <c r="N3" s="68" t="s">
        <v>225</v>
      </c>
    </row>
    <row r="4" spans="1:16" ht="20.100000000000001" customHeight="1">
      <c r="A4" s="530" t="s">
        <v>217</v>
      </c>
      <c r="B4" s="531" t="s">
        <v>339</v>
      </c>
      <c r="C4" s="530" t="s">
        <v>227</v>
      </c>
      <c r="D4" s="530" t="s">
        <v>229</v>
      </c>
      <c r="E4" s="530" t="s">
        <v>220</v>
      </c>
      <c r="F4" s="532" t="s">
        <v>230</v>
      </c>
      <c r="G4" s="530" t="s">
        <v>231</v>
      </c>
      <c r="H4" s="530"/>
      <c r="I4" s="530"/>
      <c r="J4" s="530"/>
      <c r="K4" s="530"/>
      <c r="L4" s="530"/>
      <c r="M4" s="530" t="s">
        <v>247</v>
      </c>
      <c r="N4" s="530" t="s">
        <v>232</v>
      </c>
    </row>
    <row r="5" spans="1:16" ht="20.100000000000001" customHeight="1">
      <c r="A5" s="530"/>
      <c r="B5" s="531"/>
      <c r="C5" s="530"/>
      <c r="D5" s="530"/>
      <c r="E5" s="530"/>
      <c r="F5" s="532"/>
      <c r="G5" s="535" t="s">
        <v>157</v>
      </c>
      <c r="H5" s="535"/>
      <c r="I5" s="535" t="s">
        <v>156</v>
      </c>
      <c r="J5" s="535"/>
      <c r="K5" s="535" t="s">
        <v>158</v>
      </c>
      <c r="L5" s="535"/>
      <c r="M5" s="530"/>
      <c r="N5" s="530"/>
    </row>
    <row r="6" spans="1:16" ht="68.25" customHeight="1">
      <c r="A6" s="530"/>
      <c r="B6" s="531"/>
      <c r="C6" s="530"/>
      <c r="D6" s="530"/>
      <c r="E6" s="530"/>
      <c r="F6" s="532"/>
      <c r="G6" s="181" t="s">
        <v>248</v>
      </c>
      <c r="H6" s="182" t="s">
        <v>242</v>
      </c>
      <c r="I6" s="181" t="s">
        <v>248</v>
      </c>
      <c r="J6" s="182" t="s">
        <v>242</v>
      </c>
      <c r="K6" s="181" t="s">
        <v>248</v>
      </c>
      <c r="L6" s="182" t="s">
        <v>242</v>
      </c>
      <c r="M6" s="530"/>
      <c r="N6" s="530"/>
    </row>
    <row r="7" spans="1:16" s="70" customFormat="1" ht="90" customHeight="1">
      <c r="A7" s="390" t="s">
        <v>233</v>
      </c>
      <c r="B7" s="391" t="s">
        <v>249</v>
      </c>
      <c r="C7" s="189" t="s">
        <v>250</v>
      </c>
      <c r="D7" s="189" t="s">
        <v>171</v>
      </c>
      <c r="E7" s="392">
        <f>SUM(E8:E48)</f>
        <v>90.748999999999995</v>
      </c>
      <c r="F7" s="393">
        <f t="shared" ref="F7:F9" si="0">H7+J7+L7</f>
        <v>6540.9</v>
      </c>
      <c r="G7" s="191">
        <v>19</v>
      </c>
      <c r="H7" s="393">
        <v>2110</v>
      </c>
      <c r="I7" s="191">
        <v>14</v>
      </c>
      <c r="J7" s="394">
        <v>1993.4</v>
      </c>
      <c r="K7" s="192">
        <v>8</v>
      </c>
      <c r="L7" s="394">
        <v>2437.5</v>
      </c>
      <c r="M7" s="278" t="s">
        <v>4385</v>
      </c>
      <c r="N7" s="395" t="s">
        <v>251</v>
      </c>
      <c r="O7" s="215"/>
      <c r="P7" s="215"/>
    </row>
    <row r="8" spans="1:16" ht="76.5" customHeight="1">
      <c r="A8" s="396">
        <v>1</v>
      </c>
      <c r="B8" s="175" t="s">
        <v>4136</v>
      </c>
      <c r="C8" s="278" t="s">
        <v>4112</v>
      </c>
      <c r="D8" s="278" t="s">
        <v>171</v>
      </c>
      <c r="E8" s="183">
        <v>0.2</v>
      </c>
      <c r="F8" s="184">
        <f t="shared" si="0"/>
        <v>14</v>
      </c>
      <c r="G8" s="176">
        <v>1</v>
      </c>
      <c r="H8" s="184">
        <f t="shared" ref="H8:H26" si="1">E8*70</f>
        <v>14</v>
      </c>
      <c r="I8" s="184"/>
      <c r="J8" s="185"/>
      <c r="K8" s="185"/>
      <c r="L8" s="185"/>
      <c r="M8" s="278" t="s">
        <v>4137</v>
      </c>
      <c r="N8" s="278" t="s">
        <v>4138</v>
      </c>
    </row>
    <row r="9" spans="1:16" ht="75">
      <c r="A9" s="396">
        <v>2</v>
      </c>
      <c r="B9" s="175" t="s">
        <v>4139</v>
      </c>
      <c r="C9" s="278" t="s">
        <v>4134</v>
      </c>
      <c r="D9" s="278" t="s">
        <v>171</v>
      </c>
      <c r="E9" s="183">
        <v>0.4</v>
      </c>
      <c r="F9" s="184">
        <f t="shared" si="0"/>
        <v>28</v>
      </c>
      <c r="G9" s="176">
        <v>1</v>
      </c>
      <c r="H9" s="184">
        <f t="shared" si="1"/>
        <v>28</v>
      </c>
      <c r="I9" s="184"/>
      <c r="J9" s="184"/>
      <c r="K9" s="184"/>
      <c r="L9" s="185"/>
      <c r="M9" s="278" t="s">
        <v>4137</v>
      </c>
      <c r="N9" s="278" t="s">
        <v>4138</v>
      </c>
    </row>
    <row r="10" spans="1:16" ht="75">
      <c r="A10" s="396">
        <v>3</v>
      </c>
      <c r="B10" s="175" t="s">
        <v>4140</v>
      </c>
      <c r="C10" s="278" t="s">
        <v>4111</v>
      </c>
      <c r="D10" s="278" t="s">
        <v>171</v>
      </c>
      <c r="E10" s="183">
        <v>0.3</v>
      </c>
      <c r="F10" s="184">
        <f>H10+J10+L10</f>
        <v>21</v>
      </c>
      <c r="G10" s="176">
        <v>1</v>
      </c>
      <c r="H10" s="184">
        <f t="shared" si="1"/>
        <v>21</v>
      </c>
      <c r="I10" s="184"/>
      <c r="J10" s="185"/>
      <c r="K10" s="185"/>
      <c r="L10" s="185"/>
      <c r="M10" s="278" t="s">
        <v>4137</v>
      </c>
      <c r="N10" s="278" t="s">
        <v>4138</v>
      </c>
    </row>
    <row r="11" spans="1:16" ht="75">
      <c r="A11" s="396">
        <v>4</v>
      </c>
      <c r="B11" s="175" t="s">
        <v>4141</v>
      </c>
      <c r="C11" s="278" t="s">
        <v>4112</v>
      </c>
      <c r="D11" s="278" t="s">
        <v>171</v>
      </c>
      <c r="E11" s="183">
        <v>0.2</v>
      </c>
      <c r="F11" s="184">
        <f t="shared" ref="F11:F25" si="2">H11+J11+L11</f>
        <v>14</v>
      </c>
      <c r="G11" s="176">
        <v>1</v>
      </c>
      <c r="H11" s="184">
        <f t="shared" si="1"/>
        <v>14</v>
      </c>
      <c r="I11" s="184"/>
      <c r="J11" s="185"/>
      <c r="K11" s="185"/>
      <c r="L11" s="185"/>
      <c r="M11" s="278" t="s">
        <v>4137</v>
      </c>
      <c r="N11" s="278" t="s">
        <v>4138</v>
      </c>
    </row>
    <row r="12" spans="1:16" ht="75">
      <c r="A12" s="396">
        <v>5</v>
      </c>
      <c r="B12" s="175" t="s">
        <v>4142</v>
      </c>
      <c r="C12" s="278" t="s">
        <v>4134</v>
      </c>
      <c r="D12" s="278" t="s">
        <v>171</v>
      </c>
      <c r="E12" s="183">
        <v>0.4</v>
      </c>
      <c r="F12" s="184">
        <f t="shared" si="2"/>
        <v>28</v>
      </c>
      <c r="G12" s="176">
        <v>1</v>
      </c>
      <c r="H12" s="184">
        <f t="shared" si="1"/>
        <v>28</v>
      </c>
      <c r="I12" s="184"/>
      <c r="J12" s="184"/>
      <c r="K12" s="184"/>
      <c r="L12" s="185"/>
      <c r="M12" s="278" t="s">
        <v>4137</v>
      </c>
      <c r="N12" s="278" t="s">
        <v>4138</v>
      </c>
    </row>
    <row r="13" spans="1:16" ht="75">
      <c r="A13" s="396">
        <v>6</v>
      </c>
      <c r="B13" s="175" t="s">
        <v>4140</v>
      </c>
      <c r="C13" s="278" t="s">
        <v>4111</v>
      </c>
      <c r="D13" s="278" t="s">
        <v>171</v>
      </c>
      <c r="E13" s="183">
        <v>0.3</v>
      </c>
      <c r="F13" s="184">
        <f>H13+J13+L13</f>
        <v>21</v>
      </c>
      <c r="G13" s="176">
        <v>1</v>
      </c>
      <c r="H13" s="184">
        <f t="shared" si="1"/>
        <v>21</v>
      </c>
      <c r="I13" s="184"/>
      <c r="J13" s="185"/>
      <c r="K13" s="185"/>
      <c r="L13" s="185"/>
      <c r="M13" s="278" t="s">
        <v>4137</v>
      </c>
      <c r="N13" s="278" t="s">
        <v>4138</v>
      </c>
    </row>
    <row r="14" spans="1:16" ht="75">
      <c r="A14" s="396">
        <v>7</v>
      </c>
      <c r="B14" s="175" t="s">
        <v>4143</v>
      </c>
      <c r="C14" s="278" t="s">
        <v>4111</v>
      </c>
      <c r="D14" s="278" t="s">
        <v>171</v>
      </c>
      <c r="E14" s="183">
        <v>1.2</v>
      </c>
      <c r="F14" s="184">
        <f t="shared" si="2"/>
        <v>84</v>
      </c>
      <c r="G14" s="176">
        <v>1</v>
      </c>
      <c r="H14" s="184">
        <f t="shared" si="1"/>
        <v>84</v>
      </c>
      <c r="I14" s="184"/>
      <c r="J14" s="185"/>
      <c r="K14" s="185"/>
      <c r="L14" s="185"/>
      <c r="M14" s="278" t="s">
        <v>4137</v>
      </c>
      <c r="N14" s="278" t="s">
        <v>4138</v>
      </c>
    </row>
    <row r="15" spans="1:16" ht="75">
      <c r="A15" s="396">
        <v>8</v>
      </c>
      <c r="B15" s="175" t="s">
        <v>4144</v>
      </c>
      <c r="C15" s="278" t="s">
        <v>4134</v>
      </c>
      <c r="D15" s="278" t="s">
        <v>171</v>
      </c>
      <c r="E15" s="183">
        <v>1.5</v>
      </c>
      <c r="F15" s="184">
        <f>H15+J15+L15</f>
        <v>105</v>
      </c>
      <c r="G15" s="176">
        <v>1</v>
      </c>
      <c r="H15" s="184">
        <f t="shared" si="1"/>
        <v>105</v>
      </c>
      <c r="I15" s="184"/>
      <c r="J15" s="185"/>
      <c r="K15" s="185"/>
      <c r="L15" s="185"/>
      <c r="M15" s="278" t="s">
        <v>4137</v>
      </c>
      <c r="N15" s="278" t="s">
        <v>4138</v>
      </c>
    </row>
    <row r="16" spans="1:16" ht="75">
      <c r="A16" s="396">
        <v>9</v>
      </c>
      <c r="B16" s="175" t="s">
        <v>4145</v>
      </c>
      <c r="C16" s="278" t="s">
        <v>4134</v>
      </c>
      <c r="D16" s="278" t="s">
        <v>171</v>
      </c>
      <c r="E16" s="183">
        <v>1.5</v>
      </c>
      <c r="F16" s="184">
        <f>H16+J16+L16</f>
        <v>105</v>
      </c>
      <c r="G16" s="176">
        <v>1</v>
      </c>
      <c r="H16" s="184">
        <f t="shared" si="1"/>
        <v>105</v>
      </c>
      <c r="I16" s="184"/>
      <c r="J16" s="185"/>
      <c r="K16" s="185"/>
      <c r="L16" s="185"/>
      <c r="M16" s="278" t="s">
        <v>4137</v>
      </c>
      <c r="N16" s="278" t="s">
        <v>4138</v>
      </c>
    </row>
    <row r="17" spans="1:14" ht="75">
      <c r="A17" s="396">
        <v>10</v>
      </c>
      <c r="B17" s="175" t="s">
        <v>4146</v>
      </c>
      <c r="C17" s="278" t="s">
        <v>4134</v>
      </c>
      <c r="D17" s="278" t="s">
        <v>171</v>
      </c>
      <c r="E17" s="183">
        <v>2</v>
      </c>
      <c r="F17" s="184">
        <f t="shared" si="2"/>
        <v>140</v>
      </c>
      <c r="G17" s="176">
        <v>1</v>
      </c>
      <c r="H17" s="184">
        <f t="shared" si="1"/>
        <v>140</v>
      </c>
      <c r="I17" s="184"/>
      <c r="J17" s="185"/>
      <c r="K17" s="185"/>
      <c r="L17" s="185"/>
      <c r="M17" s="278" t="s">
        <v>4137</v>
      </c>
      <c r="N17" s="278" t="s">
        <v>4138</v>
      </c>
    </row>
    <row r="18" spans="1:14" ht="75">
      <c r="A18" s="396">
        <v>11</v>
      </c>
      <c r="B18" s="175" t="s">
        <v>4147</v>
      </c>
      <c r="C18" s="278" t="s">
        <v>4112</v>
      </c>
      <c r="D18" s="278" t="s">
        <v>171</v>
      </c>
      <c r="E18" s="183">
        <v>3.7</v>
      </c>
      <c r="F18" s="184">
        <f>H18+J18+L18</f>
        <v>259</v>
      </c>
      <c r="G18" s="176">
        <v>1</v>
      </c>
      <c r="H18" s="184">
        <f t="shared" si="1"/>
        <v>259</v>
      </c>
      <c r="I18" s="184"/>
      <c r="J18" s="185"/>
      <c r="K18" s="185"/>
      <c r="L18" s="185"/>
      <c r="M18" s="278" t="s">
        <v>4137</v>
      </c>
      <c r="N18" s="278" t="s">
        <v>4138</v>
      </c>
    </row>
    <row r="19" spans="1:14" ht="75">
      <c r="A19" s="396">
        <v>12</v>
      </c>
      <c r="B19" s="175" t="s">
        <v>4148</v>
      </c>
      <c r="C19" s="278" t="s">
        <v>4112</v>
      </c>
      <c r="D19" s="278" t="s">
        <v>171</v>
      </c>
      <c r="E19" s="183">
        <v>3.2</v>
      </c>
      <c r="F19" s="184">
        <f t="shared" si="2"/>
        <v>224</v>
      </c>
      <c r="G19" s="176">
        <v>1</v>
      </c>
      <c r="H19" s="184">
        <f t="shared" si="1"/>
        <v>224</v>
      </c>
      <c r="I19" s="184"/>
      <c r="J19" s="185"/>
      <c r="K19" s="185"/>
      <c r="L19" s="185"/>
      <c r="M19" s="278" t="s">
        <v>4137</v>
      </c>
      <c r="N19" s="278" t="s">
        <v>4138</v>
      </c>
    </row>
    <row r="20" spans="1:14" ht="75">
      <c r="A20" s="396">
        <v>13</v>
      </c>
      <c r="B20" s="175" t="s">
        <v>4149</v>
      </c>
      <c r="C20" s="278" t="s">
        <v>4112</v>
      </c>
      <c r="D20" s="278" t="s">
        <v>171</v>
      </c>
      <c r="E20" s="183">
        <v>5.5</v>
      </c>
      <c r="F20" s="184">
        <f>H20+J20+L20</f>
        <v>385</v>
      </c>
      <c r="G20" s="176">
        <v>1</v>
      </c>
      <c r="H20" s="184">
        <f t="shared" si="1"/>
        <v>385</v>
      </c>
      <c r="I20" s="184"/>
      <c r="J20" s="185"/>
      <c r="K20" s="185"/>
      <c r="L20" s="185"/>
      <c r="M20" s="278" t="s">
        <v>4137</v>
      </c>
      <c r="N20" s="278" t="s">
        <v>4138</v>
      </c>
    </row>
    <row r="21" spans="1:14" ht="75">
      <c r="A21" s="396">
        <v>14</v>
      </c>
      <c r="B21" s="175" t="s">
        <v>4150</v>
      </c>
      <c r="C21" s="278" t="s">
        <v>4112</v>
      </c>
      <c r="D21" s="278" t="s">
        <v>171</v>
      </c>
      <c r="E21" s="183">
        <v>2.8</v>
      </c>
      <c r="F21" s="184">
        <f t="shared" si="2"/>
        <v>196</v>
      </c>
      <c r="G21" s="176">
        <v>1</v>
      </c>
      <c r="H21" s="184">
        <f t="shared" si="1"/>
        <v>196</v>
      </c>
      <c r="I21" s="184"/>
      <c r="J21" s="185"/>
      <c r="K21" s="185"/>
      <c r="L21" s="185"/>
      <c r="M21" s="278" t="s">
        <v>4137</v>
      </c>
      <c r="N21" s="278" t="s">
        <v>4138</v>
      </c>
    </row>
    <row r="22" spans="1:14" ht="75">
      <c r="A22" s="396">
        <v>15</v>
      </c>
      <c r="B22" s="175" t="s">
        <v>4151</v>
      </c>
      <c r="C22" s="278" t="s">
        <v>4112</v>
      </c>
      <c r="D22" s="278" t="s">
        <v>171</v>
      </c>
      <c r="E22" s="183">
        <v>0.6</v>
      </c>
      <c r="F22" s="184">
        <f>H22+J22+L22</f>
        <v>42</v>
      </c>
      <c r="G22" s="176">
        <v>1</v>
      </c>
      <c r="H22" s="184">
        <f t="shared" si="1"/>
        <v>42</v>
      </c>
      <c r="I22" s="184"/>
      <c r="J22" s="185"/>
      <c r="K22" s="185"/>
      <c r="L22" s="185"/>
      <c r="M22" s="278" t="s">
        <v>4137</v>
      </c>
      <c r="N22" s="278" t="s">
        <v>4138</v>
      </c>
    </row>
    <row r="23" spans="1:14" ht="75">
      <c r="A23" s="396">
        <v>16</v>
      </c>
      <c r="B23" s="175" t="s">
        <v>4152</v>
      </c>
      <c r="C23" s="278" t="s">
        <v>4112</v>
      </c>
      <c r="D23" s="278" t="s">
        <v>171</v>
      </c>
      <c r="E23" s="183">
        <v>2</v>
      </c>
      <c r="F23" s="184">
        <f t="shared" si="2"/>
        <v>140</v>
      </c>
      <c r="G23" s="176">
        <v>1</v>
      </c>
      <c r="H23" s="184">
        <f t="shared" si="1"/>
        <v>140</v>
      </c>
      <c r="I23" s="184"/>
      <c r="J23" s="185"/>
      <c r="K23" s="185"/>
      <c r="L23" s="185"/>
      <c r="M23" s="278" t="s">
        <v>4137</v>
      </c>
      <c r="N23" s="278" t="s">
        <v>4138</v>
      </c>
    </row>
    <row r="24" spans="1:14" ht="75">
      <c r="A24" s="396">
        <v>17</v>
      </c>
      <c r="B24" s="175" t="s">
        <v>4153</v>
      </c>
      <c r="C24" s="278" t="s">
        <v>4112</v>
      </c>
      <c r="D24" s="278" t="s">
        <v>171</v>
      </c>
      <c r="E24" s="183">
        <v>1.5</v>
      </c>
      <c r="F24" s="184">
        <f>H24+J24+L24</f>
        <v>105</v>
      </c>
      <c r="G24" s="176">
        <v>1</v>
      </c>
      <c r="H24" s="184">
        <f t="shared" si="1"/>
        <v>105</v>
      </c>
      <c r="I24" s="184"/>
      <c r="J24" s="185"/>
      <c r="K24" s="185"/>
      <c r="L24" s="185"/>
      <c r="M24" s="278" t="s">
        <v>4137</v>
      </c>
      <c r="N24" s="278" t="s">
        <v>4138</v>
      </c>
    </row>
    <row r="25" spans="1:14" ht="75">
      <c r="A25" s="396">
        <v>18</v>
      </c>
      <c r="B25" s="175" t="s">
        <v>4154</v>
      </c>
      <c r="C25" s="278" t="s">
        <v>4112</v>
      </c>
      <c r="D25" s="278" t="s">
        <v>171</v>
      </c>
      <c r="E25" s="183">
        <v>2.7</v>
      </c>
      <c r="F25" s="184">
        <f t="shared" si="2"/>
        <v>189</v>
      </c>
      <c r="G25" s="176">
        <v>1</v>
      </c>
      <c r="H25" s="184">
        <f t="shared" si="1"/>
        <v>189</v>
      </c>
      <c r="I25" s="184"/>
      <c r="J25" s="185"/>
      <c r="K25" s="185"/>
      <c r="L25" s="185"/>
      <c r="M25" s="278" t="s">
        <v>4137</v>
      </c>
      <c r="N25" s="278" t="s">
        <v>4138</v>
      </c>
    </row>
    <row r="26" spans="1:14" ht="75">
      <c r="A26" s="396">
        <v>19</v>
      </c>
      <c r="B26" s="175" t="s">
        <v>4155</v>
      </c>
      <c r="C26" s="278" t="s">
        <v>4112</v>
      </c>
      <c r="D26" s="278" t="s">
        <v>171</v>
      </c>
      <c r="E26" s="183">
        <v>1.2</v>
      </c>
      <c r="F26" s="184">
        <f>H26+J26+L26</f>
        <v>84</v>
      </c>
      <c r="G26" s="176">
        <v>1</v>
      </c>
      <c r="H26" s="184">
        <f t="shared" si="1"/>
        <v>84</v>
      </c>
      <c r="I26" s="184"/>
      <c r="J26" s="185"/>
      <c r="K26" s="185"/>
      <c r="L26" s="185"/>
      <c r="M26" s="278" t="s">
        <v>4137</v>
      </c>
      <c r="N26" s="278" t="s">
        <v>4138</v>
      </c>
    </row>
    <row r="27" spans="1:14" ht="75">
      <c r="A27" s="396">
        <v>20</v>
      </c>
      <c r="B27" s="175" t="s">
        <v>4156</v>
      </c>
      <c r="C27" s="278" t="s">
        <v>4112</v>
      </c>
      <c r="D27" s="278" t="s">
        <v>171</v>
      </c>
      <c r="E27" s="186">
        <v>3.8</v>
      </c>
      <c r="F27" s="184">
        <f t="shared" ref="F27:F48" si="3">H27+J27+L27</f>
        <v>281.2</v>
      </c>
      <c r="G27" s="184"/>
      <c r="H27" s="184"/>
      <c r="I27" s="176">
        <v>1</v>
      </c>
      <c r="J27" s="187">
        <f t="shared" ref="J27:J31" si="4">E27*74</f>
        <v>281.2</v>
      </c>
      <c r="K27" s="187"/>
      <c r="L27" s="187"/>
      <c r="M27" s="278" t="s">
        <v>4137</v>
      </c>
      <c r="N27" s="278" t="s">
        <v>4138</v>
      </c>
    </row>
    <row r="28" spans="1:14" ht="75">
      <c r="A28" s="396">
        <v>21</v>
      </c>
      <c r="B28" s="175" t="s">
        <v>4157</v>
      </c>
      <c r="C28" s="278" t="s">
        <v>4112</v>
      </c>
      <c r="D28" s="278" t="s">
        <v>171</v>
      </c>
      <c r="E28" s="186">
        <v>1.5</v>
      </c>
      <c r="F28" s="184">
        <f t="shared" si="3"/>
        <v>111</v>
      </c>
      <c r="G28" s="184"/>
      <c r="H28" s="184"/>
      <c r="I28" s="176">
        <v>1</v>
      </c>
      <c r="J28" s="187">
        <f t="shared" si="4"/>
        <v>111</v>
      </c>
      <c r="K28" s="187"/>
      <c r="L28" s="187"/>
      <c r="M28" s="278" t="s">
        <v>4137</v>
      </c>
      <c r="N28" s="278" t="s">
        <v>4138</v>
      </c>
    </row>
    <row r="29" spans="1:14" ht="75">
      <c r="A29" s="396">
        <v>22</v>
      </c>
      <c r="B29" s="175" t="s">
        <v>4158</v>
      </c>
      <c r="C29" s="278" t="s">
        <v>4112</v>
      </c>
      <c r="D29" s="278" t="s">
        <v>171</v>
      </c>
      <c r="E29" s="186">
        <v>1.5</v>
      </c>
      <c r="F29" s="184">
        <f t="shared" si="3"/>
        <v>111</v>
      </c>
      <c r="G29" s="184"/>
      <c r="H29" s="184"/>
      <c r="I29" s="176">
        <v>1</v>
      </c>
      <c r="J29" s="187">
        <f t="shared" si="4"/>
        <v>111</v>
      </c>
      <c r="K29" s="187"/>
      <c r="L29" s="187"/>
      <c r="M29" s="278" t="s">
        <v>4137</v>
      </c>
      <c r="N29" s="278" t="s">
        <v>4138</v>
      </c>
    </row>
    <row r="30" spans="1:14" ht="75">
      <c r="A30" s="396">
        <v>23</v>
      </c>
      <c r="B30" s="175" t="s">
        <v>4159</v>
      </c>
      <c r="C30" s="278" t="s">
        <v>4112</v>
      </c>
      <c r="D30" s="278" t="s">
        <v>171</v>
      </c>
      <c r="E30" s="186">
        <v>1.6</v>
      </c>
      <c r="F30" s="184">
        <f t="shared" si="3"/>
        <v>118.4</v>
      </c>
      <c r="G30" s="184"/>
      <c r="H30" s="184"/>
      <c r="I30" s="176">
        <v>1</v>
      </c>
      <c r="J30" s="187">
        <f t="shared" si="4"/>
        <v>118.4</v>
      </c>
      <c r="K30" s="187"/>
      <c r="L30" s="187"/>
      <c r="M30" s="278" t="s">
        <v>4137</v>
      </c>
      <c r="N30" s="278" t="s">
        <v>4138</v>
      </c>
    </row>
    <row r="31" spans="1:14" ht="75">
      <c r="A31" s="396">
        <v>24</v>
      </c>
      <c r="B31" s="175" t="s">
        <v>4160</v>
      </c>
      <c r="C31" s="278" t="s">
        <v>4112</v>
      </c>
      <c r="D31" s="278" t="s">
        <v>171</v>
      </c>
      <c r="E31" s="186">
        <v>1.0489999999999999</v>
      </c>
      <c r="F31" s="184">
        <f t="shared" si="3"/>
        <v>77.625999999999991</v>
      </c>
      <c r="G31" s="184"/>
      <c r="H31" s="184"/>
      <c r="I31" s="176">
        <v>1</v>
      </c>
      <c r="J31" s="187">
        <f t="shared" si="4"/>
        <v>77.625999999999991</v>
      </c>
      <c r="K31" s="187"/>
      <c r="L31" s="187"/>
      <c r="M31" s="278" t="s">
        <v>4137</v>
      </c>
      <c r="N31" s="278" t="s">
        <v>4138</v>
      </c>
    </row>
    <row r="32" spans="1:14" ht="75">
      <c r="A32" s="396">
        <v>25</v>
      </c>
      <c r="B32" s="175" t="s">
        <v>4161</v>
      </c>
      <c r="C32" s="278" t="s">
        <v>4112</v>
      </c>
      <c r="D32" s="278" t="s">
        <v>171</v>
      </c>
      <c r="E32" s="186">
        <v>1.3</v>
      </c>
      <c r="F32" s="184">
        <f t="shared" si="3"/>
        <v>96.2</v>
      </c>
      <c r="G32" s="184"/>
      <c r="H32" s="184"/>
      <c r="I32" s="176">
        <v>1</v>
      </c>
      <c r="J32" s="187">
        <f>E32*74</f>
        <v>96.2</v>
      </c>
      <c r="K32" s="187"/>
      <c r="L32" s="187"/>
      <c r="M32" s="278" t="s">
        <v>4137</v>
      </c>
      <c r="N32" s="278" t="s">
        <v>4138</v>
      </c>
    </row>
    <row r="33" spans="1:14" ht="75">
      <c r="A33" s="396">
        <v>26</v>
      </c>
      <c r="B33" s="175" t="s">
        <v>4162</v>
      </c>
      <c r="C33" s="278" t="s">
        <v>4112</v>
      </c>
      <c r="D33" s="278" t="s">
        <v>171</v>
      </c>
      <c r="E33" s="186">
        <v>4</v>
      </c>
      <c r="F33" s="184">
        <f t="shared" si="3"/>
        <v>287.77399999999943</v>
      </c>
      <c r="G33" s="184"/>
      <c r="H33" s="184"/>
      <c r="I33" s="176">
        <v>1</v>
      </c>
      <c r="J33" s="187">
        <f>(E33*74)-8.22600000000057</f>
        <v>287.77399999999943</v>
      </c>
      <c r="K33" s="187"/>
      <c r="L33" s="187"/>
      <c r="M33" s="278" t="s">
        <v>4137</v>
      </c>
      <c r="N33" s="278" t="s">
        <v>4138</v>
      </c>
    </row>
    <row r="34" spans="1:14" ht="75">
      <c r="A34" s="396">
        <v>27</v>
      </c>
      <c r="B34" s="175" t="s">
        <v>4163</v>
      </c>
      <c r="C34" s="278" t="s">
        <v>4112</v>
      </c>
      <c r="D34" s="278" t="s">
        <v>171</v>
      </c>
      <c r="E34" s="186">
        <v>1.3</v>
      </c>
      <c r="F34" s="184">
        <f t="shared" si="3"/>
        <v>96.2</v>
      </c>
      <c r="G34" s="184"/>
      <c r="H34" s="184"/>
      <c r="I34" s="176">
        <v>1</v>
      </c>
      <c r="J34" s="187">
        <f t="shared" ref="J34:J40" si="5">E34*74</f>
        <v>96.2</v>
      </c>
      <c r="K34" s="187"/>
      <c r="L34" s="187"/>
      <c r="M34" s="278" t="s">
        <v>4137</v>
      </c>
      <c r="N34" s="278" t="s">
        <v>4138</v>
      </c>
    </row>
    <row r="35" spans="1:14" ht="75">
      <c r="A35" s="396">
        <v>28</v>
      </c>
      <c r="B35" s="175" t="s">
        <v>4164</v>
      </c>
      <c r="C35" s="278" t="s">
        <v>4112</v>
      </c>
      <c r="D35" s="278" t="s">
        <v>171</v>
      </c>
      <c r="E35" s="186">
        <v>2.2000000000000002</v>
      </c>
      <c r="F35" s="184">
        <f t="shared" si="3"/>
        <v>162.80000000000001</v>
      </c>
      <c r="G35" s="184"/>
      <c r="H35" s="184"/>
      <c r="I35" s="176">
        <v>1</v>
      </c>
      <c r="J35" s="187">
        <f t="shared" si="5"/>
        <v>162.80000000000001</v>
      </c>
      <c r="K35" s="187"/>
      <c r="L35" s="187"/>
      <c r="M35" s="278" t="s">
        <v>4137</v>
      </c>
      <c r="N35" s="278" t="s">
        <v>4138</v>
      </c>
    </row>
    <row r="36" spans="1:14" ht="75">
      <c r="A36" s="396">
        <v>29</v>
      </c>
      <c r="B36" s="175" t="s">
        <v>4165</v>
      </c>
      <c r="C36" s="278" t="s">
        <v>4111</v>
      </c>
      <c r="D36" s="278" t="s">
        <v>171</v>
      </c>
      <c r="E36" s="186">
        <v>1.2</v>
      </c>
      <c r="F36" s="184">
        <f t="shared" si="3"/>
        <v>88.8</v>
      </c>
      <c r="G36" s="184"/>
      <c r="H36" s="184"/>
      <c r="I36" s="176">
        <v>1</v>
      </c>
      <c r="J36" s="187">
        <f t="shared" si="5"/>
        <v>88.8</v>
      </c>
      <c r="K36" s="187"/>
      <c r="L36" s="187"/>
      <c r="M36" s="278" t="s">
        <v>4137</v>
      </c>
      <c r="N36" s="278" t="s">
        <v>4138</v>
      </c>
    </row>
    <row r="37" spans="1:14" ht="75">
      <c r="A37" s="396">
        <v>30</v>
      </c>
      <c r="B37" s="175" t="s">
        <v>4166</v>
      </c>
      <c r="C37" s="278" t="s">
        <v>4112</v>
      </c>
      <c r="D37" s="278" t="s">
        <v>171</v>
      </c>
      <c r="E37" s="186">
        <v>2.9</v>
      </c>
      <c r="F37" s="184">
        <f t="shared" si="3"/>
        <v>214.6</v>
      </c>
      <c r="G37" s="184"/>
      <c r="H37" s="184"/>
      <c r="I37" s="176">
        <v>1</v>
      </c>
      <c r="J37" s="187">
        <f t="shared" si="5"/>
        <v>214.6</v>
      </c>
      <c r="K37" s="187"/>
      <c r="L37" s="187"/>
      <c r="M37" s="278" t="s">
        <v>4137</v>
      </c>
      <c r="N37" s="278" t="s">
        <v>4138</v>
      </c>
    </row>
    <row r="38" spans="1:14" ht="75">
      <c r="A38" s="396">
        <v>31</v>
      </c>
      <c r="B38" s="175" t="s">
        <v>4167</v>
      </c>
      <c r="C38" s="278" t="s">
        <v>4112</v>
      </c>
      <c r="D38" s="278" t="s">
        <v>171</v>
      </c>
      <c r="E38" s="186">
        <v>2.9</v>
      </c>
      <c r="F38" s="184">
        <f t="shared" si="3"/>
        <v>214.6</v>
      </c>
      <c r="G38" s="184"/>
      <c r="H38" s="184"/>
      <c r="I38" s="176">
        <v>1</v>
      </c>
      <c r="J38" s="187">
        <f t="shared" si="5"/>
        <v>214.6</v>
      </c>
      <c r="K38" s="187"/>
      <c r="L38" s="187"/>
      <c r="M38" s="278" t="s">
        <v>4137</v>
      </c>
      <c r="N38" s="278" t="s">
        <v>4138</v>
      </c>
    </row>
    <row r="39" spans="1:14" ht="75">
      <c r="A39" s="396">
        <v>32</v>
      </c>
      <c r="B39" s="175" t="s">
        <v>4146</v>
      </c>
      <c r="C39" s="278" t="s">
        <v>4134</v>
      </c>
      <c r="D39" s="278" t="s">
        <v>171</v>
      </c>
      <c r="E39" s="186">
        <v>1</v>
      </c>
      <c r="F39" s="184">
        <f t="shared" si="3"/>
        <v>74</v>
      </c>
      <c r="G39" s="184"/>
      <c r="H39" s="184"/>
      <c r="I39" s="176">
        <v>1</v>
      </c>
      <c r="J39" s="187">
        <f t="shared" si="5"/>
        <v>74</v>
      </c>
      <c r="K39" s="187"/>
      <c r="L39" s="187"/>
      <c r="M39" s="278" t="s">
        <v>4137</v>
      </c>
      <c r="N39" s="278" t="s">
        <v>4138</v>
      </c>
    </row>
    <row r="40" spans="1:14" ht="75">
      <c r="A40" s="396">
        <v>33</v>
      </c>
      <c r="B40" s="175" t="s">
        <v>4148</v>
      </c>
      <c r="C40" s="278" t="s">
        <v>4112</v>
      </c>
      <c r="D40" s="278" t="s">
        <v>171</v>
      </c>
      <c r="E40" s="186">
        <v>0.8</v>
      </c>
      <c r="F40" s="184">
        <f t="shared" si="3"/>
        <v>59.2</v>
      </c>
      <c r="G40" s="184"/>
      <c r="H40" s="184"/>
      <c r="I40" s="176">
        <v>1</v>
      </c>
      <c r="J40" s="187">
        <f t="shared" si="5"/>
        <v>59.2</v>
      </c>
      <c r="K40" s="187"/>
      <c r="L40" s="187"/>
      <c r="M40" s="278" t="s">
        <v>4137</v>
      </c>
      <c r="N40" s="278" t="s">
        <v>4138</v>
      </c>
    </row>
    <row r="41" spans="1:14" ht="75">
      <c r="A41" s="396">
        <v>34</v>
      </c>
      <c r="B41" s="175" t="s">
        <v>4153</v>
      </c>
      <c r="C41" s="278" t="s">
        <v>4134</v>
      </c>
      <c r="D41" s="278" t="s">
        <v>171</v>
      </c>
      <c r="E41" s="188">
        <v>2</v>
      </c>
      <c r="F41" s="184">
        <f t="shared" si="3"/>
        <v>150</v>
      </c>
      <c r="G41" s="184"/>
      <c r="H41" s="185"/>
      <c r="I41" s="185"/>
      <c r="J41" s="184"/>
      <c r="K41" s="176">
        <v>1</v>
      </c>
      <c r="L41" s="184">
        <f>E41*75</f>
        <v>150</v>
      </c>
      <c r="M41" s="278" t="s">
        <v>4137</v>
      </c>
      <c r="N41" s="278" t="s">
        <v>4138</v>
      </c>
    </row>
    <row r="42" spans="1:14" ht="75">
      <c r="A42" s="396">
        <v>35</v>
      </c>
      <c r="B42" s="175" t="s">
        <v>4163</v>
      </c>
      <c r="C42" s="278" t="s">
        <v>4112</v>
      </c>
      <c r="D42" s="278" t="s">
        <v>171</v>
      </c>
      <c r="E42" s="188">
        <v>2</v>
      </c>
      <c r="F42" s="184">
        <f t="shared" si="3"/>
        <v>150</v>
      </c>
      <c r="G42" s="184"/>
      <c r="H42" s="185"/>
      <c r="I42" s="185"/>
      <c r="J42" s="184"/>
      <c r="K42" s="176">
        <v>1</v>
      </c>
      <c r="L42" s="184">
        <f>E42*75</f>
        <v>150</v>
      </c>
      <c r="M42" s="278" t="s">
        <v>4137</v>
      </c>
      <c r="N42" s="278" t="s">
        <v>4138</v>
      </c>
    </row>
    <row r="43" spans="1:14" ht="75">
      <c r="A43" s="396">
        <v>36</v>
      </c>
      <c r="B43" s="175" t="s">
        <v>4168</v>
      </c>
      <c r="C43" s="278" t="s">
        <v>4112</v>
      </c>
      <c r="D43" s="278" t="s">
        <v>171</v>
      </c>
      <c r="E43" s="188">
        <v>0.5</v>
      </c>
      <c r="F43" s="184">
        <f t="shared" si="3"/>
        <v>37.5</v>
      </c>
      <c r="G43" s="184"/>
      <c r="H43" s="185"/>
      <c r="I43" s="185"/>
      <c r="J43" s="184"/>
      <c r="K43" s="176">
        <v>1</v>
      </c>
      <c r="L43" s="184">
        <f t="shared" ref="L43:L48" si="6">E43*75</f>
        <v>37.5</v>
      </c>
      <c r="M43" s="278" t="s">
        <v>4137</v>
      </c>
      <c r="N43" s="278" t="s">
        <v>4138</v>
      </c>
    </row>
    <row r="44" spans="1:14" ht="75">
      <c r="A44" s="396">
        <v>37</v>
      </c>
      <c r="B44" s="175" t="s">
        <v>4167</v>
      </c>
      <c r="C44" s="278" t="s">
        <v>4112</v>
      </c>
      <c r="D44" s="278" t="s">
        <v>171</v>
      </c>
      <c r="E44" s="188">
        <v>11.03</v>
      </c>
      <c r="F44" s="184">
        <f t="shared" si="3"/>
        <v>827.25</v>
      </c>
      <c r="G44" s="184"/>
      <c r="H44" s="185"/>
      <c r="I44" s="185"/>
      <c r="J44" s="184"/>
      <c r="K44" s="176">
        <v>1</v>
      </c>
      <c r="L44" s="184">
        <f t="shared" si="6"/>
        <v>827.25</v>
      </c>
      <c r="M44" s="278" t="s">
        <v>4137</v>
      </c>
      <c r="N44" s="278" t="s">
        <v>4138</v>
      </c>
    </row>
    <row r="45" spans="1:14" ht="75">
      <c r="A45" s="396">
        <v>38</v>
      </c>
      <c r="B45" s="175" t="s">
        <v>4149</v>
      </c>
      <c r="C45" s="278" t="s">
        <v>4112</v>
      </c>
      <c r="D45" s="278" t="s">
        <v>171</v>
      </c>
      <c r="E45" s="188">
        <v>3.92</v>
      </c>
      <c r="F45" s="184">
        <f t="shared" si="3"/>
        <v>294</v>
      </c>
      <c r="G45" s="184"/>
      <c r="H45" s="185"/>
      <c r="I45" s="185"/>
      <c r="J45" s="185"/>
      <c r="K45" s="176">
        <v>1</v>
      </c>
      <c r="L45" s="184">
        <f t="shared" si="6"/>
        <v>294</v>
      </c>
      <c r="M45" s="278" t="s">
        <v>4137</v>
      </c>
      <c r="N45" s="278" t="s">
        <v>4138</v>
      </c>
    </row>
    <row r="46" spans="1:14" ht="75">
      <c r="A46" s="396">
        <v>39</v>
      </c>
      <c r="B46" s="175" t="s">
        <v>4169</v>
      </c>
      <c r="C46" s="278" t="s">
        <v>4134</v>
      </c>
      <c r="D46" s="278" t="s">
        <v>171</v>
      </c>
      <c r="E46" s="188">
        <v>5.23</v>
      </c>
      <c r="F46" s="184">
        <f t="shared" si="3"/>
        <v>392.25000000000006</v>
      </c>
      <c r="G46" s="184"/>
      <c r="H46" s="185"/>
      <c r="I46" s="185"/>
      <c r="J46" s="184"/>
      <c r="K46" s="176">
        <v>1</v>
      </c>
      <c r="L46" s="184">
        <f t="shared" si="6"/>
        <v>392.25000000000006</v>
      </c>
      <c r="M46" s="278" t="s">
        <v>4137</v>
      </c>
      <c r="N46" s="278" t="s">
        <v>4138</v>
      </c>
    </row>
    <row r="47" spans="1:14" ht="75">
      <c r="A47" s="396">
        <v>40</v>
      </c>
      <c r="B47" s="175" t="s">
        <v>4170</v>
      </c>
      <c r="C47" s="278" t="s">
        <v>4134</v>
      </c>
      <c r="D47" s="278" t="s">
        <v>171</v>
      </c>
      <c r="E47" s="188">
        <v>2</v>
      </c>
      <c r="F47" s="184">
        <f t="shared" si="3"/>
        <v>150</v>
      </c>
      <c r="G47" s="184"/>
      <c r="H47" s="185"/>
      <c r="I47" s="185"/>
      <c r="J47" s="185"/>
      <c r="K47" s="176">
        <v>1</v>
      </c>
      <c r="L47" s="184">
        <f t="shared" si="6"/>
        <v>150</v>
      </c>
      <c r="M47" s="278" t="s">
        <v>4137</v>
      </c>
      <c r="N47" s="278" t="s">
        <v>4138</v>
      </c>
    </row>
    <row r="48" spans="1:14" ht="75">
      <c r="A48" s="396">
        <v>41</v>
      </c>
      <c r="B48" s="175" t="s">
        <v>4161</v>
      </c>
      <c r="C48" s="278" t="s">
        <v>4112</v>
      </c>
      <c r="D48" s="278" t="s">
        <v>171</v>
      </c>
      <c r="E48" s="188">
        <v>5.82</v>
      </c>
      <c r="F48" s="184">
        <f t="shared" si="3"/>
        <v>436.5</v>
      </c>
      <c r="G48" s="184"/>
      <c r="H48" s="185"/>
      <c r="I48" s="185"/>
      <c r="J48" s="185"/>
      <c r="K48" s="176">
        <v>1</v>
      </c>
      <c r="L48" s="184">
        <f t="shared" si="6"/>
        <v>436.5</v>
      </c>
      <c r="M48" s="278" t="s">
        <v>4137</v>
      </c>
      <c r="N48" s="278" t="s">
        <v>4138</v>
      </c>
    </row>
    <row r="49" spans="1:14" s="70" customFormat="1" ht="90" customHeight="1">
      <c r="A49" s="390" t="s">
        <v>275</v>
      </c>
      <c r="B49" s="71" t="s">
        <v>276</v>
      </c>
      <c r="C49" s="189" t="s">
        <v>250</v>
      </c>
      <c r="D49" s="189" t="s">
        <v>4171</v>
      </c>
      <c r="E49" s="190">
        <v>25</v>
      </c>
      <c r="F49" s="190">
        <v>2608</v>
      </c>
      <c r="G49" s="191">
        <v>12</v>
      </c>
      <c r="H49" s="190">
        <v>1078</v>
      </c>
      <c r="I49" s="191">
        <v>10</v>
      </c>
      <c r="J49" s="192">
        <v>1120</v>
      </c>
      <c r="K49" s="192">
        <v>3</v>
      </c>
      <c r="L49" s="192">
        <v>410</v>
      </c>
      <c r="M49" s="189"/>
      <c r="N49" s="189" t="s">
        <v>251</v>
      </c>
    </row>
    <row r="50" spans="1:14" ht="75">
      <c r="A50" s="397">
        <v>1</v>
      </c>
      <c r="B50" s="175" t="s">
        <v>4172</v>
      </c>
      <c r="C50" s="278" t="s">
        <v>4112</v>
      </c>
      <c r="D50" s="278" t="s">
        <v>4171</v>
      </c>
      <c r="E50" s="278">
        <v>1</v>
      </c>
      <c r="F50" s="184">
        <v>77</v>
      </c>
      <c r="G50" s="176">
        <v>1</v>
      </c>
      <c r="H50" s="184">
        <v>77</v>
      </c>
      <c r="I50" s="184"/>
      <c r="J50" s="185"/>
      <c r="K50" s="185"/>
      <c r="L50" s="185"/>
      <c r="M50" s="278" t="s">
        <v>4173</v>
      </c>
      <c r="N50" s="278" t="s">
        <v>4138</v>
      </c>
    </row>
    <row r="51" spans="1:14" ht="75">
      <c r="A51" s="397">
        <v>2</v>
      </c>
      <c r="B51" s="175" t="s">
        <v>4174</v>
      </c>
      <c r="C51" s="278" t="s">
        <v>4134</v>
      </c>
      <c r="D51" s="278" t="s">
        <v>4171</v>
      </c>
      <c r="E51" s="278">
        <v>1</v>
      </c>
      <c r="F51" s="184">
        <v>77</v>
      </c>
      <c r="G51" s="176">
        <v>1</v>
      </c>
      <c r="H51" s="184">
        <v>77</v>
      </c>
      <c r="I51" s="184"/>
      <c r="J51" s="185"/>
      <c r="K51" s="185"/>
      <c r="L51" s="185"/>
      <c r="M51" s="278" t="s">
        <v>4173</v>
      </c>
      <c r="N51" s="278" t="s">
        <v>4138</v>
      </c>
    </row>
    <row r="52" spans="1:14" ht="75">
      <c r="A52" s="397">
        <v>3</v>
      </c>
      <c r="B52" s="175" t="s">
        <v>4175</v>
      </c>
      <c r="C52" s="278" t="s">
        <v>4111</v>
      </c>
      <c r="D52" s="278" t="s">
        <v>4171</v>
      </c>
      <c r="E52" s="278">
        <v>1</v>
      </c>
      <c r="F52" s="184">
        <v>77</v>
      </c>
      <c r="G52" s="176">
        <v>1</v>
      </c>
      <c r="H52" s="184">
        <v>77</v>
      </c>
      <c r="I52" s="184"/>
      <c r="J52" s="185"/>
      <c r="K52" s="185"/>
      <c r="L52" s="185"/>
      <c r="M52" s="278" t="s">
        <v>4173</v>
      </c>
      <c r="N52" s="278" t="s">
        <v>4138</v>
      </c>
    </row>
    <row r="53" spans="1:14" ht="75">
      <c r="A53" s="397">
        <v>4</v>
      </c>
      <c r="B53" s="175" t="s">
        <v>4176</v>
      </c>
      <c r="C53" s="278" t="s">
        <v>4134</v>
      </c>
      <c r="D53" s="278" t="s">
        <v>4171</v>
      </c>
      <c r="E53" s="278">
        <v>1</v>
      </c>
      <c r="F53" s="184">
        <v>77</v>
      </c>
      <c r="G53" s="176">
        <v>1</v>
      </c>
      <c r="H53" s="184">
        <v>77</v>
      </c>
      <c r="I53" s="184"/>
      <c r="J53" s="185"/>
      <c r="K53" s="185"/>
      <c r="L53" s="185"/>
      <c r="M53" s="278" t="s">
        <v>4173</v>
      </c>
      <c r="N53" s="278" t="s">
        <v>4138</v>
      </c>
    </row>
    <row r="54" spans="1:14" ht="75">
      <c r="A54" s="397">
        <v>5</v>
      </c>
      <c r="B54" s="175" t="s">
        <v>4177</v>
      </c>
      <c r="C54" s="278" t="s">
        <v>4134</v>
      </c>
      <c r="D54" s="278" t="s">
        <v>4171</v>
      </c>
      <c r="E54" s="278">
        <v>1</v>
      </c>
      <c r="F54" s="184">
        <v>77</v>
      </c>
      <c r="G54" s="176">
        <v>1</v>
      </c>
      <c r="H54" s="184">
        <v>77</v>
      </c>
      <c r="I54" s="184"/>
      <c r="J54" s="185"/>
      <c r="K54" s="185"/>
      <c r="L54" s="185"/>
      <c r="M54" s="278" t="s">
        <v>4173</v>
      </c>
      <c r="N54" s="278" t="s">
        <v>4138</v>
      </c>
    </row>
    <row r="55" spans="1:14" ht="75">
      <c r="A55" s="397">
        <v>6</v>
      </c>
      <c r="B55" s="175" t="s">
        <v>4178</v>
      </c>
      <c r="C55" s="278" t="s">
        <v>4134</v>
      </c>
      <c r="D55" s="278" t="s">
        <v>4171</v>
      </c>
      <c r="E55" s="278">
        <v>1</v>
      </c>
      <c r="F55" s="184">
        <v>77</v>
      </c>
      <c r="G55" s="176">
        <v>1</v>
      </c>
      <c r="H55" s="184">
        <v>77</v>
      </c>
      <c r="I55" s="184"/>
      <c r="J55" s="185"/>
      <c r="K55" s="185"/>
      <c r="L55" s="185"/>
      <c r="M55" s="278" t="s">
        <v>4173</v>
      </c>
      <c r="N55" s="278" t="s">
        <v>4138</v>
      </c>
    </row>
    <row r="56" spans="1:14" ht="75">
      <c r="A56" s="397">
        <v>7</v>
      </c>
      <c r="B56" s="175" t="s">
        <v>4179</v>
      </c>
      <c r="C56" s="278" t="s">
        <v>4112</v>
      </c>
      <c r="D56" s="278" t="s">
        <v>4171</v>
      </c>
      <c r="E56" s="278">
        <v>2</v>
      </c>
      <c r="F56" s="184">
        <v>154</v>
      </c>
      <c r="G56" s="176">
        <v>1</v>
      </c>
      <c r="H56" s="184">
        <v>154</v>
      </c>
      <c r="I56" s="184"/>
      <c r="J56" s="185"/>
      <c r="K56" s="185"/>
      <c r="L56" s="185"/>
      <c r="M56" s="278" t="s">
        <v>4173</v>
      </c>
      <c r="N56" s="278" t="s">
        <v>4138</v>
      </c>
    </row>
    <row r="57" spans="1:14" ht="75">
      <c r="A57" s="397">
        <v>8</v>
      </c>
      <c r="B57" s="175" t="s">
        <v>4180</v>
      </c>
      <c r="C57" s="278" t="s">
        <v>4112</v>
      </c>
      <c r="D57" s="278" t="s">
        <v>4171</v>
      </c>
      <c r="E57" s="278">
        <v>1</v>
      </c>
      <c r="F57" s="184">
        <v>77</v>
      </c>
      <c r="G57" s="176">
        <v>1</v>
      </c>
      <c r="H57" s="184">
        <v>77</v>
      </c>
      <c r="I57" s="184"/>
      <c r="J57" s="185"/>
      <c r="K57" s="185"/>
      <c r="L57" s="185"/>
      <c r="M57" s="278" t="s">
        <v>4173</v>
      </c>
      <c r="N57" s="278" t="s">
        <v>4138</v>
      </c>
    </row>
    <row r="58" spans="1:14" ht="75">
      <c r="A58" s="397">
        <v>9</v>
      </c>
      <c r="B58" s="175" t="s">
        <v>4181</v>
      </c>
      <c r="C58" s="278" t="s">
        <v>4112</v>
      </c>
      <c r="D58" s="278" t="s">
        <v>4171</v>
      </c>
      <c r="E58" s="278">
        <v>2</v>
      </c>
      <c r="F58" s="184">
        <v>154</v>
      </c>
      <c r="G58" s="176">
        <v>1</v>
      </c>
      <c r="H58" s="184">
        <v>154</v>
      </c>
      <c r="I58" s="184"/>
      <c r="J58" s="185"/>
      <c r="K58" s="185"/>
      <c r="L58" s="185"/>
      <c r="M58" s="278" t="s">
        <v>4173</v>
      </c>
      <c r="N58" s="278" t="s">
        <v>4138</v>
      </c>
    </row>
    <row r="59" spans="1:14" ht="75">
      <c r="A59" s="397">
        <v>10</v>
      </c>
      <c r="B59" s="175" t="s">
        <v>4182</v>
      </c>
      <c r="C59" s="278" t="s">
        <v>4112</v>
      </c>
      <c r="D59" s="278" t="s">
        <v>4171</v>
      </c>
      <c r="E59" s="278">
        <v>1</v>
      </c>
      <c r="F59" s="184">
        <v>77</v>
      </c>
      <c r="G59" s="176">
        <v>1</v>
      </c>
      <c r="H59" s="184">
        <v>77</v>
      </c>
      <c r="I59" s="184"/>
      <c r="J59" s="185"/>
      <c r="K59" s="185"/>
      <c r="L59" s="185"/>
      <c r="M59" s="278" t="s">
        <v>4173</v>
      </c>
      <c r="N59" s="278" t="s">
        <v>4138</v>
      </c>
    </row>
    <row r="60" spans="1:14" ht="75">
      <c r="A60" s="397">
        <v>11</v>
      </c>
      <c r="B60" s="175" t="s">
        <v>4183</v>
      </c>
      <c r="C60" s="278" t="s">
        <v>4112</v>
      </c>
      <c r="D60" s="278" t="s">
        <v>4171</v>
      </c>
      <c r="E60" s="278">
        <v>1</v>
      </c>
      <c r="F60" s="184">
        <v>77</v>
      </c>
      <c r="G60" s="176">
        <v>1</v>
      </c>
      <c r="H60" s="184">
        <v>77</v>
      </c>
      <c r="I60" s="184"/>
      <c r="J60" s="185"/>
      <c r="K60" s="185"/>
      <c r="L60" s="185"/>
      <c r="M60" s="278" t="s">
        <v>4173</v>
      </c>
      <c r="N60" s="278" t="s">
        <v>4138</v>
      </c>
    </row>
    <row r="61" spans="1:14" ht="75">
      <c r="A61" s="397">
        <v>12</v>
      </c>
      <c r="B61" s="175" t="s">
        <v>4184</v>
      </c>
      <c r="C61" s="278" t="s">
        <v>4112</v>
      </c>
      <c r="D61" s="278" t="s">
        <v>4171</v>
      </c>
      <c r="E61" s="278">
        <v>1</v>
      </c>
      <c r="F61" s="184">
        <v>77</v>
      </c>
      <c r="G61" s="176">
        <v>1</v>
      </c>
      <c r="H61" s="184">
        <v>77</v>
      </c>
      <c r="I61" s="184"/>
      <c r="J61" s="187"/>
      <c r="K61" s="187"/>
      <c r="L61" s="187"/>
      <c r="M61" s="278" t="s">
        <v>4173</v>
      </c>
      <c r="N61" s="278" t="s">
        <v>4138</v>
      </c>
    </row>
    <row r="62" spans="1:14" ht="75">
      <c r="A62" s="397">
        <v>13</v>
      </c>
      <c r="B62" s="175" t="s">
        <v>4185</v>
      </c>
      <c r="C62" s="278" t="s">
        <v>4112</v>
      </c>
      <c r="D62" s="278" t="s">
        <v>4171</v>
      </c>
      <c r="E62" s="278">
        <v>1</v>
      </c>
      <c r="F62" s="184">
        <v>80</v>
      </c>
      <c r="G62" s="184"/>
      <c r="H62" s="184"/>
      <c r="I62" s="176">
        <v>1</v>
      </c>
      <c r="J62" s="187">
        <v>80</v>
      </c>
      <c r="K62" s="187"/>
      <c r="L62" s="187"/>
      <c r="M62" s="278" t="s">
        <v>4173</v>
      </c>
      <c r="N62" s="278" t="s">
        <v>4138</v>
      </c>
    </row>
    <row r="63" spans="1:14" ht="75">
      <c r="A63" s="397">
        <v>14</v>
      </c>
      <c r="B63" s="175" t="s">
        <v>4186</v>
      </c>
      <c r="C63" s="278" t="s">
        <v>4112</v>
      </c>
      <c r="D63" s="278" t="s">
        <v>4171</v>
      </c>
      <c r="E63" s="278">
        <v>1</v>
      </c>
      <c r="F63" s="184">
        <v>80</v>
      </c>
      <c r="G63" s="184"/>
      <c r="H63" s="184"/>
      <c r="I63" s="176">
        <v>1</v>
      </c>
      <c r="J63" s="187">
        <v>80</v>
      </c>
      <c r="K63" s="187"/>
      <c r="L63" s="187"/>
      <c r="M63" s="278" t="s">
        <v>4173</v>
      </c>
      <c r="N63" s="278" t="s">
        <v>4138</v>
      </c>
    </row>
    <row r="64" spans="1:14" ht="75">
      <c r="A64" s="397">
        <v>15</v>
      </c>
      <c r="B64" s="175" t="s">
        <v>4187</v>
      </c>
      <c r="C64" s="278" t="s">
        <v>4112</v>
      </c>
      <c r="D64" s="278" t="s">
        <v>4171</v>
      </c>
      <c r="E64" s="278">
        <v>1</v>
      </c>
      <c r="F64" s="184">
        <v>80</v>
      </c>
      <c r="G64" s="184"/>
      <c r="H64" s="184"/>
      <c r="I64" s="176">
        <v>1</v>
      </c>
      <c r="J64" s="187">
        <v>80</v>
      </c>
      <c r="K64" s="187"/>
      <c r="L64" s="187"/>
      <c r="M64" s="278" t="s">
        <v>4173</v>
      </c>
      <c r="N64" s="278" t="s">
        <v>4138</v>
      </c>
    </row>
    <row r="65" spans="1:14" ht="75">
      <c r="A65" s="397">
        <v>16</v>
      </c>
      <c r="B65" s="175" t="s">
        <v>4188</v>
      </c>
      <c r="C65" s="278" t="s">
        <v>4112</v>
      </c>
      <c r="D65" s="278" t="s">
        <v>4171</v>
      </c>
      <c r="E65" s="278">
        <v>2</v>
      </c>
      <c r="F65" s="184">
        <v>160</v>
      </c>
      <c r="G65" s="184"/>
      <c r="H65" s="184"/>
      <c r="I65" s="176">
        <v>1</v>
      </c>
      <c r="J65" s="187">
        <v>160</v>
      </c>
      <c r="K65" s="187"/>
      <c r="L65" s="187"/>
      <c r="M65" s="278" t="s">
        <v>4173</v>
      </c>
      <c r="N65" s="278" t="s">
        <v>4138</v>
      </c>
    </row>
    <row r="66" spans="1:14" ht="75">
      <c r="A66" s="397">
        <v>17</v>
      </c>
      <c r="B66" s="175" t="s">
        <v>4189</v>
      </c>
      <c r="C66" s="278" t="s">
        <v>4112</v>
      </c>
      <c r="D66" s="278" t="s">
        <v>4171</v>
      </c>
      <c r="E66" s="278">
        <v>2</v>
      </c>
      <c r="F66" s="184">
        <v>160</v>
      </c>
      <c r="G66" s="184"/>
      <c r="H66" s="184"/>
      <c r="I66" s="176">
        <v>1</v>
      </c>
      <c r="J66" s="187">
        <v>160</v>
      </c>
      <c r="K66" s="187"/>
      <c r="L66" s="187"/>
      <c r="M66" s="278" t="s">
        <v>4173</v>
      </c>
      <c r="N66" s="278" t="s">
        <v>4138</v>
      </c>
    </row>
    <row r="67" spans="1:14" ht="75">
      <c r="A67" s="397">
        <v>18</v>
      </c>
      <c r="B67" s="175" t="s">
        <v>4175</v>
      </c>
      <c r="C67" s="278" t="s">
        <v>4111</v>
      </c>
      <c r="D67" s="278" t="s">
        <v>4171</v>
      </c>
      <c r="E67" s="278">
        <v>1</v>
      </c>
      <c r="F67" s="184">
        <v>80</v>
      </c>
      <c r="G67" s="184"/>
      <c r="H67" s="184"/>
      <c r="I67" s="176">
        <v>1</v>
      </c>
      <c r="J67" s="187">
        <v>80</v>
      </c>
      <c r="K67" s="187"/>
      <c r="L67" s="187"/>
      <c r="M67" s="278" t="s">
        <v>4173</v>
      </c>
      <c r="N67" s="278" t="s">
        <v>4138</v>
      </c>
    </row>
    <row r="68" spans="1:14" ht="75">
      <c r="A68" s="397">
        <v>19</v>
      </c>
      <c r="B68" s="175" t="s">
        <v>4190</v>
      </c>
      <c r="C68" s="278" t="s">
        <v>4112</v>
      </c>
      <c r="D68" s="278" t="s">
        <v>4171</v>
      </c>
      <c r="E68" s="278">
        <v>1</v>
      </c>
      <c r="F68" s="184">
        <v>80</v>
      </c>
      <c r="G68" s="184"/>
      <c r="H68" s="184"/>
      <c r="I68" s="176">
        <v>1</v>
      </c>
      <c r="J68" s="187">
        <v>80</v>
      </c>
      <c r="K68" s="187"/>
      <c r="L68" s="187"/>
      <c r="M68" s="278" t="s">
        <v>4173</v>
      </c>
      <c r="N68" s="278" t="s">
        <v>4138</v>
      </c>
    </row>
    <row r="69" spans="1:14" ht="75">
      <c r="A69" s="397">
        <v>20</v>
      </c>
      <c r="B69" s="175" t="s">
        <v>4191</v>
      </c>
      <c r="C69" s="278" t="s">
        <v>4112</v>
      </c>
      <c r="D69" s="278" t="s">
        <v>4171</v>
      </c>
      <c r="E69" s="278">
        <v>3</v>
      </c>
      <c r="F69" s="184">
        <v>240</v>
      </c>
      <c r="G69" s="184"/>
      <c r="H69" s="184"/>
      <c r="I69" s="176">
        <v>1</v>
      </c>
      <c r="J69" s="187">
        <v>240</v>
      </c>
      <c r="K69" s="187"/>
      <c r="L69" s="187"/>
      <c r="M69" s="278" t="s">
        <v>4173</v>
      </c>
      <c r="N69" s="278" t="s">
        <v>4138</v>
      </c>
    </row>
    <row r="70" spans="1:14" ht="75">
      <c r="A70" s="397">
        <v>21</v>
      </c>
      <c r="B70" s="175" t="s">
        <v>4192</v>
      </c>
      <c r="C70" s="278" t="s">
        <v>4134</v>
      </c>
      <c r="D70" s="278" t="s">
        <v>4171</v>
      </c>
      <c r="E70" s="278">
        <v>1</v>
      </c>
      <c r="F70" s="184">
        <v>80</v>
      </c>
      <c r="G70" s="184"/>
      <c r="H70" s="184"/>
      <c r="I70" s="176">
        <v>1</v>
      </c>
      <c r="J70" s="187">
        <v>80</v>
      </c>
      <c r="K70" s="187"/>
      <c r="L70" s="187"/>
      <c r="M70" s="278" t="s">
        <v>4173</v>
      </c>
      <c r="N70" s="278" t="s">
        <v>4138</v>
      </c>
    </row>
    <row r="71" spans="1:14" ht="75">
      <c r="A71" s="397">
        <v>22</v>
      </c>
      <c r="B71" s="175" t="s">
        <v>4193</v>
      </c>
      <c r="C71" s="278" t="s">
        <v>4112</v>
      </c>
      <c r="D71" s="278" t="s">
        <v>4171</v>
      </c>
      <c r="E71" s="278">
        <v>1</v>
      </c>
      <c r="F71" s="184">
        <v>80</v>
      </c>
      <c r="G71" s="184"/>
      <c r="H71" s="184"/>
      <c r="I71" s="176">
        <v>1</v>
      </c>
      <c r="J71" s="187">
        <v>80</v>
      </c>
      <c r="K71" s="187"/>
      <c r="L71" s="187"/>
      <c r="M71" s="278" t="s">
        <v>4173</v>
      </c>
      <c r="N71" s="278" t="s">
        <v>4138</v>
      </c>
    </row>
    <row r="72" spans="1:14" ht="75">
      <c r="A72" s="397">
        <v>23</v>
      </c>
      <c r="B72" s="175" t="s">
        <v>4182</v>
      </c>
      <c r="C72" s="278" t="s">
        <v>4134</v>
      </c>
      <c r="D72" s="278" t="s">
        <v>4171</v>
      </c>
      <c r="E72" s="278">
        <v>1</v>
      </c>
      <c r="F72" s="184">
        <v>82</v>
      </c>
      <c r="G72" s="184"/>
      <c r="H72" s="185"/>
      <c r="I72" s="185"/>
      <c r="J72" s="184"/>
      <c r="K72" s="176">
        <v>1</v>
      </c>
      <c r="L72" s="184">
        <v>82</v>
      </c>
      <c r="M72" s="278" t="s">
        <v>4173</v>
      </c>
      <c r="N72" s="278" t="s">
        <v>4138</v>
      </c>
    </row>
    <row r="73" spans="1:14" ht="75">
      <c r="A73" s="397">
        <v>24</v>
      </c>
      <c r="B73" s="175" t="s">
        <v>4194</v>
      </c>
      <c r="C73" s="278" t="s">
        <v>4112</v>
      </c>
      <c r="D73" s="278" t="s">
        <v>4171</v>
      </c>
      <c r="E73" s="278">
        <v>2</v>
      </c>
      <c r="F73" s="184">
        <v>164</v>
      </c>
      <c r="G73" s="184"/>
      <c r="H73" s="185"/>
      <c r="I73" s="185"/>
      <c r="J73" s="184"/>
      <c r="K73" s="176">
        <v>1</v>
      </c>
      <c r="L73" s="184">
        <v>164</v>
      </c>
      <c r="M73" s="278" t="s">
        <v>4173</v>
      </c>
      <c r="N73" s="278" t="s">
        <v>4138</v>
      </c>
    </row>
    <row r="74" spans="1:14" ht="75">
      <c r="A74" s="397">
        <v>25</v>
      </c>
      <c r="B74" s="175" t="s">
        <v>4195</v>
      </c>
      <c r="C74" s="278" t="s">
        <v>4134</v>
      </c>
      <c r="D74" s="278" t="s">
        <v>4171</v>
      </c>
      <c r="E74" s="278">
        <v>2</v>
      </c>
      <c r="F74" s="184">
        <v>164</v>
      </c>
      <c r="G74" s="184"/>
      <c r="H74" s="185"/>
      <c r="I74" s="185"/>
      <c r="J74" s="184"/>
      <c r="K74" s="176">
        <v>1</v>
      </c>
      <c r="L74" s="184">
        <v>164</v>
      </c>
      <c r="M74" s="278" t="s">
        <v>4173</v>
      </c>
      <c r="N74" s="278" t="s">
        <v>4138</v>
      </c>
    </row>
    <row r="77" spans="1:14">
      <c r="B77" s="524" t="s">
        <v>434</v>
      </c>
      <c r="C77" s="524"/>
      <c r="D77" s="524"/>
      <c r="E77" s="178"/>
      <c r="F77" s="178"/>
      <c r="G77" s="178"/>
      <c r="H77" s="178"/>
      <c r="I77" s="178"/>
      <c r="J77" s="178"/>
      <c r="K77" s="178"/>
      <c r="L77" s="178"/>
      <c r="N77" s="524" t="s">
        <v>4654</v>
      </c>
    </row>
    <row r="78" spans="1:14" ht="18.75">
      <c r="B78" s="524"/>
      <c r="C78" s="524"/>
      <c r="D78" s="524"/>
      <c r="E78" s="178"/>
      <c r="F78" s="178"/>
      <c r="G78" s="178"/>
      <c r="H78" s="178"/>
      <c r="I78" s="178"/>
      <c r="J78" s="178"/>
      <c r="K78" s="178"/>
      <c r="L78" s="178"/>
      <c r="M78" s="398"/>
      <c r="N78" s="524"/>
    </row>
    <row r="79" spans="1:14">
      <c r="B79" s="524"/>
      <c r="C79" s="524"/>
      <c r="D79" s="524"/>
    </row>
    <row r="80" spans="1:14" ht="20.25">
      <c r="B80" s="533" t="s">
        <v>4669</v>
      </c>
      <c r="C80" s="533"/>
      <c r="D80" s="533"/>
      <c r="E80" s="533"/>
      <c r="F80" s="533"/>
      <c r="G80" s="399"/>
      <c r="H80" s="400"/>
      <c r="I80" s="400"/>
      <c r="J80" s="400"/>
      <c r="K80" s="400"/>
      <c r="L80" s="400"/>
      <c r="N80" s="534" t="s">
        <v>4670</v>
      </c>
    </row>
    <row r="81" spans="2:14" ht="20.25">
      <c r="B81" s="533"/>
      <c r="C81" s="533"/>
      <c r="D81" s="533"/>
      <c r="E81" s="533"/>
      <c r="F81" s="533"/>
      <c r="G81" s="399"/>
      <c r="H81" s="400"/>
      <c r="I81" s="400"/>
      <c r="J81" s="400"/>
      <c r="K81" s="400"/>
      <c r="L81" s="400"/>
      <c r="M81" s="401"/>
      <c r="N81" s="534"/>
    </row>
  </sheetData>
  <mergeCells count="17">
    <mergeCell ref="B77:D79"/>
    <mergeCell ref="N77:N78"/>
    <mergeCell ref="B80:F81"/>
    <mergeCell ref="N80:N81"/>
    <mergeCell ref="G5:H5"/>
    <mergeCell ref="I5:J5"/>
    <mergeCell ref="K5:L5"/>
    <mergeCell ref="A2:N2"/>
    <mergeCell ref="A4:A6"/>
    <mergeCell ref="B4:B6"/>
    <mergeCell ref="C4:C6"/>
    <mergeCell ref="D4:D6"/>
    <mergeCell ref="E4:E6"/>
    <mergeCell ref="F4:F6"/>
    <mergeCell ref="G4:L4"/>
    <mergeCell ref="M4:M6"/>
    <mergeCell ref="N4:N6"/>
  </mergeCells>
  <printOptions horizontalCentered="1"/>
  <pageMargins left="0.11811023622047245" right="0.11811023622047245" top="0.35433070866141736" bottom="0.35433070866141736" header="0.31496062992125984" footer="0.31496062992125984"/>
  <pageSetup paperSize="9" scale="59" orientation="landscape" horizontalDpi="300" r:id="rId1"/>
  <rowBreaks count="1" manualBreakCount="1">
    <brk id="63" max="13" man="1"/>
  </rowBreaks>
  <ignoredErrors>
    <ignoredError sqref="E7" formulaRange="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9">
    <tabColor rgb="FF00B050"/>
  </sheetPr>
  <dimension ref="A1:Y71"/>
  <sheetViews>
    <sheetView view="pageBreakPreview" zoomScale="70" zoomScaleNormal="70" zoomScaleSheetLayoutView="70" workbookViewId="0">
      <pane xSplit="14" ySplit="9" topLeftCell="O10" activePane="bottomRight" state="frozen"/>
      <selection pane="topRight" activeCell="O1" sqref="O1"/>
      <selection pane="bottomLeft" activeCell="A10" sqref="A10"/>
      <selection pane="bottomRight" activeCell="N18" sqref="N18"/>
    </sheetView>
  </sheetViews>
  <sheetFormatPr defaultRowHeight="15.75"/>
  <cols>
    <col min="1" max="1" width="4.85546875" style="47" customWidth="1"/>
    <col min="2" max="2" width="18.7109375" style="47" customWidth="1"/>
    <col min="3" max="4" width="10.7109375" style="47" customWidth="1"/>
    <col min="5" max="5" width="12.28515625" style="47" customWidth="1"/>
    <col min="6" max="7" width="12.42578125" style="47" customWidth="1"/>
    <col min="8" max="8" width="7.42578125" style="47" customWidth="1"/>
    <col min="9" max="9" width="10.28515625" style="47" customWidth="1"/>
    <col min="10" max="12" width="12.42578125" style="47" customWidth="1"/>
    <col min="13" max="13" width="14.5703125" style="47" customWidth="1"/>
    <col min="14" max="14" width="11.7109375" style="47" customWidth="1"/>
    <col min="15" max="16" width="12.42578125" style="47" customWidth="1"/>
    <col min="17" max="17" width="16.140625" style="47" customWidth="1"/>
    <col min="18" max="18" width="12.7109375" style="47" customWidth="1"/>
    <col min="19" max="20" width="12.42578125" style="47" customWidth="1"/>
    <col min="21" max="21" width="12.28515625" style="47" customWidth="1"/>
    <col min="22" max="23" width="12.42578125" style="47" customWidth="1"/>
    <col min="24" max="24" width="10.7109375" style="47" customWidth="1"/>
    <col min="25" max="25" width="14.140625" style="47" customWidth="1"/>
    <col min="26" max="16384" width="9.140625" style="47"/>
  </cols>
  <sheetData>
    <row r="1" spans="1:25">
      <c r="X1" s="536" t="s">
        <v>260</v>
      </c>
      <c r="Y1" s="536"/>
    </row>
    <row r="2" spans="1:25">
      <c r="A2" s="537" t="s">
        <v>597</v>
      </c>
      <c r="B2" s="537"/>
      <c r="C2" s="537"/>
      <c r="D2" s="537"/>
      <c r="E2" s="537"/>
      <c r="F2" s="537"/>
      <c r="G2" s="537"/>
      <c r="H2" s="537"/>
      <c r="I2" s="537"/>
      <c r="J2" s="537"/>
      <c r="K2" s="537"/>
      <c r="L2" s="537"/>
      <c r="M2" s="537"/>
      <c r="N2" s="537"/>
      <c r="O2" s="537"/>
      <c r="P2" s="537"/>
      <c r="Q2" s="537"/>
      <c r="R2" s="537"/>
      <c r="S2" s="537"/>
      <c r="T2" s="537"/>
      <c r="U2" s="537"/>
      <c r="V2" s="537"/>
      <c r="W2" s="537"/>
      <c r="X2" s="537"/>
      <c r="Y2" s="537"/>
    </row>
    <row r="3" spans="1:25">
      <c r="A3" s="537"/>
      <c r="B3" s="537"/>
      <c r="C3" s="537"/>
      <c r="D3" s="537"/>
      <c r="E3" s="537"/>
      <c r="F3" s="537"/>
      <c r="G3" s="537"/>
      <c r="H3" s="537"/>
      <c r="I3" s="537"/>
      <c r="J3" s="537"/>
      <c r="K3" s="537"/>
      <c r="L3" s="537"/>
      <c r="M3" s="537"/>
      <c r="N3" s="537"/>
      <c r="O3" s="537"/>
      <c r="P3" s="537"/>
      <c r="Q3" s="537"/>
      <c r="R3" s="537"/>
      <c r="S3" s="537"/>
      <c r="T3" s="537"/>
      <c r="U3" s="537"/>
      <c r="V3" s="537"/>
      <c r="W3" s="537"/>
      <c r="X3" s="537"/>
      <c r="Y3" s="537"/>
    </row>
    <row r="5" spans="1:25" ht="45" customHeight="1">
      <c r="A5" s="538" t="s">
        <v>217</v>
      </c>
      <c r="B5" s="538" t="s">
        <v>179</v>
      </c>
      <c r="C5" s="539" t="s">
        <v>277</v>
      </c>
      <c r="D5" s="539"/>
      <c r="E5" s="539"/>
      <c r="F5" s="539"/>
      <c r="G5" s="539"/>
      <c r="H5" s="538" t="s">
        <v>278</v>
      </c>
      <c r="I5" s="538"/>
      <c r="J5" s="538"/>
      <c r="K5" s="538"/>
      <c r="L5" s="538"/>
      <c r="M5" s="538" t="s">
        <v>279</v>
      </c>
      <c r="N5" s="538"/>
      <c r="O5" s="538"/>
      <c r="P5" s="538"/>
      <c r="Q5" s="538" t="s">
        <v>280</v>
      </c>
      <c r="R5" s="538"/>
      <c r="S5" s="538"/>
      <c r="T5" s="538"/>
      <c r="U5" s="540" t="s">
        <v>281</v>
      </c>
      <c r="V5" s="541"/>
      <c r="W5" s="542"/>
      <c r="X5" s="543" t="s">
        <v>290</v>
      </c>
      <c r="Y5" s="544"/>
    </row>
    <row r="6" spans="1:25" s="109" customFormat="1" ht="30.75" customHeight="1">
      <c r="A6" s="538"/>
      <c r="B6" s="538"/>
      <c r="C6" s="539"/>
      <c r="D6" s="539"/>
      <c r="E6" s="539"/>
      <c r="F6" s="539"/>
      <c r="G6" s="539"/>
      <c r="H6" s="538" t="s">
        <v>282</v>
      </c>
      <c r="I6" s="538"/>
      <c r="J6" s="539" t="s">
        <v>283</v>
      </c>
      <c r="K6" s="539"/>
      <c r="L6" s="539"/>
      <c r="M6" s="539" t="s">
        <v>284</v>
      </c>
      <c r="N6" s="539" t="s">
        <v>283</v>
      </c>
      <c r="O6" s="539"/>
      <c r="P6" s="539"/>
      <c r="Q6" s="539" t="s">
        <v>285</v>
      </c>
      <c r="R6" s="539" t="s">
        <v>283</v>
      </c>
      <c r="S6" s="539"/>
      <c r="T6" s="539"/>
      <c r="U6" s="539" t="s">
        <v>253</v>
      </c>
      <c r="V6" s="539" t="s">
        <v>320</v>
      </c>
      <c r="W6" s="539" t="s">
        <v>319</v>
      </c>
      <c r="X6" s="545"/>
      <c r="Y6" s="546"/>
    </row>
    <row r="7" spans="1:25" s="109" customFormat="1" ht="15.75" customHeight="1">
      <c r="A7" s="538"/>
      <c r="B7" s="538"/>
      <c r="C7" s="547" t="s">
        <v>286</v>
      </c>
      <c r="D7" s="539" t="s">
        <v>287</v>
      </c>
      <c r="E7" s="539" t="s">
        <v>288</v>
      </c>
      <c r="F7" s="539" t="s">
        <v>283</v>
      </c>
      <c r="G7" s="539"/>
      <c r="H7" s="538" t="s">
        <v>169</v>
      </c>
      <c r="I7" s="539" t="s">
        <v>287</v>
      </c>
      <c r="J7" s="539" t="s">
        <v>288</v>
      </c>
      <c r="K7" s="539" t="s">
        <v>283</v>
      </c>
      <c r="L7" s="539"/>
      <c r="M7" s="539"/>
      <c r="N7" s="539" t="s">
        <v>288</v>
      </c>
      <c r="O7" s="539" t="s">
        <v>283</v>
      </c>
      <c r="P7" s="539"/>
      <c r="Q7" s="539"/>
      <c r="R7" s="539" t="s">
        <v>288</v>
      </c>
      <c r="S7" s="539" t="s">
        <v>283</v>
      </c>
      <c r="T7" s="539"/>
      <c r="U7" s="539"/>
      <c r="V7" s="539"/>
      <c r="W7" s="539"/>
      <c r="X7" s="547" t="s">
        <v>286</v>
      </c>
      <c r="Y7" s="539" t="s">
        <v>291</v>
      </c>
    </row>
    <row r="8" spans="1:25" s="48" customFormat="1" ht="106.5" customHeight="1">
      <c r="A8" s="538"/>
      <c r="B8" s="538"/>
      <c r="C8" s="548"/>
      <c r="D8" s="539"/>
      <c r="E8" s="539"/>
      <c r="F8" s="108" t="s">
        <v>320</v>
      </c>
      <c r="G8" s="108" t="s">
        <v>319</v>
      </c>
      <c r="H8" s="538"/>
      <c r="I8" s="539"/>
      <c r="J8" s="539"/>
      <c r="K8" s="108" t="s">
        <v>320</v>
      </c>
      <c r="L8" s="108" t="s">
        <v>319</v>
      </c>
      <c r="M8" s="539"/>
      <c r="N8" s="539"/>
      <c r="O8" s="108" t="s">
        <v>320</v>
      </c>
      <c r="P8" s="108" t="s">
        <v>319</v>
      </c>
      <c r="Q8" s="539"/>
      <c r="R8" s="539"/>
      <c r="S8" s="108" t="s">
        <v>320</v>
      </c>
      <c r="T8" s="108" t="s">
        <v>319</v>
      </c>
      <c r="U8" s="539"/>
      <c r="V8" s="539"/>
      <c r="W8" s="539"/>
      <c r="X8" s="548"/>
      <c r="Y8" s="539"/>
    </row>
    <row r="9" spans="1:25" s="75" customFormat="1" ht="54.75" customHeight="1">
      <c r="A9" s="73">
        <v>50</v>
      </c>
      <c r="B9" s="74" t="s">
        <v>598</v>
      </c>
      <c r="C9" s="73">
        <f>SUM(C10:C59)</f>
        <v>30582</v>
      </c>
      <c r="D9" s="73">
        <f>SUM(D10:D59)</f>
        <v>172260</v>
      </c>
      <c r="E9" s="73">
        <f t="shared" ref="E9:L9" si="0">SUM(E10:E59)</f>
        <v>7586.44</v>
      </c>
      <c r="F9" s="73">
        <f t="shared" si="0"/>
        <v>7586</v>
      </c>
      <c r="G9" s="73">
        <f t="shared" si="0"/>
        <v>0</v>
      </c>
      <c r="H9" s="73">
        <f t="shared" si="0"/>
        <v>386</v>
      </c>
      <c r="I9" s="73">
        <f t="shared" si="0"/>
        <v>1560</v>
      </c>
      <c r="J9" s="73">
        <f t="shared" si="0"/>
        <v>33</v>
      </c>
      <c r="K9" s="73">
        <f t="shared" si="0"/>
        <v>33</v>
      </c>
      <c r="L9" s="73">
        <f t="shared" si="0"/>
        <v>0</v>
      </c>
      <c r="M9" s="73">
        <f>SUM(M10:M59)</f>
        <v>3941</v>
      </c>
      <c r="N9" s="73">
        <f t="shared" ref="N9:Y9" si="1">SUM(N10:N59)</f>
        <v>3133</v>
      </c>
      <c r="O9" s="73">
        <f t="shared" si="1"/>
        <v>3133</v>
      </c>
      <c r="P9" s="73">
        <f t="shared" si="1"/>
        <v>0</v>
      </c>
      <c r="Q9" s="73">
        <f t="shared" si="1"/>
        <v>3787</v>
      </c>
      <c r="R9" s="73">
        <f t="shared" si="1"/>
        <v>3787</v>
      </c>
      <c r="S9" s="73">
        <f t="shared" si="1"/>
        <v>3787</v>
      </c>
      <c r="T9" s="73">
        <f t="shared" si="1"/>
        <v>0</v>
      </c>
      <c r="U9" s="73">
        <f t="shared" si="1"/>
        <v>633</v>
      </c>
      <c r="V9" s="73">
        <f t="shared" si="1"/>
        <v>633</v>
      </c>
      <c r="W9" s="73">
        <f t="shared" si="1"/>
        <v>0</v>
      </c>
      <c r="X9" s="73">
        <f t="shared" si="1"/>
        <v>4406</v>
      </c>
      <c r="Y9" s="73">
        <f t="shared" si="1"/>
        <v>8769.4396000000015</v>
      </c>
    </row>
    <row r="10" spans="1:25" s="228" customFormat="1" ht="31.5">
      <c r="A10" s="221">
        <v>1</v>
      </c>
      <c r="B10" s="222" t="s">
        <v>599</v>
      </c>
      <c r="C10" s="223">
        <v>820</v>
      </c>
      <c r="D10" s="223">
        <v>5226</v>
      </c>
      <c r="E10" s="224">
        <v>206</v>
      </c>
      <c r="F10" s="223">
        <f>SUM(K10,O10,S10,V10)</f>
        <v>206</v>
      </c>
      <c r="G10" s="223">
        <f>SUM(L10,P10,T10,W10)</f>
        <v>0</v>
      </c>
      <c r="H10" s="222">
        <v>21</v>
      </c>
      <c r="I10" s="222">
        <v>102</v>
      </c>
      <c r="J10" s="222">
        <v>0</v>
      </c>
      <c r="K10" s="222">
        <v>0</v>
      </c>
      <c r="L10" s="225">
        <v>0</v>
      </c>
      <c r="M10" s="221">
        <v>118</v>
      </c>
      <c r="N10" s="221">
        <v>93</v>
      </c>
      <c r="O10" s="221">
        <v>93</v>
      </c>
      <c r="P10" s="225">
        <v>0</v>
      </c>
      <c r="Q10" s="221">
        <v>97</v>
      </c>
      <c r="R10" s="221">
        <v>97</v>
      </c>
      <c r="S10" s="221">
        <v>97</v>
      </c>
      <c r="T10" s="225">
        <v>0</v>
      </c>
      <c r="U10" s="197">
        <v>16</v>
      </c>
      <c r="V10" s="197">
        <v>16</v>
      </c>
      <c r="W10" s="225">
        <v>0</v>
      </c>
      <c r="X10" s="226">
        <v>95</v>
      </c>
      <c r="Y10" s="227">
        <v>189</v>
      </c>
    </row>
    <row r="11" spans="1:25" s="228" customFormat="1" ht="31.5">
      <c r="A11" s="221">
        <v>2</v>
      </c>
      <c r="B11" s="222" t="s">
        <v>600</v>
      </c>
      <c r="C11" s="223">
        <v>964</v>
      </c>
      <c r="D11" s="223">
        <v>4403</v>
      </c>
      <c r="E11" s="224">
        <v>183</v>
      </c>
      <c r="F11" s="223">
        <f t="shared" ref="F11:G59" si="2">SUM(K11,O11,S11,V11)</f>
        <v>183</v>
      </c>
      <c r="G11" s="223">
        <f t="shared" si="2"/>
        <v>0</v>
      </c>
      <c r="H11" s="222">
        <v>15</v>
      </c>
      <c r="I11" s="222">
        <v>34</v>
      </c>
      <c r="J11" s="222">
        <v>0</v>
      </c>
      <c r="K11" s="222">
        <v>0</v>
      </c>
      <c r="L11" s="225">
        <v>0</v>
      </c>
      <c r="M11" s="221">
        <v>93</v>
      </c>
      <c r="N11" s="221">
        <v>74</v>
      </c>
      <c r="O11" s="221">
        <v>74</v>
      </c>
      <c r="P11" s="225">
        <v>0</v>
      </c>
      <c r="Q11" s="221">
        <v>107</v>
      </c>
      <c r="R11" s="221">
        <v>107</v>
      </c>
      <c r="S11" s="221">
        <v>107</v>
      </c>
      <c r="T11" s="225">
        <v>0</v>
      </c>
      <c r="U11" s="197">
        <v>2</v>
      </c>
      <c r="V11" s="197">
        <v>2</v>
      </c>
      <c r="W11" s="225">
        <v>0</v>
      </c>
      <c r="X11" s="226">
        <v>82</v>
      </c>
      <c r="Y11" s="227">
        <v>163</v>
      </c>
    </row>
    <row r="12" spans="1:25" s="228" customFormat="1" ht="31.5">
      <c r="A12" s="221">
        <v>3</v>
      </c>
      <c r="B12" s="222" t="s">
        <v>601</v>
      </c>
      <c r="C12" s="223">
        <v>601</v>
      </c>
      <c r="D12" s="223">
        <v>5882</v>
      </c>
      <c r="E12" s="224">
        <v>224</v>
      </c>
      <c r="F12" s="223">
        <f t="shared" si="2"/>
        <v>224</v>
      </c>
      <c r="G12" s="223">
        <f t="shared" si="2"/>
        <v>0</v>
      </c>
      <c r="H12" s="222">
        <v>1</v>
      </c>
      <c r="I12" s="222">
        <v>5</v>
      </c>
      <c r="J12" s="222">
        <v>2</v>
      </c>
      <c r="K12" s="222">
        <v>2</v>
      </c>
      <c r="L12" s="225">
        <v>0</v>
      </c>
      <c r="M12" s="221">
        <v>57</v>
      </c>
      <c r="N12" s="221">
        <v>43</v>
      </c>
      <c r="O12" s="221">
        <v>43</v>
      </c>
      <c r="P12" s="225">
        <v>0</v>
      </c>
      <c r="Q12" s="221">
        <v>129</v>
      </c>
      <c r="R12" s="221">
        <v>129</v>
      </c>
      <c r="S12" s="221">
        <v>129</v>
      </c>
      <c r="T12" s="225">
        <v>0</v>
      </c>
      <c r="U12" s="197">
        <v>50</v>
      </c>
      <c r="V12" s="197">
        <v>50</v>
      </c>
      <c r="W12" s="225">
        <v>0</v>
      </c>
      <c r="X12" s="226">
        <v>75</v>
      </c>
      <c r="Y12" s="227">
        <v>150</v>
      </c>
    </row>
    <row r="13" spans="1:25" s="228" customFormat="1" ht="31.5">
      <c r="A13" s="221">
        <v>4</v>
      </c>
      <c r="B13" s="222" t="s">
        <v>602</v>
      </c>
      <c r="C13" s="223">
        <v>476</v>
      </c>
      <c r="D13" s="223">
        <v>3975</v>
      </c>
      <c r="E13" s="224">
        <v>158</v>
      </c>
      <c r="F13" s="223">
        <f t="shared" si="2"/>
        <v>158</v>
      </c>
      <c r="G13" s="223">
        <f t="shared" si="2"/>
        <v>0</v>
      </c>
      <c r="H13" s="222">
        <v>10</v>
      </c>
      <c r="I13" s="222">
        <v>45</v>
      </c>
      <c r="J13" s="222">
        <v>2</v>
      </c>
      <c r="K13" s="222">
        <v>2</v>
      </c>
      <c r="L13" s="225">
        <v>0</v>
      </c>
      <c r="M13" s="221">
        <v>97</v>
      </c>
      <c r="N13" s="221">
        <v>86</v>
      </c>
      <c r="O13" s="221">
        <v>86</v>
      </c>
      <c r="P13" s="225">
        <v>0</v>
      </c>
      <c r="Q13" s="221">
        <v>55</v>
      </c>
      <c r="R13" s="221">
        <v>55</v>
      </c>
      <c r="S13" s="221">
        <v>55</v>
      </c>
      <c r="T13" s="225">
        <v>0</v>
      </c>
      <c r="U13" s="197">
        <v>15</v>
      </c>
      <c r="V13" s="197">
        <v>15</v>
      </c>
      <c r="W13" s="225">
        <v>0</v>
      </c>
      <c r="X13" s="226">
        <v>75</v>
      </c>
      <c r="Y13" s="227">
        <v>150</v>
      </c>
    </row>
    <row r="14" spans="1:25" s="228" customFormat="1" ht="31.5">
      <c r="A14" s="221">
        <v>5</v>
      </c>
      <c r="B14" s="222" t="s">
        <v>603</v>
      </c>
      <c r="C14" s="223">
        <v>410</v>
      </c>
      <c r="D14" s="223">
        <v>4681</v>
      </c>
      <c r="E14" s="224">
        <v>180</v>
      </c>
      <c r="F14" s="223">
        <f t="shared" si="2"/>
        <v>180</v>
      </c>
      <c r="G14" s="223">
        <f t="shared" si="2"/>
        <v>0</v>
      </c>
      <c r="H14" s="222">
        <v>17</v>
      </c>
      <c r="I14" s="222">
        <v>77</v>
      </c>
      <c r="J14" s="222">
        <v>0</v>
      </c>
      <c r="K14" s="222">
        <v>0</v>
      </c>
      <c r="L14" s="225">
        <v>0</v>
      </c>
      <c r="M14" s="221">
        <v>77</v>
      </c>
      <c r="N14" s="221">
        <v>74</v>
      </c>
      <c r="O14" s="221">
        <v>74</v>
      </c>
      <c r="P14" s="225">
        <v>0</v>
      </c>
      <c r="Q14" s="221">
        <v>106</v>
      </c>
      <c r="R14" s="221">
        <v>106</v>
      </c>
      <c r="S14" s="221">
        <v>106</v>
      </c>
      <c r="T14" s="225">
        <v>0</v>
      </c>
      <c r="U14" s="197">
        <v>0</v>
      </c>
      <c r="V14" s="197">
        <v>0</v>
      </c>
      <c r="W14" s="225">
        <v>0</v>
      </c>
      <c r="X14" s="226">
        <v>70</v>
      </c>
      <c r="Y14" s="227">
        <v>140</v>
      </c>
    </row>
    <row r="15" spans="1:25" s="228" customFormat="1">
      <c r="A15" s="221">
        <v>6</v>
      </c>
      <c r="B15" s="222" t="s">
        <v>604</v>
      </c>
      <c r="C15" s="223">
        <v>367</v>
      </c>
      <c r="D15" s="223">
        <v>4631</v>
      </c>
      <c r="E15" s="224">
        <v>179</v>
      </c>
      <c r="F15" s="223">
        <f t="shared" si="2"/>
        <v>178</v>
      </c>
      <c r="G15" s="223">
        <f t="shared" si="2"/>
        <v>0</v>
      </c>
      <c r="H15" s="222">
        <v>5</v>
      </c>
      <c r="I15" s="222">
        <v>17</v>
      </c>
      <c r="J15" s="222">
        <v>0</v>
      </c>
      <c r="K15" s="222">
        <v>0</v>
      </c>
      <c r="L15" s="225">
        <v>0</v>
      </c>
      <c r="M15" s="221" t="s">
        <v>4683</v>
      </c>
      <c r="N15" s="221">
        <v>31</v>
      </c>
      <c r="O15" s="221">
        <v>31</v>
      </c>
      <c r="P15" s="225">
        <v>0</v>
      </c>
      <c r="Q15" s="221">
        <v>67</v>
      </c>
      <c r="R15" s="221">
        <v>67</v>
      </c>
      <c r="S15" s="221">
        <v>67</v>
      </c>
      <c r="T15" s="225">
        <v>0</v>
      </c>
      <c r="U15" s="197">
        <v>80</v>
      </c>
      <c r="V15" s="197">
        <v>80</v>
      </c>
      <c r="W15" s="225">
        <v>0</v>
      </c>
      <c r="X15" s="226">
        <v>75</v>
      </c>
      <c r="Y15" s="227">
        <v>150</v>
      </c>
    </row>
    <row r="16" spans="1:25" s="228" customFormat="1" ht="31.5">
      <c r="A16" s="221">
        <v>7</v>
      </c>
      <c r="B16" s="222" t="s">
        <v>605</v>
      </c>
      <c r="C16" s="223">
        <v>362</v>
      </c>
      <c r="D16" s="223">
        <v>3466</v>
      </c>
      <c r="E16" s="224">
        <v>156</v>
      </c>
      <c r="F16" s="223">
        <f t="shared" si="2"/>
        <v>156</v>
      </c>
      <c r="G16" s="223">
        <f t="shared" si="2"/>
        <v>0</v>
      </c>
      <c r="H16" s="222">
        <v>5</v>
      </c>
      <c r="I16" s="222">
        <v>12</v>
      </c>
      <c r="J16" s="222">
        <v>2</v>
      </c>
      <c r="K16" s="222">
        <v>2</v>
      </c>
      <c r="L16" s="225">
        <v>0</v>
      </c>
      <c r="M16" s="221">
        <v>70</v>
      </c>
      <c r="N16" s="221">
        <v>54</v>
      </c>
      <c r="O16" s="221">
        <v>54</v>
      </c>
      <c r="P16" s="225">
        <v>0</v>
      </c>
      <c r="Q16" s="221">
        <v>100</v>
      </c>
      <c r="R16" s="221">
        <v>100</v>
      </c>
      <c r="S16" s="221">
        <v>100</v>
      </c>
      <c r="T16" s="225">
        <v>0</v>
      </c>
      <c r="U16" s="197">
        <v>0</v>
      </c>
      <c r="V16" s="197">
        <v>0</v>
      </c>
      <c r="W16" s="225">
        <v>0</v>
      </c>
      <c r="X16" s="226">
        <v>82</v>
      </c>
      <c r="Y16" s="227">
        <v>164</v>
      </c>
    </row>
    <row r="17" spans="1:25" s="228" customFormat="1" ht="31.5">
      <c r="A17" s="221">
        <v>8</v>
      </c>
      <c r="B17" s="222" t="s">
        <v>606</v>
      </c>
      <c r="C17" s="223">
        <v>878</v>
      </c>
      <c r="D17" s="223">
        <v>2979</v>
      </c>
      <c r="E17" s="224">
        <v>122</v>
      </c>
      <c r="F17" s="223">
        <f t="shared" si="2"/>
        <v>122</v>
      </c>
      <c r="G17" s="223">
        <f t="shared" si="2"/>
        <v>0</v>
      </c>
      <c r="H17" s="222">
        <v>18</v>
      </c>
      <c r="I17" s="222">
        <v>86</v>
      </c>
      <c r="J17" s="222">
        <v>0</v>
      </c>
      <c r="K17" s="222">
        <v>0</v>
      </c>
      <c r="L17" s="225">
        <v>0</v>
      </c>
      <c r="M17" s="221">
        <v>55</v>
      </c>
      <c r="N17" s="221">
        <v>44</v>
      </c>
      <c r="O17" s="221">
        <v>44</v>
      </c>
      <c r="P17" s="225">
        <v>0</v>
      </c>
      <c r="Q17" s="221">
        <v>78</v>
      </c>
      <c r="R17" s="221">
        <v>78</v>
      </c>
      <c r="S17" s="221">
        <v>78</v>
      </c>
      <c r="T17" s="225">
        <v>0</v>
      </c>
      <c r="U17" s="197">
        <v>0</v>
      </c>
      <c r="V17" s="197">
        <v>0</v>
      </c>
      <c r="W17" s="225">
        <v>0</v>
      </c>
      <c r="X17" s="226">
        <v>69</v>
      </c>
      <c r="Y17" s="227">
        <v>137</v>
      </c>
    </row>
    <row r="18" spans="1:25" s="228" customFormat="1" ht="31.5">
      <c r="A18" s="221">
        <v>9</v>
      </c>
      <c r="B18" s="222" t="s">
        <v>607</v>
      </c>
      <c r="C18" s="223">
        <v>744</v>
      </c>
      <c r="D18" s="223">
        <v>2242</v>
      </c>
      <c r="E18" s="224">
        <v>124</v>
      </c>
      <c r="F18" s="223">
        <f t="shared" si="2"/>
        <v>124</v>
      </c>
      <c r="G18" s="223">
        <f t="shared" si="2"/>
        <v>0</v>
      </c>
      <c r="H18" s="222">
        <v>11</v>
      </c>
      <c r="I18" s="222">
        <v>48</v>
      </c>
      <c r="J18" s="222">
        <v>1</v>
      </c>
      <c r="K18" s="222">
        <v>1</v>
      </c>
      <c r="L18" s="225">
        <v>0</v>
      </c>
      <c r="M18" s="221">
        <v>78</v>
      </c>
      <c r="N18" s="221">
        <v>60</v>
      </c>
      <c r="O18" s="221">
        <v>60</v>
      </c>
      <c r="P18" s="225">
        <v>0</v>
      </c>
      <c r="Q18" s="221">
        <v>63</v>
      </c>
      <c r="R18" s="221">
        <v>63</v>
      </c>
      <c r="S18" s="221">
        <v>63</v>
      </c>
      <c r="T18" s="225">
        <v>0</v>
      </c>
      <c r="U18" s="197">
        <v>0</v>
      </c>
      <c r="V18" s="197">
        <v>0</v>
      </c>
      <c r="W18" s="225">
        <v>0</v>
      </c>
      <c r="X18" s="226">
        <v>84</v>
      </c>
      <c r="Y18" s="227">
        <v>167</v>
      </c>
    </row>
    <row r="19" spans="1:25" s="228" customFormat="1" ht="31.5">
      <c r="A19" s="221">
        <v>10</v>
      </c>
      <c r="B19" s="222" t="s">
        <v>608</v>
      </c>
      <c r="C19" s="223">
        <v>1090</v>
      </c>
      <c r="D19" s="223">
        <v>2510</v>
      </c>
      <c r="E19" s="224">
        <v>121</v>
      </c>
      <c r="F19" s="223">
        <f t="shared" si="2"/>
        <v>121</v>
      </c>
      <c r="G19" s="223">
        <f t="shared" si="2"/>
        <v>0</v>
      </c>
      <c r="H19" s="222">
        <v>16</v>
      </c>
      <c r="I19" s="222">
        <v>82</v>
      </c>
      <c r="J19" s="222">
        <v>0</v>
      </c>
      <c r="K19" s="222">
        <v>0</v>
      </c>
      <c r="L19" s="225">
        <v>0</v>
      </c>
      <c r="M19" s="221">
        <v>108</v>
      </c>
      <c r="N19" s="221">
        <v>79</v>
      </c>
      <c r="O19" s="221">
        <v>79</v>
      </c>
      <c r="P19" s="225">
        <v>0</v>
      </c>
      <c r="Q19" s="221">
        <v>42</v>
      </c>
      <c r="R19" s="221">
        <v>42</v>
      </c>
      <c r="S19" s="221">
        <v>42</v>
      </c>
      <c r="T19" s="225">
        <v>0</v>
      </c>
      <c r="U19" s="197">
        <v>0</v>
      </c>
      <c r="V19" s="197">
        <v>0</v>
      </c>
      <c r="W19" s="225">
        <v>0</v>
      </c>
      <c r="X19" s="226">
        <v>85</v>
      </c>
      <c r="Y19" s="227">
        <v>169</v>
      </c>
    </row>
    <row r="20" spans="1:25" s="228" customFormat="1" ht="31.5">
      <c r="A20" s="221">
        <v>11</v>
      </c>
      <c r="B20" s="222" t="s">
        <v>609</v>
      </c>
      <c r="C20" s="223">
        <v>735</v>
      </c>
      <c r="D20" s="223">
        <v>2014</v>
      </c>
      <c r="E20" s="224">
        <v>102</v>
      </c>
      <c r="F20" s="223">
        <f t="shared" si="2"/>
        <v>102</v>
      </c>
      <c r="G20" s="223">
        <f t="shared" si="2"/>
        <v>0</v>
      </c>
      <c r="H20" s="222">
        <v>8</v>
      </c>
      <c r="I20" s="222">
        <v>27</v>
      </c>
      <c r="J20" s="222">
        <v>2</v>
      </c>
      <c r="K20" s="222">
        <v>2</v>
      </c>
      <c r="L20" s="225">
        <v>0</v>
      </c>
      <c r="M20" s="221">
        <v>84</v>
      </c>
      <c r="N20" s="221">
        <v>55</v>
      </c>
      <c r="O20" s="221">
        <v>55</v>
      </c>
      <c r="P20" s="225">
        <v>0</v>
      </c>
      <c r="Q20" s="221">
        <v>45</v>
      </c>
      <c r="R20" s="221">
        <v>45</v>
      </c>
      <c r="S20" s="221">
        <v>45</v>
      </c>
      <c r="T20" s="225">
        <v>0</v>
      </c>
      <c r="U20" s="197">
        <v>0</v>
      </c>
      <c r="V20" s="197">
        <v>0</v>
      </c>
      <c r="W20" s="225">
        <v>0</v>
      </c>
      <c r="X20" s="226">
        <v>72</v>
      </c>
      <c r="Y20" s="227">
        <v>143</v>
      </c>
    </row>
    <row r="21" spans="1:25" s="228" customFormat="1" ht="31.5">
      <c r="A21" s="221">
        <v>12</v>
      </c>
      <c r="B21" s="222" t="s">
        <v>610</v>
      </c>
      <c r="C21" s="223">
        <v>951</v>
      </c>
      <c r="D21" s="223">
        <v>5229</v>
      </c>
      <c r="E21" s="224">
        <v>184</v>
      </c>
      <c r="F21" s="223">
        <f t="shared" si="2"/>
        <v>184</v>
      </c>
      <c r="G21" s="223">
        <f t="shared" si="2"/>
        <v>0</v>
      </c>
      <c r="H21" s="222">
        <v>7</v>
      </c>
      <c r="I21" s="222">
        <v>24</v>
      </c>
      <c r="J21" s="222">
        <v>0</v>
      </c>
      <c r="K21" s="222">
        <v>0</v>
      </c>
      <c r="L21" s="225">
        <v>0</v>
      </c>
      <c r="M21" s="221">
        <v>89</v>
      </c>
      <c r="N21" s="221">
        <v>70</v>
      </c>
      <c r="O21" s="221">
        <v>70</v>
      </c>
      <c r="P21" s="225">
        <v>0</v>
      </c>
      <c r="Q21" s="221">
        <v>114</v>
      </c>
      <c r="R21" s="221">
        <v>114</v>
      </c>
      <c r="S21" s="221">
        <v>114</v>
      </c>
      <c r="T21" s="225">
        <v>0</v>
      </c>
      <c r="U21" s="197">
        <v>0</v>
      </c>
      <c r="V21" s="197">
        <v>0</v>
      </c>
      <c r="W21" s="225">
        <v>0</v>
      </c>
      <c r="X21" s="226">
        <v>66</v>
      </c>
      <c r="Y21" s="227">
        <v>132</v>
      </c>
    </row>
    <row r="22" spans="1:25" s="228" customFormat="1" ht="31.5">
      <c r="A22" s="221">
        <v>13</v>
      </c>
      <c r="B22" s="222" t="s">
        <v>611</v>
      </c>
      <c r="C22" s="223">
        <v>617</v>
      </c>
      <c r="D22" s="223">
        <v>3413</v>
      </c>
      <c r="E22" s="224">
        <v>151</v>
      </c>
      <c r="F22" s="223">
        <f t="shared" si="2"/>
        <v>151</v>
      </c>
      <c r="G22" s="223">
        <f t="shared" si="2"/>
        <v>0</v>
      </c>
      <c r="H22" s="222">
        <v>5</v>
      </c>
      <c r="I22" s="222">
        <v>19</v>
      </c>
      <c r="J22" s="222">
        <v>0</v>
      </c>
      <c r="K22" s="222">
        <v>0</v>
      </c>
      <c r="L22" s="225">
        <v>0</v>
      </c>
      <c r="M22" s="221">
        <v>81</v>
      </c>
      <c r="N22" s="221">
        <v>62</v>
      </c>
      <c r="O22" s="221">
        <v>62</v>
      </c>
      <c r="P22" s="225">
        <v>0</v>
      </c>
      <c r="Q22" s="221">
        <v>89</v>
      </c>
      <c r="R22" s="221">
        <v>89</v>
      </c>
      <c r="S22" s="221">
        <v>89</v>
      </c>
      <c r="T22" s="225">
        <v>0</v>
      </c>
      <c r="U22" s="197">
        <v>0</v>
      </c>
      <c r="V22" s="197">
        <v>0</v>
      </c>
      <c r="W22" s="225">
        <v>0</v>
      </c>
      <c r="X22" s="226">
        <v>104</v>
      </c>
      <c r="Y22" s="227">
        <v>208</v>
      </c>
    </row>
    <row r="23" spans="1:25" s="228" customFormat="1" ht="31.5">
      <c r="A23" s="221">
        <v>14</v>
      </c>
      <c r="B23" s="222" t="s">
        <v>612</v>
      </c>
      <c r="C23" s="223">
        <v>811</v>
      </c>
      <c r="D23" s="223">
        <v>4631</v>
      </c>
      <c r="E23" s="224">
        <v>161</v>
      </c>
      <c r="F23" s="223">
        <f t="shared" si="2"/>
        <v>161</v>
      </c>
      <c r="G23" s="223">
        <f t="shared" si="2"/>
        <v>0</v>
      </c>
      <c r="H23" s="222">
        <v>5</v>
      </c>
      <c r="I23" s="222">
        <v>21</v>
      </c>
      <c r="J23" s="222">
        <v>0</v>
      </c>
      <c r="K23" s="222">
        <v>0</v>
      </c>
      <c r="L23" s="225">
        <v>0</v>
      </c>
      <c r="M23" s="221">
        <v>91</v>
      </c>
      <c r="N23" s="221">
        <v>71</v>
      </c>
      <c r="O23" s="221">
        <v>71</v>
      </c>
      <c r="P23" s="225">
        <v>0</v>
      </c>
      <c r="Q23" s="221">
        <v>89</v>
      </c>
      <c r="R23" s="221">
        <v>89</v>
      </c>
      <c r="S23" s="221">
        <v>89</v>
      </c>
      <c r="T23" s="225">
        <v>0</v>
      </c>
      <c r="U23" s="197">
        <v>1</v>
      </c>
      <c r="V23" s="197">
        <v>1</v>
      </c>
      <c r="W23" s="225">
        <v>0</v>
      </c>
      <c r="X23" s="226">
        <v>110</v>
      </c>
      <c r="Y23" s="227">
        <v>219</v>
      </c>
    </row>
    <row r="24" spans="1:25" s="228" customFormat="1" ht="31.5">
      <c r="A24" s="221">
        <v>15</v>
      </c>
      <c r="B24" s="222" t="s">
        <v>613</v>
      </c>
      <c r="C24" s="223">
        <v>714</v>
      </c>
      <c r="D24" s="223">
        <v>4133</v>
      </c>
      <c r="E24" s="224">
        <v>152</v>
      </c>
      <c r="F24" s="223">
        <f t="shared" si="2"/>
        <v>152</v>
      </c>
      <c r="G24" s="223">
        <f t="shared" si="2"/>
        <v>0</v>
      </c>
      <c r="H24" s="222">
        <v>5</v>
      </c>
      <c r="I24" s="222">
        <v>14</v>
      </c>
      <c r="J24" s="222">
        <v>0</v>
      </c>
      <c r="K24" s="222">
        <v>0</v>
      </c>
      <c r="L24" s="225">
        <v>0</v>
      </c>
      <c r="M24" s="221">
        <v>96</v>
      </c>
      <c r="N24" s="221">
        <v>74</v>
      </c>
      <c r="O24" s="221">
        <v>74</v>
      </c>
      <c r="P24" s="225">
        <v>0</v>
      </c>
      <c r="Q24" s="221">
        <v>63</v>
      </c>
      <c r="R24" s="221">
        <v>63</v>
      </c>
      <c r="S24" s="221">
        <v>63</v>
      </c>
      <c r="T24" s="225">
        <v>0</v>
      </c>
      <c r="U24" s="197">
        <v>15</v>
      </c>
      <c r="V24" s="197">
        <v>15</v>
      </c>
      <c r="W24" s="225">
        <v>0</v>
      </c>
      <c r="X24" s="226">
        <v>74</v>
      </c>
      <c r="Y24" s="227">
        <v>147</v>
      </c>
    </row>
    <row r="25" spans="1:25" s="228" customFormat="1" ht="31.5">
      <c r="A25" s="221">
        <v>16</v>
      </c>
      <c r="B25" s="222" t="s">
        <v>614</v>
      </c>
      <c r="C25" s="223">
        <v>679</v>
      </c>
      <c r="D25" s="223">
        <v>3134</v>
      </c>
      <c r="E25" s="224">
        <v>140</v>
      </c>
      <c r="F25" s="223">
        <f t="shared" si="2"/>
        <v>140</v>
      </c>
      <c r="G25" s="223">
        <f t="shared" si="2"/>
        <v>0</v>
      </c>
      <c r="H25" s="222">
        <v>5</v>
      </c>
      <c r="I25" s="222">
        <v>18</v>
      </c>
      <c r="J25" s="222">
        <v>0</v>
      </c>
      <c r="K25" s="222">
        <v>0</v>
      </c>
      <c r="L25" s="225">
        <v>0</v>
      </c>
      <c r="M25" s="221">
        <v>90</v>
      </c>
      <c r="N25" s="221">
        <v>71</v>
      </c>
      <c r="O25" s="221">
        <v>71</v>
      </c>
      <c r="P25" s="225">
        <v>0</v>
      </c>
      <c r="Q25" s="221">
        <v>69</v>
      </c>
      <c r="R25" s="221">
        <v>69</v>
      </c>
      <c r="S25" s="221">
        <v>69</v>
      </c>
      <c r="T25" s="225">
        <v>0</v>
      </c>
      <c r="U25" s="197">
        <v>0</v>
      </c>
      <c r="V25" s="197">
        <v>0</v>
      </c>
      <c r="W25" s="225">
        <v>0</v>
      </c>
      <c r="X25" s="226">
        <v>86</v>
      </c>
      <c r="Y25" s="227">
        <v>171</v>
      </c>
    </row>
    <row r="26" spans="1:25" s="228" customFormat="1" ht="31.5">
      <c r="A26" s="221">
        <v>17</v>
      </c>
      <c r="B26" s="222" t="s">
        <v>615</v>
      </c>
      <c r="C26" s="223">
        <v>484</v>
      </c>
      <c r="D26" s="223">
        <v>2286</v>
      </c>
      <c r="E26" s="224">
        <v>107</v>
      </c>
      <c r="F26" s="223">
        <f t="shared" si="2"/>
        <v>107</v>
      </c>
      <c r="G26" s="223">
        <f t="shared" si="2"/>
        <v>0</v>
      </c>
      <c r="H26" s="222">
        <v>7</v>
      </c>
      <c r="I26" s="222">
        <v>26</v>
      </c>
      <c r="J26" s="222">
        <v>0</v>
      </c>
      <c r="K26" s="222">
        <v>0</v>
      </c>
      <c r="L26" s="225">
        <v>0</v>
      </c>
      <c r="M26" s="221">
        <v>71</v>
      </c>
      <c r="N26" s="221">
        <v>59</v>
      </c>
      <c r="O26" s="221">
        <v>59</v>
      </c>
      <c r="P26" s="225">
        <v>0</v>
      </c>
      <c r="Q26" s="221">
        <v>48</v>
      </c>
      <c r="R26" s="221">
        <v>48</v>
      </c>
      <c r="S26" s="221">
        <v>48</v>
      </c>
      <c r="T26" s="225">
        <v>0</v>
      </c>
      <c r="U26" s="197">
        <v>0</v>
      </c>
      <c r="V26" s="197">
        <v>0</v>
      </c>
      <c r="W26" s="225">
        <v>0</v>
      </c>
      <c r="X26" s="226">
        <v>72</v>
      </c>
      <c r="Y26" s="227">
        <v>143</v>
      </c>
    </row>
    <row r="27" spans="1:25" s="228" customFormat="1" ht="31.5">
      <c r="A27" s="221">
        <v>18</v>
      </c>
      <c r="B27" s="222" t="s">
        <v>616</v>
      </c>
      <c r="C27" s="223">
        <v>394</v>
      </c>
      <c r="D27" s="223">
        <v>2525</v>
      </c>
      <c r="E27" s="224">
        <v>118</v>
      </c>
      <c r="F27" s="223">
        <f t="shared" si="2"/>
        <v>118</v>
      </c>
      <c r="G27" s="223">
        <f t="shared" si="2"/>
        <v>0</v>
      </c>
      <c r="H27" s="222">
        <v>9</v>
      </c>
      <c r="I27" s="222">
        <v>34</v>
      </c>
      <c r="J27" s="222">
        <v>0</v>
      </c>
      <c r="K27" s="222">
        <v>0</v>
      </c>
      <c r="L27" s="225">
        <v>0</v>
      </c>
      <c r="M27" s="221">
        <v>77</v>
      </c>
      <c r="N27" s="221">
        <v>63</v>
      </c>
      <c r="O27" s="221">
        <v>63</v>
      </c>
      <c r="P27" s="225">
        <v>0</v>
      </c>
      <c r="Q27" s="221">
        <v>46</v>
      </c>
      <c r="R27" s="221">
        <v>46</v>
      </c>
      <c r="S27" s="221">
        <v>46</v>
      </c>
      <c r="T27" s="225">
        <v>0</v>
      </c>
      <c r="U27" s="197">
        <v>9</v>
      </c>
      <c r="V27" s="197">
        <v>9</v>
      </c>
      <c r="W27" s="225">
        <v>0</v>
      </c>
      <c r="X27" s="226">
        <v>69</v>
      </c>
      <c r="Y27" s="227">
        <v>138</v>
      </c>
    </row>
    <row r="28" spans="1:25" s="228" customFormat="1" ht="31.5">
      <c r="A28" s="221">
        <v>19</v>
      </c>
      <c r="B28" s="222" t="s">
        <v>617</v>
      </c>
      <c r="C28" s="223">
        <v>400</v>
      </c>
      <c r="D28" s="223">
        <v>5694</v>
      </c>
      <c r="E28" s="224">
        <v>209</v>
      </c>
      <c r="F28" s="223">
        <f t="shared" si="2"/>
        <v>209</v>
      </c>
      <c r="G28" s="223">
        <f t="shared" si="2"/>
        <v>0</v>
      </c>
      <c r="H28" s="222">
        <v>8</v>
      </c>
      <c r="I28" s="222">
        <v>40</v>
      </c>
      <c r="J28" s="222">
        <v>0</v>
      </c>
      <c r="K28" s="222">
        <v>0</v>
      </c>
      <c r="L28" s="225">
        <v>0</v>
      </c>
      <c r="M28" s="221">
        <v>95</v>
      </c>
      <c r="N28" s="221">
        <v>75</v>
      </c>
      <c r="O28" s="221">
        <v>75</v>
      </c>
      <c r="P28" s="225">
        <v>0</v>
      </c>
      <c r="Q28" s="221">
        <v>126</v>
      </c>
      <c r="R28" s="221">
        <v>126</v>
      </c>
      <c r="S28" s="221">
        <v>126</v>
      </c>
      <c r="T28" s="225">
        <v>0</v>
      </c>
      <c r="U28" s="197">
        <v>8</v>
      </c>
      <c r="V28" s="197">
        <v>8</v>
      </c>
      <c r="W28" s="225">
        <v>0</v>
      </c>
      <c r="X28" s="226">
        <v>91</v>
      </c>
      <c r="Y28" s="227">
        <v>181</v>
      </c>
    </row>
    <row r="29" spans="1:25" s="228" customFormat="1" ht="31.5">
      <c r="A29" s="221">
        <v>20</v>
      </c>
      <c r="B29" s="222" t="s">
        <v>618</v>
      </c>
      <c r="C29" s="223">
        <v>925</v>
      </c>
      <c r="D29" s="223">
        <v>3806</v>
      </c>
      <c r="E29" s="224">
        <v>151</v>
      </c>
      <c r="F29" s="223">
        <f t="shared" si="2"/>
        <v>151</v>
      </c>
      <c r="G29" s="223">
        <f t="shared" si="2"/>
        <v>0</v>
      </c>
      <c r="H29" s="222">
        <v>4</v>
      </c>
      <c r="I29" s="222">
        <v>16</v>
      </c>
      <c r="J29" s="222">
        <v>0</v>
      </c>
      <c r="K29" s="222">
        <v>0</v>
      </c>
      <c r="L29" s="225">
        <v>0</v>
      </c>
      <c r="M29" s="221">
        <v>98</v>
      </c>
      <c r="N29" s="221">
        <v>76</v>
      </c>
      <c r="O29" s="221">
        <v>76</v>
      </c>
      <c r="P29" s="225">
        <v>0</v>
      </c>
      <c r="Q29" s="221">
        <v>69</v>
      </c>
      <c r="R29" s="221">
        <v>69</v>
      </c>
      <c r="S29" s="221">
        <v>69</v>
      </c>
      <c r="T29" s="225">
        <v>0</v>
      </c>
      <c r="U29" s="197">
        <v>6</v>
      </c>
      <c r="V29" s="197">
        <v>6</v>
      </c>
      <c r="W29" s="225">
        <v>0</v>
      </c>
      <c r="X29" s="226">
        <v>100</v>
      </c>
      <c r="Y29" s="227">
        <v>199</v>
      </c>
    </row>
    <row r="30" spans="1:25" s="228" customFormat="1" ht="31.5">
      <c r="A30" s="221">
        <v>21</v>
      </c>
      <c r="B30" s="222" t="s">
        <v>619</v>
      </c>
      <c r="C30" s="223">
        <v>432</v>
      </c>
      <c r="D30" s="223">
        <v>3200</v>
      </c>
      <c r="E30" s="224">
        <v>149</v>
      </c>
      <c r="F30" s="223">
        <f t="shared" si="2"/>
        <v>149</v>
      </c>
      <c r="G30" s="223">
        <f t="shared" si="2"/>
        <v>0</v>
      </c>
      <c r="H30" s="222">
        <v>7</v>
      </c>
      <c r="I30" s="222">
        <v>17</v>
      </c>
      <c r="J30" s="222">
        <v>0</v>
      </c>
      <c r="K30" s="222">
        <v>0</v>
      </c>
      <c r="L30" s="225">
        <v>0</v>
      </c>
      <c r="M30" s="221">
        <v>84</v>
      </c>
      <c r="N30" s="221">
        <v>61</v>
      </c>
      <c r="O30" s="221">
        <v>61</v>
      </c>
      <c r="P30" s="225">
        <v>0</v>
      </c>
      <c r="Q30" s="221">
        <v>88</v>
      </c>
      <c r="R30" s="221">
        <v>88</v>
      </c>
      <c r="S30" s="221">
        <v>88</v>
      </c>
      <c r="T30" s="225">
        <v>0</v>
      </c>
      <c r="U30" s="197">
        <v>0</v>
      </c>
      <c r="V30" s="197">
        <v>0</v>
      </c>
      <c r="W30" s="225">
        <v>0</v>
      </c>
      <c r="X30" s="226">
        <v>82</v>
      </c>
      <c r="Y30" s="227">
        <v>162</v>
      </c>
    </row>
    <row r="31" spans="1:25" s="228" customFormat="1" ht="31.5">
      <c r="A31" s="221">
        <v>22</v>
      </c>
      <c r="B31" s="222" t="s">
        <v>620</v>
      </c>
      <c r="C31" s="223">
        <v>679</v>
      </c>
      <c r="D31" s="223">
        <v>2140</v>
      </c>
      <c r="E31" s="224">
        <v>112</v>
      </c>
      <c r="F31" s="223">
        <f t="shared" si="2"/>
        <v>112</v>
      </c>
      <c r="G31" s="223">
        <f t="shared" si="2"/>
        <v>0</v>
      </c>
      <c r="H31" s="222">
        <v>7</v>
      </c>
      <c r="I31" s="222">
        <v>26</v>
      </c>
      <c r="J31" s="222">
        <v>0</v>
      </c>
      <c r="K31" s="222">
        <v>0</v>
      </c>
      <c r="L31" s="225">
        <v>0</v>
      </c>
      <c r="M31" s="221">
        <v>75</v>
      </c>
      <c r="N31" s="221">
        <v>61</v>
      </c>
      <c r="O31" s="221">
        <v>61</v>
      </c>
      <c r="P31" s="225">
        <v>0</v>
      </c>
      <c r="Q31" s="221">
        <v>51</v>
      </c>
      <c r="R31" s="221">
        <v>51</v>
      </c>
      <c r="S31" s="221">
        <v>51</v>
      </c>
      <c r="T31" s="225">
        <v>0</v>
      </c>
      <c r="U31" s="197">
        <v>0</v>
      </c>
      <c r="V31" s="197">
        <v>0</v>
      </c>
      <c r="W31" s="225">
        <v>0</v>
      </c>
      <c r="X31" s="226">
        <v>72</v>
      </c>
      <c r="Y31" s="227">
        <v>143</v>
      </c>
    </row>
    <row r="32" spans="1:25" s="228" customFormat="1" ht="31.5">
      <c r="A32" s="221">
        <v>23</v>
      </c>
      <c r="B32" s="222" t="s">
        <v>621</v>
      </c>
      <c r="C32" s="223">
        <v>431</v>
      </c>
      <c r="D32" s="223">
        <v>3410</v>
      </c>
      <c r="E32" s="224">
        <v>110.72</v>
      </c>
      <c r="F32" s="223">
        <f t="shared" si="2"/>
        <v>111</v>
      </c>
      <c r="G32" s="223">
        <f t="shared" si="2"/>
        <v>0</v>
      </c>
      <c r="H32" s="222">
        <v>6</v>
      </c>
      <c r="I32" s="222">
        <v>19</v>
      </c>
      <c r="J32" s="222">
        <v>0</v>
      </c>
      <c r="K32" s="222">
        <v>0</v>
      </c>
      <c r="L32" s="225">
        <v>0</v>
      </c>
      <c r="M32" s="221">
        <v>96</v>
      </c>
      <c r="N32" s="221">
        <v>75</v>
      </c>
      <c r="O32" s="221">
        <v>75</v>
      </c>
      <c r="P32" s="225">
        <v>0</v>
      </c>
      <c r="Q32" s="221">
        <v>36</v>
      </c>
      <c r="R32" s="221">
        <v>36</v>
      </c>
      <c r="S32" s="221">
        <v>36</v>
      </c>
      <c r="T32" s="225">
        <v>0</v>
      </c>
      <c r="U32" s="197">
        <v>0</v>
      </c>
      <c r="V32" s="197">
        <v>0</v>
      </c>
      <c r="W32" s="225">
        <v>0</v>
      </c>
      <c r="X32" s="226">
        <v>82</v>
      </c>
      <c r="Y32" s="227">
        <v>163</v>
      </c>
    </row>
    <row r="33" spans="1:25" s="228" customFormat="1" ht="31.5">
      <c r="A33" s="221">
        <v>24</v>
      </c>
      <c r="B33" s="222" t="s">
        <v>622</v>
      </c>
      <c r="C33" s="223">
        <v>886</v>
      </c>
      <c r="D33" s="223">
        <v>2239</v>
      </c>
      <c r="E33" s="224">
        <v>116</v>
      </c>
      <c r="F33" s="223">
        <f t="shared" si="2"/>
        <v>116</v>
      </c>
      <c r="G33" s="223">
        <f t="shared" si="2"/>
        <v>0</v>
      </c>
      <c r="H33" s="222">
        <v>12</v>
      </c>
      <c r="I33" s="222">
        <v>42</v>
      </c>
      <c r="J33" s="222">
        <v>0</v>
      </c>
      <c r="K33" s="222">
        <v>0</v>
      </c>
      <c r="L33" s="225">
        <v>0</v>
      </c>
      <c r="M33" s="221">
        <v>80</v>
      </c>
      <c r="N33" s="221">
        <v>63</v>
      </c>
      <c r="O33" s="221">
        <v>63</v>
      </c>
      <c r="P33" s="225">
        <v>0</v>
      </c>
      <c r="Q33" s="221">
        <v>53</v>
      </c>
      <c r="R33" s="221">
        <v>53</v>
      </c>
      <c r="S33" s="221">
        <v>53</v>
      </c>
      <c r="T33" s="225">
        <v>0</v>
      </c>
      <c r="U33" s="197">
        <v>0</v>
      </c>
      <c r="V33" s="197">
        <v>0</v>
      </c>
      <c r="W33" s="225">
        <v>0</v>
      </c>
      <c r="X33" s="226">
        <v>132</v>
      </c>
      <c r="Y33" s="227">
        <v>262.31759999999997</v>
      </c>
    </row>
    <row r="34" spans="1:25" s="228" customFormat="1">
      <c r="A34" s="221">
        <v>25</v>
      </c>
      <c r="B34" s="222" t="s">
        <v>623</v>
      </c>
      <c r="C34" s="223">
        <v>632</v>
      </c>
      <c r="D34" s="223">
        <v>3939</v>
      </c>
      <c r="E34" s="224">
        <v>129</v>
      </c>
      <c r="F34" s="223">
        <f t="shared" si="2"/>
        <v>129</v>
      </c>
      <c r="G34" s="223">
        <f t="shared" si="2"/>
        <v>0</v>
      </c>
      <c r="H34" s="222">
        <v>10</v>
      </c>
      <c r="I34" s="222">
        <v>44</v>
      </c>
      <c r="J34" s="222">
        <v>1</v>
      </c>
      <c r="K34" s="222">
        <v>1</v>
      </c>
      <c r="L34" s="225">
        <v>0</v>
      </c>
      <c r="M34" s="221">
        <v>69</v>
      </c>
      <c r="N34" s="221">
        <v>52</v>
      </c>
      <c r="O34" s="221">
        <v>52</v>
      </c>
      <c r="P34" s="225">
        <v>0</v>
      </c>
      <c r="Q34" s="221">
        <v>49</v>
      </c>
      <c r="R34" s="221">
        <v>49</v>
      </c>
      <c r="S34" s="221">
        <v>49</v>
      </c>
      <c r="T34" s="225">
        <v>0</v>
      </c>
      <c r="U34" s="197">
        <v>27</v>
      </c>
      <c r="V34" s="197">
        <v>27</v>
      </c>
      <c r="W34" s="225">
        <v>0</v>
      </c>
      <c r="X34" s="226">
        <v>99</v>
      </c>
      <c r="Y34" s="227">
        <v>196.85490000000001</v>
      </c>
    </row>
    <row r="35" spans="1:25" s="228" customFormat="1">
      <c r="A35" s="221">
        <v>26</v>
      </c>
      <c r="B35" s="222" t="s">
        <v>624</v>
      </c>
      <c r="C35" s="223">
        <v>442</v>
      </c>
      <c r="D35" s="223">
        <v>3914</v>
      </c>
      <c r="E35" s="224">
        <v>144</v>
      </c>
      <c r="F35" s="223">
        <f t="shared" si="2"/>
        <v>144</v>
      </c>
      <c r="G35" s="223">
        <f t="shared" si="2"/>
        <v>0</v>
      </c>
      <c r="H35" s="222">
        <v>3</v>
      </c>
      <c r="I35" s="222">
        <v>14</v>
      </c>
      <c r="J35" s="222">
        <v>2</v>
      </c>
      <c r="K35" s="222">
        <v>2</v>
      </c>
      <c r="L35" s="225">
        <v>0</v>
      </c>
      <c r="M35" s="221">
        <v>78</v>
      </c>
      <c r="N35" s="221">
        <v>63</v>
      </c>
      <c r="O35" s="221">
        <v>63</v>
      </c>
      <c r="P35" s="225">
        <v>0</v>
      </c>
      <c r="Q35" s="221">
        <v>46</v>
      </c>
      <c r="R35" s="221">
        <v>46</v>
      </c>
      <c r="S35" s="221">
        <v>46</v>
      </c>
      <c r="T35" s="225">
        <v>0</v>
      </c>
      <c r="U35" s="197">
        <v>33</v>
      </c>
      <c r="V35" s="197">
        <v>33</v>
      </c>
      <c r="W35" s="225">
        <v>0</v>
      </c>
      <c r="X35" s="226">
        <v>75</v>
      </c>
      <c r="Y35" s="227">
        <v>148.47450000000001</v>
      </c>
    </row>
    <row r="36" spans="1:25" s="228" customFormat="1" ht="31.5">
      <c r="A36" s="221">
        <v>27</v>
      </c>
      <c r="B36" s="222" t="s">
        <v>625</v>
      </c>
      <c r="C36" s="223">
        <v>591</v>
      </c>
      <c r="D36" s="223">
        <v>3056</v>
      </c>
      <c r="E36" s="224">
        <v>146</v>
      </c>
      <c r="F36" s="223">
        <f t="shared" si="2"/>
        <v>146</v>
      </c>
      <c r="G36" s="223">
        <f t="shared" si="2"/>
        <v>0</v>
      </c>
      <c r="H36" s="222">
        <v>3</v>
      </c>
      <c r="I36" s="222">
        <v>12</v>
      </c>
      <c r="J36" s="222">
        <v>2</v>
      </c>
      <c r="K36" s="222">
        <v>2</v>
      </c>
      <c r="L36" s="225">
        <v>0</v>
      </c>
      <c r="M36" s="221">
        <v>82</v>
      </c>
      <c r="N36" s="221">
        <v>64</v>
      </c>
      <c r="O36" s="221">
        <v>64</v>
      </c>
      <c r="P36" s="225">
        <v>0</v>
      </c>
      <c r="Q36" s="221">
        <v>80</v>
      </c>
      <c r="R36" s="221">
        <v>80</v>
      </c>
      <c r="S36" s="221">
        <v>80</v>
      </c>
      <c r="T36" s="225">
        <v>0</v>
      </c>
      <c r="U36" s="197">
        <v>0</v>
      </c>
      <c r="V36" s="197">
        <v>0</v>
      </c>
      <c r="W36" s="225">
        <v>0</v>
      </c>
      <c r="X36" s="226">
        <v>75</v>
      </c>
      <c r="Y36" s="227">
        <v>149.1739</v>
      </c>
    </row>
    <row r="37" spans="1:25" s="228" customFormat="1" ht="31.5">
      <c r="A37" s="221">
        <v>28</v>
      </c>
      <c r="B37" s="222" t="s">
        <v>626</v>
      </c>
      <c r="C37" s="223">
        <v>700</v>
      </c>
      <c r="D37" s="223">
        <v>3931</v>
      </c>
      <c r="E37" s="224">
        <v>133</v>
      </c>
      <c r="F37" s="223">
        <f t="shared" si="2"/>
        <v>133</v>
      </c>
      <c r="G37" s="223">
        <f t="shared" si="2"/>
        <v>0</v>
      </c>
      <c r="H37" s="222">
        <v>7</v>
      </c>
      <c r="I37" s="222">
        <v>35</v>
      </c>
      <c r="J37" s="222">
        <v>0</v>
      </c>
      <c r="K37" s="222">
        <v>0</v>
      </c>
      <c r="L37" s="225">
        <v>0</v>
      </c>
      <c r="M37" s="221">
        <v>66</v>
      </c>
      <c r="N37" s="221">
        <v>55</v>
      </c>
      <c r="O37" s="221">
        <v>55</v>
      </c>
      <c r="P37" s="225">
        <v>0</v>
      </c>
      <c r="Q37" s="221">
        <v>61</v>
      </c>
      <c r="R37" s="221">
        <v>61</v>
      </c>
      <c r="S37" s="221">
        <v>61</v>
      </c>
      <c r="T37" s="225">
        <v>0</v>
      </c>
      <c r="U37" s="197">
        <v>17</v>
      </c>
      <c r="V37" s="197">
        <v>17</v>
      </c>
      <c r="W37" s="225">
        <v>0</v>
      </c>
      <c r="X37" s="226">
        <v>77</v>
      </c>
      <c r="Y37" s="227">
        <v>152</v>
      </c>
    </row>
    <row r="38" spans="1:25" s="228" customFormat="1">
      <c r="A38" s="221">
        <v>29</v>
      </c>
      <c r="B38" s="222" t="s">
        <v>627</v>
      </c>
      <c r="C38" s="223">
        <v>510</v>
      </c>
      <c r="D38" s="223">
        <v>2881</v>
      </c>
      <c r="E38" s="224">
        <v>146</v>
      </c>
      <c r="F38" s="223">
        <f t="shared" si="2"/>
        <v>146</v>
      </c>
      <c r="G38" s="223">
        <f t="shared" si="2"/>
        <v>0</v>
      </c>
      <c r="H38" s="222">
        <v>5</v>
      </c>
      <c r="I38" s="222">
        <v>24</v>
      </c>
      <c r="J38" s="222">
        <v>0</v>
      </c>
      <c r="K38" s="222">
        <v>0</v>
      </c>
      <c r="L38" s="225">
        <v>0</v>
      </c>
      <c r="M38" s="221">
        <v>69</v>
      </c>
      <c r="N38" s="221">
        <v>56</v>
      </c>
      <c r="O38" s="221">
        <v>56</v>
      </c>
      <c r="P38" s="225">
        <v>0</v>
      </c>
      <c r="Q38" s="221">
        <v>46</v>
      </c>
      <c r="R38" s="221">
        <v>46</v>
      </c>
      <c r="S38" s="221">
        <v>46</v>
      </c>
      <c r="T38" s="225">
        <v>0</v>
      </c>
      <c r="U38" s="197">
        <v>44</v>
      </c>
      <c r="V38" s="197">
        <v>44</v>
      </c>
      <c r="W38" s="225">
        <v>0</v>
      </c>
      <c r="X38" s="226">
        <v>75</v>
      </c>
      <c r="Y38" s="227">
        <v>148</v>
      </c>
    </row>
    <row r="39" spans="1:25" s="228" customFormat="1" ht="31.5">
      <c r="A39" s="221">
        <v>30</v>
      </c>
      <c r="B39" s="222" t="s">
        <v>628</v>
      </c>
      <c r="C39" s="223">
        <v>512</v>
      </c>
      <c r="D39" s="223">
        <v>3294</v>
      </c>
      <c r="E39" s="224">
        <v>157</v>
      </c>
      <c r="F39" s="223">
        <f t="shared" si="2"/>
        <v>157</v>
      </c>
      <c r="G39" s="223">
        <f t="shared" si="2"/>
        <v>0</v>
      </c>
      <c r="H39" s="222">
        <v>17</v>
      </c>
      <c r="I39" s="222">
        <v>65</v>
      </c>
      <c r="J39" s="222">
        <v>1</v>
      </c>
      <c r="K39" s="222">
        <v>1</v>
      </c>
      <c r="L39" s="225">
        <v>0</v>
      </c>
      <c r="M39" s="221">
        <v>82</v>
      </c>
      <c r="N39" s="221">
        <v>63</v>
      </c>
      <c r="O39" s="221">
        <v>63</v>
      </c>
      <c r="P39" s="225">
        <v>0</v>
      </c>
      <c r="Q39" s="221">
        <v>70</v>
      </c>
      <c r="R39" s="221">
        <v>70</v>
      </c>
      <c r="S39" s="221">
        <v>70</v>
      </c>
      <c r="T39" s="225">
        <v>0</v>
      </c>
      <c r="U39" s="197">
        <v>23</v>
      </c>
      <c r="V39" s="197">
        <v>23</v>
      </c>
      <c r="W39" s="225">
        <v>0</v>
      </c>
      <c r="X39" s="226">
        <v>76</v>
      </c>
      <c r="Y39" s="227">
        <v>150</v>
      </c>
    </row>
    <row r="40" spans="1:25" s="228" customFormat="1" ht="31.5">
      <c r="A40" s="221">
        <v>31</v>
      </c>
      <c r="B40" s="222" t="s">
        <v>629</v>
      </c>
      <c r="C40" s="223">
        <v>637</v>
      </c>
      <c r="D40" s="223">
        <v>3625</v>
      </c>
      <c r="E40" s="224">
        <v>162</v>
      </c>
      <c r="F40" s="223">
        <f t="shared" si="2"/>
        <v>162</v>
      </c>
      <c r="G40" s="223">
        <f t="shared" si="2"/>
        <v>0</v>
      </c>
      <c r="H40" s="222">
        <v>4</v>
      </c>
      <c r="I40" s="222">
        <v>16</v>
      </c>
      <c r="J40" s="222">
        <v>1</v>
      </c>
      <c r="K40" s="222">
        <v>1</v>
      </c>
      <c r="L40" s="225">
        <v>0</v>
      </c>
      <c r="M40" s="221">
        <v>60</v>
      </c>
      <c r="N40" s="221">
        <v>42</v>
      </c>
      <c r="O40" s="221">
        <v>42</v>
      </c>
      <c r="P40" s="225">
        <v>0</v>
      </c>
      <c r="Q40" s="221">
        <v>114</v>
      </c>
      <c r="R40" s="221">
        <v>114</v>
      </c>
      <c r="S40" s="221">
        <v>114</v>
      </c>
      <c r="T40" s="225">
        <v>0</v>
      </c>
      <c r="U40" s="197">
        <v>5</v>
      </c>
      <c r="V40" s="197">
        <v>5</v>
      </c>
      <c r="W40" s="225">
        <v>0</v>
      </c>
      <c r="X40" s="226">
        <v>95</v>
      </c>
      <c r="Y40" s="227">
        <v>189</v>
      </c>
    </row>
    <row r="41" spans="1:25" s="228" customFormat="1" ht="31.5">
      <c r="A41" s="221">
        <v>32</v>
      </c>
      <c r="B41" s="222" t="s">
        <v>630</v>
      </c>
      <c r="C41" s="223">
        <v>730</v>
      </c>
      <c r="D41" s="223">
        <v>3669</v>
      </c>
      <c r="E41" s="224">
        <v>152.72000000000003</v>
      </c>
      <c r="F41" s="223">
        <f t="shared" si="2"/>
        <v>153</v>
      </c>
      <c r="G41" s="223">
        <f t="shared" si="2"/>
        <v>0</v>
      </c>
      <c r="H41" s="222">
        <v>10</v>
      </c>
      <c r="I41" s="222">
        <v>35</v>
      </c>
      <c r="J41" s="222">
        <v>1</v>
      </c>
      <c r="K41" s="222">
        <v>1</v>
      </c>
      <c r="L41" s="225">
        <v>0</v>
      </c>
      <c r="M41" s="221">
        <v>73</v>
      </c>
      <c r="N41" s="221">
        <v>58</v>
      </c>
      <c r="O41" s="221">
        <v>58</v>
      </c>
      <c r="P41" s="225">
        <v>0</v>
      </c>
      <c r="Q41" s="221">
        <v>69</v>
      </c>
      <c r="R41" s="221">
        <v>69</v>
      </c>
      <c r="S41" s="221">
        <v>69</v>
      </c>
      <c r="T41" s="225">
        <v>0</v>
      </c>
      <c r="U41" s="197">
        <v>25</v>
      </c>
      <c r="V41" s="197">
        <v>25</v>
      </c>
      <c r="W41" s="225">
        <v>0</v>
      </c>
      <c r="X41" s="226">
        <v>116</v>
      </c>
      <c r="Y41" s="227">
        <v>231</v>
      </c>
    </row>
    <row r="42" spans="1:25" s="228" customFormat="1">
      <c r="A42" s="221">
        <v>33</v>
      </c>
      <c r="B42" s="222" t="s">
        <v>631</v>
      </c>
      <c r="C42" s="223">
        <v>489</v>
      </c>
      <c r="D42" s="223">
        <v>3333</v>
      </c>
      <c r="E42" s="224">
        <v>148</v>
      </c>
      <c r="F42" s="223">
        <f t="shared" si="2"/>
        <v>148</v>
      </c>
      <c r="G42" s="223">
        <f t="shared" si="2"/>
        <v>0</v>
      </c>
      <c r="H42" s="222">
        <v>8</v>
      </c>
      <c r="I42" s="222">
        <v>38</v>
      </c>
      <c r="J42" s="222">
        <v>1</v>
      </c>
      <c r="K42" s="222">
        <v>1</v>
      </c>
      <c r="L42" s="225">
        <v>0</v>
      </c>
      <c r="M42" s="221">
        <v>61</v>
      </c>
      <c r="N42" s="221">
        <v>48</v>
      </c>
      <c r="O42" s="221">
        <v>48</v>
      </c>
      <c r="P42" s="225">
        <v>0</v>
      </c>
      <c r="Q42" s="221">
        <v>82</v>
      </c>
      <c r="R42" s="221">
        <v>82</v>
      </c>
      <c r="S42" s="221">
        <v>82</v>
      </c>
      <c r="T42" s="225">
        <v>0</v>
      </c>
      <c r="U42" s="197">
        <v>17</v>
      </c>
      <c r="V42" s="197">
        <v>17</v>
      </c>
      <c r="W42" s="225">
        <v>0</v>
      </c>
      <c r="X42" s="226">
        <v>116</v>
      </c>
      <c r="Y42" s="227">
        <v>231</v>
      </c>
    </row>
    <row r="43" spans="1:25" s="228" customFormat="1" ht="31.5">
      <c r="A43" s="221">
        <v>34</v>
      </c>
      <c r="B43" s="222" t="s">
        <v>632</v>
      </c>
      <c r="C43" s="223">
        <v>500</v>
      </c>
      <c r="D43" s="223">
        <v>2520</v>
      </c>
      <c r="E43" s="224">
        <v>145</v>
      </c>
      <c r="F43" s="223">
        <f t="shared" si="2"/>
        <v>145</v>
      </c>
      <c r="G43" s="223">
        <f t="shared" si="2"/>
        <v>0</v>
      </c>
      <c r="H43" s="222">
        <v>5</v>
      </c>
      <c r="I43" s="222">
        <v>17</v>
      </c>
      <c r="J43" s="222">
        <v>0</v>
      </c>
      <c r="K43" s="222">
        <v>0</v>
      </c>
      <c r="L43" s="225">
        <v>0</v>
      </c>
      <c r="M43" s="221">
        <v>67</v>
      </c>
      <c r="N43" s="221">
        <v>55</v>
      </c>
      <c r="O43" s="221">
        <v>55</v>
      </c>
      <c r="P43" s="225">
        <v>0</v>
      </c>
      <c r="Q43" s="221">
        <v>74</v>
      </c>
      <c r="R43" s="221">
        <v>74</v>
      </c>
      <c r="S43" s="221">
        <v>74</v>
      </c>
      <c r="T43" s="225">
        <v>0</v>
      </c>
      <c r="U43" s="197">
        <v>16</v>
      </c>
      <c r="V43" s="197">
        <v>16</v>
      </c>
      <c r="W43" s="225">
        <v>0</v>
      </c>
      <c r="X43" s="226">
        <v>105</v>
      </c>
      <c r="Y43" s="227">
        <v>209</v>
      </c>
    </row>
    <row r="44" spans="1:25" s="228" customFormat="1">
      <c r="A44" s="221">
        <v>35</v>
      </c>
      <c r="B44" s="222" t="s">
        <v>633</v>
      </c>
      <c r="C44" s="223">
        <v>355</v>
      </c>
      <c r="D44" s="223">
        <v>2046</v>
      </c>
      <c r="E44" s="224">
        <v>103</v>
      </c>
      <c r="F44" s="223">
        <f t="shared" si="2"/>
        <v>103</v>
      </c>
      <c r="G44" s="223">
        <f t="shared" si="2"/>
        <v>0</v>
      </c>
      <c r="H44" s="222">
        <v>8</v>
      </c>
      <c r="I44" s="222">
        <v>28</v>
      </c>
      <c r="J44" s="222">
        <v>0</v>
      </c>
      <c r="K44" s="222">
        <v>0</v>
      </c>
      <c r="L44" s="225">
        <v>0</v>
      </c>
      <c r="M44" s="221">
        <v>95</v>
      </c>
      <c r="N44" s="221">
        <v>77</v>
      </c>
      <c r="O44" s="221">
        <v>77</v>
      </c>
      <c r="P44" s="225">
        <v>0</v>
      </c>
      <c r="Q44" s="221">
        <v>26</v>
      </c>
      <c r="R44" s="221">
        <v>26</v>
      </c>
      <c r="S44" s="221">
        <v>26</v>
      </c>
      <c r="T44" s="225">
        <v>0</v>
      </c>
      <c r="U44" s="197">
        <v>0</v>
      </c>
      <c r="V44" s="197">
        <v>0</v>
      </c>
      <c r="W44" s="225">
        <v>0</v>
      </c>
      <c r="X44" s="226">
        <v>88</v>
      </c>
      <c r="Y44" s="227">
        <v>175</v>
      </c>
    </row>
    <row r="45" spans="1:25" s="228" customFormat="1" ht="31.5">
      <c r="A45" s="221">
        <v>36</v>
      </c>
      <c r="B45" s="222" t="s">
        <v>634</v>
      </c>
      <c r="C45" s="223">
        <v>716</v>
      </c>
      <c r="D45" s="223">
        <v>4243</v>
      </c>
      <c r="E45" s="224">
        <v>165</v>
      </c>
      <c r="F45" s="223">
        <f t="shared" si="2"/>
        <v>165</v>
      </c>
      <c r="G45" s="223">
        <f t="shared" si="2"/>
        <v>0</v>
      </c>
      <c r="H45" s="222">
        <v>13</v>
      </c>
      <c r="I45" s="222">
        <v>60</v>
      </c>
      <c r="J45" s="222">
        <v>0</v>
      </c>
      <c r="K45" s="222">
        <v>0</v>
      </c>
      <c r="L45" s="225">
        <v>0</v>
      </c>
      <c r="M45" s="221">
        <v>89</v>
      </c>
      <c r="N45" s="221">
        <v>57</v>
      </c>
      <c r="O45" s="221">
        <v>57</v>
      </c>
      <c r="P45" s="225">
        <v>0</v>
      </c>
      <c r="Q45" s="221">
        <v>108</v>
      </c>
      <c r="R45" s="221">
        <v>108</v>
      </c>
      <c r="S45" s="221">
        <v>108</v>
      </c>
      <c r="T45" s="225">
        <v>0</v>
      </c>
      <c r="U45" s="197">
        <v>0</v>
      </c>
      <c r="V45" s="197">
        <v>0</v>
      </c>
      <c r="W45" s="225">
        <v>0</v>
      </c>
      <c r="X45" s="226">
        <v>99</v>
      </c>
      <c r="Y45" s="227">
        <v>196.38810000000001</v>
      </c>
    </row>
    <row r="46" spans="1:25" s="228" customFormat="1" ht="31.5">
      <c r="A46" s="221">
        <v>37</v>
      </c>
      <c r="B46" s="222" t="s">
        <v>635</v>
      </c>
      <c r="C46" s="223">
        <v>574</v>
      </c>
      <c r="D46" s="223">
        <v>3504</v>
      </c>
      <c r="E46" s="224">
        <v>140</v>
      </c>
      <c r="F46" s="223">
        <f t="shared" si="2"/>
        <v>140</v>
      </c>
      <c r="G46" s="223">
        <f t="shared" si="2"/>
        <v>0</v>
      </c>
      <c r="H46" s="222">
        <v>13</v>
      </c>
      <c r="I46" s="222">
        <v>58</v>
      </c>
      <c r="J46" s="222">
        <v>2</v>
      </c>
      <c r="K46" s="222">
        <v>2</v>
      </c>
      <c r="L46" s="225">
        <v>0</v>
      </c>
      <c r="M46" s="221">
        <v>69</v>
      </c>
      <c r="N46" s="221">
        <v>48</v>
      </c>
      <c r="O46" s="221">
        <v>48</v>
      </c>
      <c r="P46" s="225">
        <v>0</v>
      </c>
      <c r="Q46" s="221">
        <v>90</v>
      </c>
      <c r="R46" s="221">
        <v>90</v>
      </c>
      <c r="S46" s="221">
        <v>90</v>
      </c>
      <c r="T46" s="225">
        <v>0</v>
      </c>
      <c r="U46" s="197">
        <v>0</v>
      </c>
      <c r="V46" s="197">
        <v>0</v>
      </c>
      <c r="W46" s="225">
        <v>0</v>
      </c>
      <c r="X46" s="226">
        <v>109</v>
      </c>
      <c r="Y46" s="227">
        <v>217.04080000000002</v>
      </c>
    </row>
    <row r="47" spans="1:25" s="228" customFormat="1" ht="31.5">
      <c r="A47" s="221">
        <v>38</v>
      </c>
      <c r="B47" s="222" t="s">
        <v>636</v>
      </c>
      <c r="C47" s="223">
        <v>541</v>
      </c>
      <c r="D47" s="223">
        <v>2797</v>
      </c>
      <c r="E47" s="224">
        <v>126</v>
      </c>
      <c r="F47" s="223">
        <f t="shared" si="2"/>
        <v>126</v>
      </c>
      <c r="G47" s="223">
        <f t="shared" si="2"/>
        <v>0</v>
      </c>
      <c r="H47" s="222">
        <v>4</v>
      </c>
      <c r="I47" s="222">
        <v>15</v>
      </c>
      <c r="J47" s="222">
        <v>1</v>
      </c>
      <c r="K47" s="222">
        <v>1</v>
      </c>
      <c r="L47" s="225">
        <v>0</v>
      </c>
      <c r="M47" s="221">
        <v>70</v>
      </c>
      <c r="N47" s="221">
        <v>51</v>
      </c>
      <c r="O47" s="221">
        <v>51</v>
      </c>
      <c r="P47" s="225">
        <v>0</v>
      </c>
      <c r="Q47" s="221">
        <v>67</v>
      </c>
      <c r="R47" s="221">
        <v>67</v>
      </c>
      <c r="S47" s="221">
        <v>67</v>
      </c>
      <c r="T47" s="225">
        <v>0</v>
      </c>
      <c r="U47" s="197">
        <v>7</v>
      </c>
      <c r="V47" s="197">
        <v>7</v>
      </c>
      <c r="W47" s="225">
        <v>0</v>
      </c>
      <c r="X47" s="226">
        <v>111</v>
      </c>
      <c r="Y47" s="227">
        <v>221.2518</v>
      </c>
    </row>
    <row r="48" spans="1:25" s="228" customFormat="1">
      <c r="A48" s="221">
        <v>39</v>
      </c>
      <c r="B48" s="222" t="s">
        <v>637</v>
      </c>
      <c r="C48" s="223">
        <v>680</v>
      </c>
      <c r="D48" s="223">
        <v>4196</v>
      </c>
      <c r="E48" s="224">
        <v>210</v>
      </c>
      <c r="F48" s="223">
        <f t="shared" si="2"/>
        <v>210</v>
      </c>
      <c r="G48" s="223">
        <f t="shared" si="2"/>
        <v>0</v>
      </c>
      <c r="H48" s="222">
        <v>10</v>
      </c>
      <c r="I48" s="222">
        <v>44</v>
      </c>
      <c r="J48" s="222">
        <v>1</v>
      </c>
      <c r="K48" s="222">
        <v>1</v>
      </c>
      <c r="L48" s="225">
        <v>0</v>
      </c>
      <c r="M48" s="221">
        <v>95</v>
      </c>
      <c r="N48" s="221">
        <v>77</v>
      </c>
      <c r="O48" s="221">
        <v>77</v>
      </c>
      <c r="P48" s="225">
        <v>0</v>
      </c>
      <c r="Q48" s="221">
        <v>127</v>
      </c>
      <c r="R48" s="221">
        <v>127</v>
      </c>
      <c r="S48" s="221">
        <v>127</v>
      </c>
      <c r="T48" s="225">
        <v>0</v>
      </c>
      <c r="U48" s="197">
        <v>5</v>
      </c>
      <c r="V48" s="197">
        <v>5</v>
      </c>
      <c r="W48" s="225">
        <v>0</v>
      </c>
      <c r="X48" s="226">
        <v>101</v>
      </c>
      <c r="Y48" s="227">
        <v>202.12690000000001</v>
      </c>
    </row>
    <row r="49" spans="1:25" s="228" customFormat="1" ht="31.5">
      <c r="A49" s="221">
        <v>40</v>
      </c>
      <c r="B49" s="222" t="s">
        <v>638</v>
      </c>
      <c r="C49" s="223">
        <v>685</v>
      </c>
      <c r="D49" s="223">
        <v>2662</v>
      </c>
      <c r="E49" s="224">
        <v>131</v>
      </c>
      <c r="F49" s="223">
        <f t="shared" si="2"/>
        <v>131</v>
      </c>
      <c r="G49" s="223">
        <f t="shared" si="2"/>
        <v>0</v>
      </c>
      <c r="H49" s="222">
        <v>3</v>
      </c>
      <c r="I49" s="222">
        <v>8</v>
      </c>
      <c r="J49" s="222">
        <v>1</v>
      </c>
      <c r="K49" s="222">
        <v>1</v>
      </c>
      <c r="L49" s="225">
        <v>0</v>
      </c>
      <c r="M49" s="221">
        <v>93</v>
      </c>
      <c r="N49" s="221">
        <v>78</v>
      </c>
      <c r="O49" s="221">
        <v>78</v>
      </c>
      <c r="P49" s="225">
        <v>0</v>
      </c>
      <c r="Q49" s="221">
        <v>42</v>
      </c>
      <c r="R49" s="221">
        <v>42</v>
      </c>
      <c r="S49" s="221">
        <v>42</v>
      </c>
      <c r="T49" s="225">
        <v>0</v>
      </c>
      <c r="U49" s="197">
        <v>10</v>
      </c>
      <c r="V49" s="197">
        <v>10</v>
      </c>
      <c r="W49" s="225">
        <v>0</v>
      </c>
      <c r="X49" s="226">
        <v>137</v>
      </c>
      <c r="Y49" s="227">
        <v>273.27089999999998</v>
      </c>
    </row>
    <row r="50" spans="1:25" s="228" customFormat="1" ht="31.5">
      <c r="A50" s="221">
        <v>41</v>
      </c>
      <c r="B50" s="222" t="s">
        <v>639</v>
      </c>
      <c r="C50" s="223">
        <v>525</v>
      </c>
      <c r="D50" s="223">
        <v>3202</v>
      </c>
      <c r="E50" s="224">
        <v>147</v>
      </c>
      <c r="F50" s="223">
        <f t="shared" si="2"/>
        <v>147</v>
      </c>
      <c r="G50" s="223">
        <f t="shared" si="2"/>
        <v>0</v>
      </c>
      <c r="H50" s="222">
        <v>7</v>
      </c>
      <c r="I50" s="222">
        <v>33</v>
      </c>
      <c r="J50" s="222">
        <v>2</v>
      </c>
      <c r="K50" s="222">
        <v>2</v>
      </c>
      <c r="L50" s="225">
        <v>0</v>
      </c>
      <c r="M50" s="221">
        <v>62</v>
      </c>
      <c r="N50" s="221">
        <v>50</v>
      </c>
      <c r="O50" s="221">
        <v>50</v>
      </c>
      <c r="P50" s="225">
        <v>0</v>
      </c>
      <c r="Q50" s="221">
        <v>81</v>
      </c>
      <c r="R50" s="221">
        <v>81</v>
      </c>
      <c r="S50" s="221">
        <v>81</v>
      </c>
      <c r="T50" s="225">
        <v>0</v>
      </c>
      <c r="U50" s="197">
        <v>14</v>
      </c>
      <c r="V50" s="197">
        <v>14</v>
      </c>
      <c r="W50" s="225">
        <v>0</v>
      </c>
      <c r="X50" s="226">
        <v>68</v>
      </c>
      <c r="Y50" s="227">
        <v>135</v>
      </c>
    </row>
    <row r="51" spans="1:25" s="228" customFormat="1" ht="31.5">
      <c r="A51" s="221">
        <v>42</v>
      </c>
      <c r="B51" s="222" t="s">
        <v>640</v>
      </c>
      <c r="C51" s="223">
        <v>403</v>
      </c>
      <c r="D51" s="223">
        <v>2509</v>
      </c>
      <c r="E51" s="224">
        <v>91</v>
      </c>
      <c r="F51" s="223">
        <f t="shared" si="2"/>
        <v>91</v>
      </c>
      <c r="G51" s="223">
        <f t="shared" si="2"/>
        <v>0</v>
      </c>
      <c r="H51" s="222">
        <v>3</v>
      </c>
      <c r="I51" s="222">
        <v>10</v>
      </c>
      <c r="J51" s="222">
        <v>0</v>
      </c>
      <c r="K51" s="222">
        <v>0</v>
      </c>
      <c r="L51" s="225">
        <v>0</v>
      </c>
      <c r="M51" s="221">
        <v>69</v>
      </c>
      <c r="N51" s="221">
        <v>54</v>
      </c>
      <c r="O51" s="221">
        <v>54</v>
      </c>
      <c r="P51" s="225">
        <v>0</v>
      </c>
      <c r="Q51" s="221">
        <v>37</v>
      </c>
      <c r="R51" s="221">
        <v>37</v>
      </c>
      <c r="S51" s="221">
        <v>37</v>
      </c>
      <c r="T51" s="225">
        <v>0</v>
      </c>
      <c r="U51" s="197">
        <v>0</v>
      </c>
      <c r="V51" s="197">
        <v>0</v>
      </c>
      <c r="W51" s="225">
        <v>0</v>
      </c>
      <c r="X51" s="226">
        <v>69</v>
      </c>
      <c r="Y51" s="227">
        <v>137</v>
      </c>
    </row>
    <row r="52" spans="1:25" s="228" customFormat="1" ht="31.5">
      <c r="A52" s="221">
        <v>43</v>
      </c>
      <c r="B52" s="222" t="s">
        <v>641</v>
      </c>
      <c r="C52" s="223">
        <v>835</v>
      </c>
      <c r="D52" s="223">
        <v>2545</v>
      </c>
      <c r="E52" s="224">
        <v>146</v>
      </c>
      <c r="F52" s="223">
        <f t="shared" si="2"/>
        <v>146</v>
      </c>
      <c r="G52" s="223">
        <f t="shared" si="2"/>
        <v>0</v>
      </c>
      <c r="H52" s="222">
        <v>13</v>
      </c>
      <c r="I52" s="222">
        <v>54</v>
      </c>
      <c r="J52" s="222">
        <v>2</v>
      </c>
      <c r="K52" s="222">
        <v>2</v>
      </c>
      <c r="L52" s="225">
        <v>0</v>
      </c>
      <c r="M52" s="221">
        <v>67</v>
      </c>
      <c r="N52" s="221">
        <v>54</v>
      </c>
      <c r="O52" s="221">
        <v>54</v>
      </c>
      <c r="P52" s="225">
        <v>0</v>
      </c>
      <c r="Q52" s="221">
        <v>90</v>
      </c>
      <c r="R52" s="221">
        <v>90</v>
      </c>
      <c r="S52" s="221">
        <v>90</v>
      </c>
      <c r="T52" s="225">
        <v>0</v>
      </c>
      <c r="U52" s="197">
        <v>0</v>
      </c>
      <c r="V52" s="197">
        <v>0</v>
      </c>
      <c r="W52" s="225">
        <v>0</v>
      </c>
      <c r="X52" s="226">
        <v>100</v>
      </c>
      <c r="Y52" s="227">
        <v>199.49360000000001</v>
      </c>
    </row>
    <row r="53" spans="1:25" s="228" customFormat="1" ht="31.5">
      <c r="A53" s="221">
        <v>44</v>
      </c>
      <c r="B53" s="222" t="s">
        <v>642</v>
      </c>
      <c r="C53" s="223">
        <v>476</v>
      </c>
      <c r="D53" s="223">
        <v>2541</v>
      </c>
      <c r="E53" s="224">
        <v>108</v>
      </c>
      <c r="F53" s="223">
        <f t="shared" si="2"/>
        <v>108</v>
      </c>
      <c r="G53" s="223">
        <f t="shared" si="2"/>
        <v>0</v>
      </c>
      <c r="H53" s="222">
        <v>7</v>
      </c>
      <c r="I53" s="222">
        <v>28</v>
      </c>
      <c r="J53" s="222">
        <v>1</v>
      </c>
      <c r="K53" s="222">
        <v>1</v>
      </c>
      <c r="L53" s="225">
        <v>0</v>
      </c>
      <c r="M53" s="221">
        <v>96</v>
      </c>
      <c r="N53" s="221">
        <v>76</v>
      </c>
      <c r="O53" s="221">
        <v>76</v>
      </c>
      <c r="P53" s="225">
        <v>0</v>
      </c>
      <c r="Q53" s="221">
        <v>31</v>
      </c>
      <c r="R53" s="221">
        <v>31</v>
      </c>
      <c r="S53" s="221">
        <v>31</v>
      </c>
      <c r="T53" s="225">
        <v>0</v>
      </c>
      <c r="U53" s="197">
        <v>0</v>
      </c>
      <c r="V53" s="197">
        <v>0</v>
      </c>
      <c r="W53" s="225">
        <v>0</v>
      </c>
      <c r="X53" s="226">
        <v>95</v>
      </c>
      <c r="Y53" s="227">
        <v>188</v>
      </c>
    </row>
    <row r="54" spans="1:25" s="228" customFormat="1" ht="31.5">
      <c r="A54" s="221">
        <v>45</v>
      </c>
      <c r="B54" s="222" t="s">
        <v>643</v>
      </c>
      <c r="C54" s="223">
        <v>543</v>
      </c>
      <c r="D54" s="223">
        <v>3953</v>
      </c>
      <c r="E54" s="224">
        <v>195</v>
      </c>
      <c r="F54" s="223">
        <f t="shared" si="2"/>
        <v>195</v>
      </c>
      <c r="G54" s="223">
        <f t="shared" si="2"/>
        <v>0</v>
      </c>
      <c r="H54" s="222">
        <v>2</v>
      </c>
      <c r="I54" s="222">
        <v>4</v>
      </c>
      <c r="J54" s="222">
        <v>1</v>
      </c>
      <c r="K54" s="222">
        <v>1</v>
      </c>
      <c r="L54" s="225">
        <v>0</v>
      </c>
      <c r="M54" s="221">
        <v>65</v>
      </c>
      <c r="N54" s="221">
        <v>51</v>
      </c>
      <c r="O54" s="221">
        <v>51</v>
      </c>
      <c r="P54" s="225">
        <v>0</v>
      </c>
      <c r="Q54" s="221">
        <v>130</v>
      </c>
      <c r="R54" s="221">
        <v>130</v>
      </c>
      <c r="S54" s="221">
        <v>130</v>
      </c>
      <c r="T54" s="225">
        <v>0</v>
      </c>
      <c r="U54" s="197">
        <v>13</v>
      </c>
      <c r="V54" s="197">
        <v>13</v>
      </c>
      <c r="W54" s="225">
        <v>0</v>
      </c>
      <c r="X54" s="226">
        <v>92</v>
      </c>
      <c r="Y54" s="227">
        <v>185.05540000000002</v>
      </c>
    </row>
    <row r="55" spans="1:25" s="228" customFormat="1">
      <c r="A55" s="221">
        <v>46</v>
      </c>
      <c r="B55" s="222" t="s">
        <v>644</v>
      </c>
      <c r="C55" s="223">
        <v>412</v>
      </c>
      <c r="D55" s="223">
        <v>3889</v>
      </c>
      <c r="E55" s="224">
        <v>149</v>
      </c>
      <c r="F55" s="223">
        <f t="shared" si="2"/>
        <v>149</v>
      </c>
      <c r="G55" s="223">
        <f t="shared" si="2"/>
        <v>0</v>
      </c>
      <c r="H55" s="222">
        <v>3</v>
      </c>
      <c r="I55" s="222">
        <v>11</v>
      </c>
      <c r="J55" s="222">
        <v>1</v>
      </c>
      <c r="K55" s="222">
        <v>1</v>
      </c>
      <c r="L55" s="225">
        <v>0</v>
      </c>
      <c r="M55" s="221">
        <v>83</v>
      </c>
      <c r="N55" s="221">
        <v>70</v>
      </c>
      <c r="O55" s="221">
        <v>70</v>
      </c>
      <c r="P55" s="225">
        <v>0</v>
      </c>
      <c r="Q55" s="221">
        <v>78</v>
      </c>
      <c r="R55" s="221">
        <v>78</v>
      </c>
      <c r="S55" s="221">
        <v>78</v>
      </c>
      <c r="T55" s="225">
        <v>0</v>
      </c>
      <c r="U55" s="197">
        <v>0</v>
      </c>
      <c r="V55" s="197">
        <v>0</v>
      </c>
      <c r="W55" s="225">
        <v>0</v>
      </c>
      <c r="X55" s="226">
        <v>80</v>
      </c>
      <c r="Y55" s="227">
        <v>159</v>
      </c>
    </row>
    <row r="56" spans="1:25" s="228" customFormat="1">
      <c r="A56" s="221">
        <v>47</v>
      </c>
      <c r="B56" s="222" t="s">
        <v>645</v>
      </c>
      <c r="C56" s="223">
        <v>703</v>
      </c>
      <c r="D56" s="223">
        <v>3160</v>
      </c>
      <c r="E56" s="224">
        <v>169</v>
      </c>
      <c r="F56" s="223">
        <f t="shared" si="2"/>
        <v>169</v>
      </c>
      <c r="G56" s="223">
        <f t="shared" si="2"/>
        <v>0</v>
      </c>
      <c r="H56" s="222">
        <v>3</v>
      </c>
      <c r="I56" s="222">
        <v>15</v>
      </c>
      <c r="J56" s="222">
        <v>1</v>
      </c>
      <c r="K56" s="222">
        <v>1</v>
      </c>
      <c r="L56" s="225">
        <v>0</v>
      </c>
      <c r="M56" s="221">
        <v>75</v>
      </c>
      <c r="N56" s="221">
        <v>61</v>
      </c>
      <c r="O56" s="221">
        <v>61</v>
      </c>
      <c r="P56" s="225">
        <v>0</v>
      </c>
      <c r="Q56" s="221">
        <v>87</v>
      </c>
      <c r="R56" s="221">
        <v>87</v>
      </c>
      <c r="S56" s="221">
        <v>87</v>
      </c>
      <c r="T56" s="225">
        <v>0</v>
      </c>
      <c r="U56" s="197">
        <v>20</v>
      </c>
      <c r="V56" s="197">
        <v>20</v>
      </c>
      <c r="W56" s="225">
        <v>0</v>
      </c>
      <c r="X56" s="226">
        <v>71</v>
      </c>
      <c r="Y56" s="227">
        <v>142</v>
      </c>
    </row>
    <row r="57" spans="1:25" s="228" customFormat="1" ht="31.5">
      <c r="A57" s="221">
        <v>48</v>
      </c>
      <c r="B57" s="222" t="s">
        <v>646</v>
      </c>
      <c r="C57" s="223">
        <v>593</v>
      </c>
      <c r="D57" s="223">
        <v>2120</v>
      </c>
      <c r="E57" s="224">
        <v>169</v>
      </c>
      <c r="F57" s="223">
        <f t="shared" si="2"/>
        <v>169</v>
      </c>
      <c r="G57" s="223">
        <f t="shared" si="2"/>
        <v>0</v>
      </c>
      <c r="H57" s="222">
        <v>0</v>
      </c>
      <c r="I57" s="222">
        <v>0</v>
      </c>
      <c r="J57" s="222">
        <v>0</v>
      </c>
      <c r="K57" s="222">
        <v>0</v>
      </c>
      <c r="L57" s="225">
        <v>0</v>
      </c>
      <c r="M57" s="221">
        <v>68</v>
      </c>
      <c r="N57" s="221">
        <v>57</v>
      </c>
      <c r="O57" s="221">
        <v>57</v>
      </c>
      <c r="P57" s="225">
        <v>0</v>
      </c>
      <c r="Q57" s="221">
        <v>63</v>
      </c>
      <c r="R57" s="221">
        <v>63</v>
      </c>
      <c r="S57" s="221">
        <v>63</v>
      </c>
      <c r="T57" s="225">
        <v>0</v>
      </c>
      <c r="U57" s="197">
        <v>49</v>
      </c>
      <c r="V57" s="197">
        <v>49</v>
      </c>
      <c r="W57" s="225">
        <v>0</v>
      </c>
      <c r="X57" s="226">
        <v>90</v>
      </c>
      <c r="Y57" s="227">
        <v>178.99120000000002</v>
      </c>
    </row>
    <row r="58" spans="1:25" s="228" customFormat="1" ht="47.25">
      <c r="A58" s="221">
        <v>49</v>
      </c>
      <c r="B58" s="222" t="s">
        <v>647</v>
      </c>
      <c r="C58" s="223">
        <v>508</v>
      </c>
      <c r="D58" s="223">
        <v>3130</v>
      </c>
      <c r="E58" s="224">
        <v>227</v>
      </c>
      <c r="F58" s="223">
        <f t="shared" si="2"/>
        <v>227</v>
      </c>
      <c r="G58" s="223">
        <f t="shared" si="2"/>
        <v>0</v>
      </c>
      <c r="H58" s="222">
        <v>6</v>
      </c>
      <c r="I58" s="222">
        <v>17</v>
      </c>
      <c r="J58" s="222">
        <v>1</v>
      </c>
      <c r="K58" s="222">
        <v>1</v>
      </c>
      <c r="L58" s="225">
        <v>0</v>
      </c>
      <c r="M58" s="221">
        <v>91</v>
      </c>
      <c r="N58" s="221">
        <v>72</v>
      </c>
      <c r="O58" s="221">
        <v>72</v>
      </c>
      <c r="P58" s="225">
        <v>0</v>
      </c>
      <c r="Q58" s="221">
        <v>74</v>
      </c>
      <c r="R58" s="221">
        <v>74</v>
      </c>
      <c r="S58" s="221">
        <v>74</v>
      </c>
      <c r="T58" s="225">
        <v>0</v>
      </c>
      <c r="U58" s="197">
        <v>80</v>
      </c>
      <c r="V58" s="197">
        <v>80</v>
      </c>
      <c r="W58" s="225">
        <v>0</v>
      </c>
      <c r="X58" s="226">
        <v>92</v>
      </c>
      <c r="Y58" s="227">
        <v>183</v>
      </c>
    </row>
    <row r="59" spans="1:25" s="228" customFormat="1" ht="31.5">
      <c r="A59" s="221">
        <v>50</v>
      </c>
      <c r="B59" s="222" t="s">
        <v>648</v>
      </c>
      <c r="C59" s="223">
        <v>440</v>
      </c>
      <c r="D59" s="223">
        <v>3752</v>
      </c>
      <c r="E59" s="224">
        <v>232</v>
      </c>
      <c r="F59" s="223">
        <f t="shared" si="2"/>
        <v>232</v>
      </c>
      <c r="G59" s="223">
        <f t="shared" si="2"/>
        <v>0</v>
      </c>
      <c r="H59" s="222">
        <v>5</v>
      </c>
      <c r="I59" s="222">
        <v>24</v>
      </c>
      <c r="J59" s="222">
        <v>1</v>
      </c>
      <c r="K59" s="222">
        <v>1</v>
      </c>
      <c r="L59" s="225">
        <v>0</v>
      </c>
      <c r="M59" s="221">
        <v>87</v>
      </c>
      <c r="N59" s="221">
        <v>70</v>
      </c>
      <c r="O59" s="221">
        <v>70</v>
      </c>
      <c r="P59" s="225">
        <v>0</v>
      </c>
      <c r="Q59" s="221">
        <v>135</v>
      </c>
      <c r="R59" s="221">
        <v>135</v>
      </c>
      <c r="S59" s="221">
        <v>135</v>
      </c>
      <c r="T59" s="225">
        <v>0</v>
      </c>
      <c r="U59" s="197">
        <v>26</v>
      </c>
      <c r="V59" s="197">
        <v>26</v>
      </c>
      <c r="W59" s="225">
        <v>0</v>
      </c>
      <c r="X59" s="226">
        <v>91</v>
      </c>
      <c r="Y59" s="227">
        <v>182</v>
      </c>
    </row>
    <row r="62" spans="1:25" ht="18.75">
      <c r="B62" s="551" t="s">
        <v>4657</v>
      </c>
      <c r="C62" s="551"/>
      <c r="D62" s="551"/>
      <c r="E62" s="551"/>
      <c r="F62" s="551"/>
      <c r="G62" s="402"/>
      <c r="H62" s="402"/>
      <c r="I62" s="402"/>
      <c r="J62" s="402"/>
      <c r="K62" s="402"/>
      <c r="L62" s="402"/>
      <c r="M62" s="402"/>
      <c r="N62" s="402"/>
      <c r="O62" s="402"/>
      <c r="P62" s="402"/>
      <c r="Q62" s="402"/>
      <c r="R62" s="402"/>
      <c r="S62" s="402"/>
      <c r="T62" s="402"/>
      <c r="U62" s="402"/>
      <c r="V62" s="551" t="s">
        <v>4658</v>
      </c>
      <c r="W62" s="551"/>
    </row>
    <row r="63" spans="1:25" ht="18.75">
      <c r="B63" s="403"/>
      <c r="C63" s="403"/>
      <c r="D63" s="403"/>
      <c r="E63" s="403"/>
      <c r="F63" s="403"/>
      <c r="G63" s="402"/>
      <c r="H63" s="402"/>
      <c r="I63" s="402"/>
      <c r="J63" s="402"/>
      <c r="K63" s="402"/>
      <c r="L63" s="402"/>
      <c r="M63" s="402"/>
      <c r="N63" s="402"/>
      <c r="O63" s="402"/>
      <c r="P63" s="402"/>
      <c r="Q63" s="402"/>
      <c r="R63" s="402"/>
      <c r="S63" s="402"/>
      <c r="T63" s="402"/>
      <c r="U63" s="402"/>
      <c r="V63" s="403"/>
      <c r="W63" s="403"/>
    </row>
    <row r="64" spans="1:25" ht="18.75">
      <c r="B64" s="403" t="s">
        <v>4652</v>
      </c>
      <c r="C64" s="403"/>
      <c r="D64" s="403"/>
      <c r="E64" s="403"/>
      <c r="F64" s="403"/>
      <c r="G64" s="402"/>
      <c r="H64" s="402"/>
      <c r="I64" s="402"/>
      <c r="J64" s="402"/>
      <c r="K64" s="402"/>
      <c r="L64" s="402"/>
      <c r="M64" s="402"/>
      <c r="N64" s="402"/>
      <c r="O64" s="402"/>
      <c r="P64" s="402"/>
      <c r="Q64" s="402"/>
      <c r="R64" s="402"/>
      <c r="S64" s="402"/>
      <c r="T64" s="402"/>
      <c r="U64" s="402"/>
      <c r="V64" s="551" t="s">
        <v>4637</v>
      </c>
      <c r="W64" s="551"/>
    </row>
    <row r="65" spans="2:23">
      <c r="B65" s="92"/>
      <c r="C65" s="92"/>
      <c r="D65" s="92"/>
      <c r="E65" s="92"/>
      <c r="F65" s="92"/>
      <c r="G65" s="92"/>
      <c r="H65" s="92"/>
      <c r="I65" s="92"/>
      <c r="J65" s="92"/>
      <c r="K65" s="92"/>
      <c r="L65" s="92"/>
      <c r="M65" s="92"/>
      <c r="N65" s="92"/>
      <c r="O65" s="92"/>
      <c r="P65" s="92"/>
      <c r="Q65" s="92"/>
      <c r="R65" s="92"/>
      <c r="S65" s="92"/>
      <c r="T65" s="92"/>
      <c r="U65" s="92"/>
      <c r="V65" s="92"/>
      <c r="W65" s="92"/>
    </row>
    <row r="66" spans="2:23" ht="18.75">
      <c r="B66" s="552" t="s">
        <v>4671</v>
      </c>
      <c r="C66" s="552"/>
      <c r="D66" s="552"/>
      <c r="E66" s="552"/>
      <c r="V66" s="552" t="s">
        <v>4672</v>
      </c>
      <c r="W66" s="552"/>
    </row>
    <row r="68" spans="2:23">
      <c r="B68" s="463" t="s">
        <v>4655</v>
      </c>
      <c r="C68" s="463"/>
      <c r="D68" s="463"/>
      <c r="E68" s="463"/>
      <c r="F68" s="463"/>
      <c r="G68" s="463"/>
      <c r="H68" s="463"/>
      <c r="I68" s="463"/>
      <c r="J68" s="92"/>
      <c r="K68" s="92"/>
      <c r="L68" s="92"/>
      <c r="M68" s="92"/>
      <c r="N68" s="92"/>
      <c r="O68" s="92"/>
      <c r="P68" s="92"/>
      <c r="Q68" s="92"/>
      <c r="R68" s="92"/>
      <c r="S68" s="92"/>
      <c r="T68" s="92"/>
      <c r="U68" s="92"/>
      <c r="V68" s="462" t="s">
        <v>4673</v>
      </c>
      <c r="W68" s="462"/>
    </row>
    <row r="69" spans="2:23">
      <c r="B69" s="463"/>
      <c r="C69" s="463"/>
      <c r="D69" s="463"/>
      <c r="E69" s="463"/>
      <c r="F69" s="463"/>
      <c r="G69" s="463"/>
      <c r="H69" s="463"/>
      <c r="I69" s="463"/>
      <c r="J69" s="92"/>
      <c r="K69" s="92"/>
      <c r="L69" s="92"/>
      <c r="M69" s="92"/>
      <c r="N69" s="92"/>
      <c r="O69" s="92"/>
      <c r="P69" s="92"/>
      <c r="Q69" s="92"/>
      <c r="R69" s="92"/>
      <c r="S69" s="92"/>
      <c r="T69" s="92"/>
      <c r="U69" s="92"/>
      <c r="V69" s="462"/>
      <c r="W69" s="462"/>
    </row>
    <row r="71" spans="2:23" ht="18.75">
      <c r="B71" s="549" t="s">
        <v>4674</v>
      </c>
      <c r="C71" s="549"/>
      <c r="D71" s="549"/>
      <c r="E71" s="549"/>
      <c r="F71" s="549"/>
      <c r="G71" s="549"/>
      <c r="H71" s="549"/>
      <c r="I71" s="549"/>
      <c r="J71" s="404"/>
      <c r="V71" s="550" t="s">
        <v>4675</v>
      </c>
      <c r="W71" s="550"/>
    </row>
  </sheetData>
  <mergeCells count="42">
    <mergeCell ref="B68:I69"/>
    <mergeCell ref="V68:W69"/>
    <mergeCell ref="B71:I71"/>
    <mergeCell ref="V71:W71"/>
    <mergeCell ref="B62:F62"/>
    <mergeCell ref="V62:W62"/>
    <mergeCell ref="V64:W64"/>
    <mergeCell ref="B66:E66"/>
    <mergeCell ref="V66:W66"/>
    <mergeCell ref="S7:T7"/>
    <mergeCell ref="X7:X8"/>
    <mergeCell ref="Y7:Y8"/>
    <mergeCell ref="U6:U8"/>
    <mergeCell ref="V6:V8"/>
    <mergeCell ref="W6:W8"/>
    <mergeCell ref="C7:C8"/>
    <mergeCell ref="D7:D8"/>
    <mergeCell ref="E7:E8"/>
    <mergeCell ref="F7:G7"/>
    <mergeCell ref="H7:H8"/>
    <mergeCell ref="R7:R8"/>
    <mergeCell ref="I7:I8"/>
    <mergeCell ref="J7:J8"/>
    <mergeCell ref="H6:I6"/>
    <mergeCell ref="J6:L6"/>
    <mergeCell ref="M6:M8"/>
    <mergeCell ref="X1:Y1"/>
    <mergeCell ref="A2:Y3"/>
    <mergeCell ref="A5:A8"/>
    <mergeCell ref="B5:B8"/>
    <mergeCell ref="C5:G6"/>
    <mergeCell ref="H5:L5"/>
    <mergeCell ref="M5:P5"/>
    <mergeCell ref="Q5:T5"/>
    <mergeCell ref="U5:W5"/>
    <mergeCell ref="X5:Y6"/>
    <mergeCell ref="N6:P6"/>
    <mergeCell ref="Q6:Q8"/>
    <mergeCell ref="R6:T6"/>
    <mergeCell ref="K7:L7"/>
    <mergeCell ref="N7:N8"/>
    <mergeCell ref="O7:P7"/>
  </mergeCells>
  <conditionalFormatting sqref="E21:E33">
    <cfRule type="cellIs" dxfId="166" priority="8" stopIfTrue="1" operator="lessThan">
      <formula>0</formula>
    </cfRule>
  </conditionalFormatting>
  <conditionalFormatting sqref="E34:E46">
    <cfRule type="cellIs" dxfId="165" priority="7" stopIfTrue="1" operator="lessThan">
      <formula>0</formula>
    </cfRule>
  </conditionalFormatting>
  <conditionalFormatting sqref="E47:E59">
    <cfRule type="cellIs" dxfId="164" priority="6" stopIfTrue="1" operator="lessThan">
      <formula>0</formula>
    </cfRule>
  </conditionalFormatting>
  <conditionalFormatting sqref="E10:E20">
    <cfRule type="cellIs" dxfId="163" priority="5" stopIfTrue="1" operator="lessThan">
      <formula>0</formula>
    </cfRule>
  </conditionalFormatting>
  <conditionalFormatting sqref="D10:D20">
    <cfRule type="cellIs" dxfId="162" priority="4" stopIfTrue="1" operator="lessThan">
      <formula>0</formula>
    </cfRule>
  </conditionalFormatting>
  <conditionalFormatting sqref="D21:D33">
    <cfRule type="cellIs" dxfId="161" priority="3" stopIfTrue="1" operator="lessThan">
      <formula>0</formula>
    </cfRule>
  </conditionalFormatting>
  <conditionalFormatting sqref="D34:D46">
    <cfRule type="cellIs" dxfId="160" priority="2" stopIfTrue="1" operator="lessThan">
      <formula>0</formula>
    </cfRule>
  </conditionalFormatting>
  <conditionalFormatting sqref="D47:D59">
    <cfRule type="cellIs" dxfId="159" priority="1" stopIfTrue="1" operator="lessThan">
      <formula>0</formula>
    </cfRule>
  </conditionalFormatting>
  <printOptions horizontalCentered="1"/>
  <pageMargins left="0.19685039370078741" right="0.19685039370078741" top="0.39370078740157483" bottom="0.19685039370078741" header="0.31496062992125984" footer="0.11811023622047245"/>
  <pageSetup paperSize="9" scale="47" fitToHeight="100" orientation="landscape" horizontalDpi="180" verticalDpi="180" r:id="rId1"/>
  <rowBreaks count="1" manualBreakCount="1">
    <brk id="33" max="24"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0">
    <tabColor rgb="FF00B050"/>
  </sheetPr>
  <dimension ref="A1:M69"/>
  <sheetViews>
    <sheetView view="pageBreakPreview" zoomScale="85" zoomScaleSheetLayoutView="85" workbookViewId="0">
      <selection activeCell="K11" sqref="K11"/>
    </sheetView>
  </sheetViews>
  <sheetFormatPr defaultRowHeight="15.75"/>
  <cols>
    <col min="1" max="1" width="5.140625" style="76" customWidth="1"/>
    <col min="2" max="2" width="20.28515625" style="76" customWidth="1"/>
    <col min="3" max="4" width="12.140625" style="76" customWidth="1"/>
    <col min="5" max="5" width="17.28515625" style="76" customWidth="1"/>
    <col min="6" max="6" width="14.5703125" style="76" customWidth="1"/>
    <col min="7" max="7" width="16.5703125" style="76" customWidth="1"/>
    <col min="8" max="8" width="18.28515625" style="76" customWidth="1"/>
    <col min="9" max="9" width="15.42578125" style="76" customWidth="1"/>
    <col min="10" max="10" width="12.5703125" style="156" customWidth="1"/>
    <col min="11" max="11" width="20.7109375" style="156" customWidth="1"/>
    <col min="12" max="13" width="12.140625" style="76" customWidth="1"/>
    <col min="14" max="227" width="9.140625" style="76"/>
    <col min="228" max="228" width="12.140625" style="76" customWidth="1"/>
    <col min="229" max="229" width="19.140625" style="76" bestFit="1" customWidth="1"/>
    <col min="230" max="230" width="14.7109375" style="76" bestFit="1" customWidth="1"/>
    <col min="231" max="232" width="14.7109375" style="76" customWidth="1"/>
    <col min="233" max="234" width="23" style="76" customWidth="1"/>
    <col min="235" max="235" width="15.28515625" style="76" customWidth="1"/>
    <col min="236" max="236" width="13.42578125" style="76" customWidth="1"/>
    <col min="237" max="237" width="13.140625" style="76" customWidth="1"/>
    <col min="238" max="238" width="18.140625" style="76" customWidth="1"/>
    <col min="239" max="483" width="9.140625" style="76"/>
    <col min="484" max="484" width="12.140625" style="76" customWidth="1"/>
    <col min="485" max="485" width="19.140625" style="76" bestFit="1" customWidth="1"/>
    <col min="486" max="486" width="14.7109375" style="76" bestFit="1" customWidth="1"/>
    <col min="487" max="488" width="14.7109375" style="76" customWidth="1"/>
    <col min="489" max="490" width="23" style="76" customWidth="1"/>
    <col min="491" max="491" width="15.28515625" style="76" customWidth="1"/>
    <col min="492" max="492" width="13.42578125" style="76" customWidth="1"/>
    <col min="493" max="493" width="13.140625" style="76" customWidth="1"/>
    <col min="494" max="494" width="18.140625" style="76" customWidth="1"/>
    <col min="495" max="739" width="9.140625" style="76"/>
    <col min="740" max="740" width="12.140625" style="76" customWidth="1"/>
    <col min="741" max="741" width="19.140625" style="76" bestFit="1" customWidth="1"/>
    <col min="742" max="742" width="14.7109375" style="76" bestFit="1" customWidth="1"/>
    <col min="743" max="744" width="14.7109375" style="76" customWidth="1"/>
    <col min="745" max="746" width="23" style="76" customWidth="1"/>
    <col min="747" max="747" width="15.28515625" style="76" customWidth="1"/>
    <col min="748" max="748" width="13.42578125" style="76" customWidth="1"/>
    <col min="749" max="749" width="13.140625" style="76" customWidth="1"/>
    <col min="750" max="750" width="18.140625" style="76" customWidth="1"/>
    <col min="751" max="995" width="9.140625" style="76"/>
    <col min="996" max="996" width="12.140625" style="76" customWidth="1"/>
    <col min="997" max="997" width="19.140625" style="76" bestFit="1" customWidth="1"/>
    <col min="998" max="998" width="14.7109375" style="76" bestFit="1" customWidth="1"/>
    <col min="999" max="1000" width="14.7109375" style="76" customWidth="1"/>
    <col min="1001" max="1002" width="23" style="76" customWidth="1"/>
    <col min="1003" max="1003" width="15.28515625" style="76" customWidth="1"/>
    <col min="1004" max="1004" width="13.42578125" style="76" customWidth="1"/>
    <col min="1005" max="1005" width="13.140625" style="76" customWidth="1"/>
    <col min="1006" max="1006" width="18.140625" style="76" customWidth="1"/>
    <col min="1007" max="1251" width="9.140625" style="76"/>
    <col min="1252" max="1252" width="12.140625" style="76" customWidth="1"/>
    <col min="1253" max="1253" width="19.140625" style="76" bestFit="1" customWidth="1"/>
    <col min="1254" max="1254" width="14.7109375" style="76" bestFit="1" customWidth="1"/>
    <col min="1255" max="1256" width="14.7109375" style="76" customWidth="1"/>
    <col min="1257" max="1258" width="23" style="76" customWidth="1"/>
    <col min="1259" max="1259" width="15.28515625" style="76" customWidth="1"/>
    <col min="1260" max="1260" width="13.42578125" style="76" customWidth="1"/>
    <col min="1261" max="1261" width="13.140625" style="76" customWidth="1"/>
    <col min="1262" max="1262" width="18.140625" style="76" customWidth="1"/>
    <col min="1263" max="1507" width="9.140625" style="76"/>
    <col min="1508" max="1508" width="12.140625" style="76" customWidth="1"/>
    <col min="1509" max="1509" width="19.140625" style="76" bestFit="1" customWidth="1"/>
    <col min="1510" max="1510" width="14.7109375" style="76" bestFit="1" customWidth="1"/>
    <col min="1511" max="1512" width="14.7109375" style="76" customWidth="1"/>
    <col min="1513" max="1514" width="23" style="76" customWidth="1"/>
    <col min="1515" max="1515" width="15.28515625" style="76" customWidth="1"/>
    <col min="1516" max="1516" width="13.42578125" style="76" customWidth="1"/>
    <col min="1517" max="1517" width="13.140625" style="76" customWidth="1"/>
    <col min="1518" max="1518" width="18.140625" style="76" customWidth="1"/>
    <col min="1519" max="1763" width="9.140625" style="76"/>
    <col min="1764" max="1764" width="12.140625" style="76" customWidth="1"/>
    <col min="1765" max="1765" width="19.140625" style="76" bestFit="1" customWidth="1"/>
    <col min="1766" max="1766" width="14.7109375" style="76" bestFit="1" customWidth="1"/>
    <col min="1767" max="1768" width="14.7109375" style="76" customWidth="1"/>
    <col min="1769" max="1770" width="23" style="76" customWidth="1"/>
    <col min="1771" max="1771" width="15.28515625" style="76" customWidth="1"/>
    <col min="1772" max="1772" width="13.42578125" style="76" customWidth="1"/>
    <col min="1773" max="1773" width="13.140625" style="76" customWidth="1"/>
    <col min="1774" max="1774" width="18.140625" style="76" customWidth="1"/>
    <col min="1775" max="2019" width="9.140625" style="76"/>
    <col min="2020" max="2020" width="12.140625" style="76" customWidth="1"/>
    <col min="2021" max="2021" width="19.140625" style="76" bestFit="1" customWidth="1"/>
    <col min="2022" max="2022" width="14.7109375" style="76" bestFit="1" customWidth="1"/>
    <col min="2023" max="2024" width="14.7109375" style="76" customWidth="1"/>
    <col min="2025" max="2026" width="23" style="76" customWidth="1"/>
    <col min="2027" max="2027" width="15.28515625" style="76" customWidth="1"/>
    <col min="2028" max="2028" width="13.42578125" style="76" customWidth="1"/>
    <col min="2029" max="2029" width="13.140625" style="76" customWidth="1"/>
    <col min="2030" max="2030" width="18.140625" style="76" customWidth="1"/>
    <col min="2031" max="2275" width="9.140625" style="76"/>
    <col min="2276" max="2276" width="12.140625" style="76" customWidth="1"/>
    <col min="2277" max="2277" width="19.140625" style="76" bestFit="1" customWidth="1"/>
    <col min="2278" max="2278" width="14.7109375" style="76" bestFit="1" customWidth="1"/>
    <col min="2279" max="2280" width="14.7109375" style="76" customWidth="1"/>
    <col min="2281" max="2282" width="23" style="76" customWidth="1"/>
    <col min="2283" max="2283" width="15.28515625" style="76" customWidth="1"/>
    <col min="2284" max="2284" width="13.42578125" style="76" customWidth="1"/>
    <col min="2285" max="2285" width="13.140625" style="76" customWidth="1"/>
    <col min="2286" max="2286" width="18.140625" style="76" customWidth="1"/>
    <col min="2287" max="2531" width="9.140625" style="76"/>
    <col min="2532" max="2532" width="12.140625" style="76" customWidth="1"/>
    <col min="2533" max="2533" width="19.140625" style="76" bestFit="1" customWidth="1"/>
    <col min="2534" max="2534" width="14.7109375" style="76" bestFit="1" customWidth="1"/>
    <col min="2535" max="2536" width="14.7109375" style="76" customWidth="1"/>
    <col min="2537" max="2538" width="23" style="76" customWidth="1"/>
    <col min="2539" max="2539" width="15.28515625" style="76" customWidth="1"/>
    <col min="2540" max="2540" width="13.42578125" style="76" customWidth="1"/>
    <col min="2541" max="2541" width="13.140625" style="76" customWidth="1"/>
    <col min="2542" max="2542" width="18.140625" style="76" customWidth="1"/>
    <col min="2543" max="2787" width="9.140625" style="76"/>
    <col min="2788" max="2788" width="12.140625" style="76" customWidth="1"/>
    <col min="2789" max="2789" width="19.140625" style="76" bestFit="1" customWidth="1"/>
    <col min="2790" max="2790" width="14.7109375" style="76" bestFit="1" customWidth="1"/>
    <col min="2791" max="2792" width="14.7109375" style="76" customWidth="1"/>
    <col min="2793" max="2794" width="23" style="76" customWidth="1"/>
    <col min="2795" max="2795" width="15.28515625" style="76" customWidth="1"/>
    <col min="2796" max="2796" width="13.42578125" style="76" customWidth="1"/>
    <col min="2797" max="2797" width="13.140625" style="76" customWidth="1"/>
    <col min="2798" max="2798" width="18.140625" style="76" customWidth="1"/>
    <col min="2799" max="3043" width="9.140625" style="76"/>
    <col min="3044" max="3044" width="12.140625" style="76" customWidth="1"/>
    <col min="3045" max="3045" width="19.140625" style="76" bestFit="1" customWidth="1"/>
    <col min="3046" max="3046" width="14.7109375" style="76" bestFit="1" customWidth="1"/>
    <col min="3047" max="3048" width="14.7109375" style="76" customWidth="1"/>
    <col min="3049" max="3050" width="23" style="76" customWidth="1"/>
    <col min="3051" max="3051" width="15.28515625" style="76" customWidth="1"/>
    <col min="3052" max="3052" width="13.42578125" style="76" customWidth="1"/>
    <col min="3053" max="3053" width="13.140625" style="76" customWidth="1"/>
    <col min="3054" max="3054" width="18.140625" style="76" customWidth="1"/>
    <col min="3055" max="3299" width="9.140625" style="76"/>
    <col min="3300" max="3300" width="12.140625" style="76" customWidth="1"/>
    <col min="3301" max="3301" width="19.140625" style="76" bestFit="1" customWidth="1"/>
    <col min="3302" max="3302" width="14.7109375" style="76" bestFit="1" customWidth="1"/>
    <col min="3303" max="3304" width="14.7109375" style="76" customWidth="1"/>
    <col min="3305" max="3306" width="23" style="76" customWidth="1"/>
    <col min="3307" max="3307" width="15.28515625" style="76" customWidth="1"/>
    <col min="3308" max="3308" width="13.42578125" style="76" customWidth="1"/>
    <col min="3309" max="3309" width="13.140625" style="76" customWidth="1"/>
    <col min="3310" max="3310" width="18.140625" style="76" customWidth="1"/>
    <col min="3311" max="3555" width="9.140625" style="76"/>
    <col min="3556" max="3556" width="12.140625" style="76" customWidth="1"/>
    <col min="3557" max="3557" width="19.140625" style="76" bestFit="1" customWidth="1"/>
    <col min="3558" max="3558" width="14.7109375" style="76" bestFit="1" customWidth="1"/>
    <col min="3559" max="3560" width="14.7109375" style="76" customWidth="1"/>
    <col min="3561" max="3562" width="23" style="76" customWidth="1"/>
    <col min="3563" max="3563" width="15.28515625" style="76" customWidth="1"/>
    <col min="3564" max="3564" width="13.42578125" style="76" customWidth="1"/>
    <col min="3565" max="3565" width="13.140625" style="76" customWidth="1"/>
    <col min="3566" max="3566" width="18.140625" style="76" customWidth="1"/>
    <col min="3567" max="3811" width="9.140625" style="76"/>
    <col min="3812" max="3812" width="12.140625" style="76" customWidth="1"/>
    <col min="3813" max="3813" width="19.140625" style="76" bestFit="1" customWidth="1"/>
    <col min="3814" max="3814" width="14.7109375" style="76" bestFit="1" customWidth="1"/>
    <col min="3815" max="3816" width="14.7109375" style="76" customWidth="1"/>
    <col min="3817" max="3818" width="23" style="76" customWidth="1"/>
    <col min="3819" max="3819" width="15.28515625" style="76" customWidth="1"/>
    <col min="3820" max="3820" width="13.42578125" style="76" customWidth="1"/>
    <col min="3821" max="3821" width="13.140625" style="76" customWidth="1"/>
    <col min="3822" max="3822" width="18.140625" style="76" customWidth="1"/>
    <col min="3823" max="4067" width="9.140625" style="76"/>
    <col min="4068" max="4068" width="12.140625" style="76" customWidth="1"/>
    <col min="4069" max="4069" width="19.140625" style="76" bestFit="1" customWidth="1"/>
    <col min="4070" max="4070" width="14.7109375" style="76" bestFit="1" customWidth="1"/>
    <col min="4071" max="4072" width="14.7109375" style="76" customWidth="1"/>
    <col min="4073" max="4074" width="23" style="76" customWidth="1"/>
    <col min="4075" max="4075" width="15.28515625" style="76" customWidth="1"/>
    <col min="4076" max="4076" width="13.42578125" style="76" customWidth="1"/>
    <col min="4077" max="4077" width="13.140625" style="76" customWidth="1"/>
    <col min="4078" max="4078" width="18.140625" style="76" customWidth="1"/>
    <col min="4079" max="4323" width="9.140625" style="76"/>
    <col min="4324" max="4324" width="12.140625" style="76" customWidth="1"/>
    <col min="4325" max="4325" width="19.140625" style="76" bestFit="1" customWidth="1"/>
    <col min="4326" max="4326" width="14.7109375" style="76" bestFit="1" customWidth="1"/>
    <col min="4327" max="4328" width="14.7109375" style="76" customWidth="1"/>
    <col min="4329" max="4330" width="23" style="76" customWidth="1"/>
    <col min="4331" max="4331" width="15.28515625" style="76" customWidth="1"/>
    <col min="4332" max="4332" width="13.42578125" style="76" customWidth="1"/>
    <col min="4333" max="4333" width="13.140625" style="76" customWidth="1"/>
    <col min="4334" max="4334" width="18.140625" style="76" customWidth="1"/>
    <col min="4335" max="4579" width="9.140625" style="76"/>
    <col min="4580" max="4580" width="12.140625" style="76" customWidth="1"/>
    <col min="4581" max="4581" width="19.140625" style="76" bestFit="1" customWidth="1"/>
    <col min="4582" max="4582" width="14.7109375" style="76" bestFit="1" customWidth="1"/>
    <col min="4583" max="4584" width="14.7109375" style="76" customWidth="1"/>
    <col min="4585" max="4586" width="23" style="76" customWidth="1"/>
    <col min="4587" max="4587" width="15.28515625" style="76" customWidth="1"/>
    <col min="4588" max="4588" width="13.42578125" style="76" customWidth="1"/>
    <col min="4589" max="4589" width="13.140625" style="76" customWidth="1"/>
    <col min="4590" max="4590" width="18.140625" style="76" customWidth="1"/>
    <col min="4591" max="4835" width="9.140625" style="76"/>
    <col min="4836" max="4836" width="12.140625" style="76" customWidth="1"/>
    <col min="4837" max="4837" width="19.140625" style="76" bestFit="1" customWidth="1"/>
    <col min="4838" max="4838" width="14.7109375" style="76" bestFit="1" customWidth="1"/>
    <col min="4839" max="4840" width="14.7109375" style="76" customWidth="1"/>
    <col min="4841" max="4842" width="23" style="76" customWidth="1"/>
    <col min="4843" max="4843" width="15.28515625" style="76" customWidth="1"/>
    <col min="4844" max="4844" width="13.42578125" style="76" customWidth="1"/>
    <col min="4845" max="4845" width="13.140625" style="76" customWidth="1"/>
    <col min="4846" max="4846" width="18.140625" style="76" customWidth="1"/>
    <col min="4847" max="5091" width="9.140625" style="76"/>
    <col min="5092" max="5092" width="12.140625" style="76" customWidth="1"/>
    <col min="5093" max="5093" width="19.140625" style="76" bestFit="1" customWidth="1"/>
    <col min="5094" max="5094" width="14.7109375" style="76" bestFit="1" customWidth="1"/>
    <col min="5095" max="5096" width="14.7109375" style="76" customWidth="1"/>
    <col min="5097" max="5098" width="23" style="76" customWidth="1"/>
    <col min="5099" max="5099" width="15.28515625" style="76" customWidth="1"/>
    <col min="5100" max="5100" width="13.42578125" style="76" customWidth="1"/>
    <col min="5101" max="5101" width="13.140625" style="76" customWidth="1"/>
    <col min="5102" max="5102" width="18.140625" style="76" customWidth="1"/>
    <col min="5103" max="5347" width="9.140625" style="76"/>
    <col min="5348" max="5348" width="12.140625" style="76" customWidth="1"/>
    <col min="5349" max="5349" width="19.140625" style="76" bestFit="1" customWidth="1"/>
    <col min="5350" max="5350" width="14.7109375" style="76" bestFit="1" customWidth="1"/>
    <col min="5351" max="5352" width="14.7109375" style="76" customWidth="1"/>
    <col min="5353" max="5354" width="23" style="76" customWidth="1"/>
    <col min="5355" max="5355" width="15.28515625" style="76" customWidth="1"/>
    <col min="5356" max="5356" width="13.42578125" style="76" customWidth="1"/>
    <col min="5357" max="5357" width="13.140625" style="76" customWidth="1"/>
    <col min="5358" max="5358" width="18.140625" style="76" customWidth="1"/>
    <col min="5359" max="5603" width="9.140625" style="76"/>
    <col min="5604" max="5604" width="12.140625" style="76" customWidth="1"/>
    <col min="5605" max="5605" width="19.140625" style="76" bestFit="1" customWidth="1"/>
    <col min="5606" max="5606" width="14.7109375" style="76" bestFit="1" customWidth="1"/>
    <col min="5607" max="5608" width="14.7109375" style="76" customWidth="1"/>
    <col min="5609" max="5610" width="23" style="76" customWidth="1"/>
    <col min="5611" max="5611" width="15.28515625" style="76" customWidth="1"/>
    <col min="5612" max="5612" width="13.42578125" style="76" customWidth="1"/>
    <col min="5613" max="5613" width="13.140625" style="76" customWidth="1"/>
    <col min="5614" max="5614" width="18.140625" style="76" customWidth="1"/>
    <col min="5615" max="5859" width="9.140625" style="76"/>
    <col min="5860" max="5860" width="12.140625" style="76" customWidth="1"/>
    <col min="5861" max="5861" width="19.140625" style="76" bestFit="1" customWidth="1"/>
    <col min="5862" max="5862" width="14.7109375" style="76" bestFit="1" customWidth="1"/>
    <col min="5863" max="5864" width="14.7109375" style="76" customWidth="1"/>
    <col min="5865" max="5866" width="23" style="76" customWidth="1"/>
    <col min="5867" max="5867" width="15.28515625" style="76" customWidth="1"/>
    <col min="5868" max="5868" width="13.42578125" style="76" customWidth="1"/>
    <col min="5869" max="5869" width="13.140625" style="76" customWidth="1"/>
    <col min="5870" max="5870" width="18.140625" style="76" customWidth="1"/>
    <col min="5871" max="6115" width="9.140625" style="76"/>
    <col min="6116" max="6116" width="12.140625" style="76" customWidth="1"/>
    <col min="6117" max="6117" width="19.140625" style="76" bestFit="1" customWidth="1"/>
    <col min="6118" max="6118" width="14.7109375" style="76" bestFit="1" customWidth="1"/>
    <col min="6119" max="6120" width="14.7109375" style="76" customWidth="1"/>
    <col min="6121" max="6122" width="23" style="76" customWidth="1"/>
    <col min="6123" max="6123" width="15.28515625" style="76" customWidth="1"/>
    <col min="6124" max="6124" width="13.42578125" style="76" customWidth="1"/>
    <col min="6125" max="6125" width="13.140625" style="76" customWidth="1"/>
    <col min="6126" max="6126" width="18.140625" style="76" customWidth="1"/>
    <col min="6127" max="6371" width="9.140625" style="76"/>
    <col min="6372" max="6372" width="12.140625" style="76" customWidth="1"/>
    <col min="6373" max="6373" width="19.140625" style="76" bestFit="1" customWidth="1"/>
    <col min="6374" max="6374" width="14.7109375" style="76" bestFit="1" customWidth="1"/>
    <col min="6375" max="6376" width="14.7109375" style="76" customWidth="1"/>
    <col min="6377" max="6378" width="23" style="76" customWidth="1"/>
    <col min="6379" max="6379" width="15.28515625" style="76" customWidth="1"/>
    <col min="6380" max="6380" width="13.42578125" style="76" customWidth="1"/>
    <col min="6381" max="6381" width="13.140625" style="76" customWidth="1"/>
    <col min="6382" max="6382" width="18.140625" style="76" customWidth="1"/>
    <col min="6383" max="6627" width="9.140625" style="76"/>
    <col min="6628" max="6628" width="12.140625" style="76" customWidth="1"/>
    <col min="6629" max="6629" width="19.140625" style="76" bestFit="1" customWidth="1"/>
    <col min="6630" max="6630" width="14.7109375" style="76" bestFit="1" customWidth="1"/>
    <col min="6631" max="6632" width="14.7109375" style="76" customWidth="1"/>
    <col min="6633" max="6634" width="23" style="76" customWidth="1"/>
    <col min="6635" max="6635" width="15.28515625" style="76" customWidth="1"/>
    <col min="6636" max="6636" width="13.42578125" style="76" customWidth="1"/>
    <col min="6637" max="6637" width="13.140625" style="76" customWidth="1"/>
    <col min="6638" max="6638" width="18.140625" style="76" customWidth="1"/>
    <col min="6639" max="6883" width="9.140625" style="76"/>
    <col min="6884" max="6884" width="12.140625" style="76" customWidth="1"/>
    <col min="6885" max="6885" width="19.140625" style="76" bestFit="1" customWidth="1"/>
    <col min="6886" max="6886" width="14.7109375" style="76" bestFit="1" customWidth="1"/>
    <col min="6887" max="6888" width="14.7109375" style="76" customWidth="1"/>
    <col min="6889" max="6890" width="23" style="76" customWidth="1"/>
    <col min="6891" max="6891" width="15.28515625" style="76" customWidth="1"/>
    <col min="6892" max="6892" width="13.42578125" style="76" customWidth="1"/>
    <col min="6893" max="6893" width="13.140625" style="76" customWidth="1"/>
    <col min="6894" max="6894" width="18.140625" style="76" customWidth="1"/>
    <col min="6895" max="7139" width="9.140625" style="76"/>
    <col min="7140" max="7140" width="12.140625" style="76" customWidth="1"/>
    <col min="7141" max="7141" width="19.140625" style="76" bestFit="1" customWidth="1"/>
    <col min="7142" max="7142" width="14.7109375" style="76" bestFit="1" customWidth="1"/>
    <col min="7143" max="7144" width="14.7109375" style="76" customWidth="1"/>
    <col min="7145" max="7146" width="23" style="76" customWidth="1"/>
    <col min="7147" max="7147" width="15.28515625" style="76" customWidth="1"/>
    <col min="7148" max="7148" width="13.42578125" style="76" customWidth="1"/>
    <col min="7149" max="7149" width="13.140625" style="76" customWidth="1"/>
    <col min="7150" max="7150" width="18.140625" style="76" customWidth="1"/>
    <col min="7151" max="7395" width="9.140625" style="76"/>
    <col min="7396" max="7396" width="12.140625" style="76" customWidth="1"/>
    <col min="7397" max="7397" width="19.140625" style="76" bestFit="1" customWidth="1"/>
    <col min="7398" max="7398" width="14.7109375" style="76" bestFit="1" customWidth="1"/>
    <col min="7399" max="7400" width="14.7109375" style="76" customWidth="1"/>
    <col min="7401" max="7402" width="23" style="76" customWidth="1"/>
    <col min="7403" max="7403" width="15.28515625" style="76" customWidth="1"/>
    <col min="7404" max="7404" width="13.42578125" style="76" customWidth="1"/>
    <col min="7405" max="7405" width="13.140625" style="76" customWidth="1"/>
    <col min="7406" max="7406" width="18.140625" style="76" customWidth="1"/>
    <col min="7407" max="7651" width="9.140625" style="76"/>
    <col min="7652" max="7652" width="12.140625" style="76" customWidth="1"/>
    <col min="7653" max="7653" width="19.140625" style="76" bestFit="1" customWidth="1"/>
    <col min="7654" max="7654" width="14.7109375" style="76" bestFit="1" customWidth="1"/>
    <col min="7655" max="7656" width="14.7109375" style="76" customWidth="1"/>
    <col min="7657" max="7658" width="23" style="76" customWidth="1"/>
    <col min="7659" max="7659" width="15.28515625" style="76" customWidth="1"/>
    <col min="7660" max="7660" width="13.42578125" style="76" customWidth="1"/>
    <col min="7661" max="7661" width="13.140625" style="76" customWidth="1"/>
    <col min="7662" max="7662" width="18.140625" style="76" customWidth="1"/>
    <col min="7663" max="7907" width="9.140625" style="76"/>
    <col min="7908" max="7908" width="12.140625" style="76" customWidth="1"/>
    <col min="7909" max="7909" width="19.140625" style="76" bestFit="1" customWidth="1"/>
    <col min="7910" max="7910" width="14.7109375" style="76" bestFit="1" customWidth="1"/>
    <col min="7911" max="7912" width="14.7109375" style="76" customWidth="1"/>
    <col min="7913" max="7914" width="23" style="76" customWidth="1"/>
    <col min="7915" max="7915" width="15.28515625" style="76" customWidth="1"/>
    <col min="7916" max="7916" width="13.42578125" style="76" customWidth="1"/>
    <col min="7917" max="7917" width="13.140625" style="76" customWidth="1"/>
    <col min="7918" max="7918" width="18.140625" style="76" customWidth="1"/>
    <col min="7919" max="8163" width="9.140625" style="76"/>
    <col min="8164" max="8164" width="12.140625" style="76" customWidth="1"/>
    <col min="8165" max="8165" width="19.140625" style="76" bestFit="1" customWidth="1"/>
    <col min="8166" max="8166" width="14.7109375" style="76" bestFit="1" customWidth="1"/>
    <col min="8167" max="8168" width="14.7109375" style="76" customWidth="1"/>
    <col min="8169" max="8170" width="23" style="76" customWidth="1"/>
    <col min="8171" max="8171" width="15.28515625" style="76" customWidth="1"/>
    <col min="8172" max="8172" width="13.42578125" style="76" customWidth="1"/>
    <col min="8173" max="8173" width="13.140625" style="76" customWidth="1"/>
    <col min="8174" max="8174" width="18.140625" style="76" customWidth="1"/>
    <col min="8175" max="8419" width="9.140625" style="76"/>
    <col min="8420" max="8420" width="12.140625" style="76" customWidth="1"/>
    <col min="8421" max="8421" width="19.140625" style="76" bestFit="1" customWidth="1"/>
    <col min="8422" max="8422" width="14.7109375" style="76" bestFit="1" customWidth="1"/>
    <col min="8423" max="8424" width="14.7109375" style="76" customWidth="1"/>
    <col min="8425" max="8426" width="23" style="76" customWidth="1"/>
    <col min="8427" max="8427" width="15.28515625" style="76" customWidth="1"/>
    <col min="8428" max="8428" width="13.42578125" style="76" customWidth="1"/>
    <col min="8429" max="8429" width="13.140625" style="76" customWidth="1"/>
    <col min="8430" max="8430" width="18.140625" style="76" customWidth="1"/>
    <col min="8431" max="8675" width="9.140625" style="76"/>
    <col min="8676" max="8676" width="12.140625" style="76" customWidth="1"/>
    <col min="8677" max="8677" width="19.140625" style="76" bestFit="1" customWidth="1"/>
    <col min="8678" max="8678" width="14.7109375" style="76" bestFit="1" customWidth="1"/>
    <col min="8679" max="8680" width="14.7109375" style="76" customWidth="1"/>
    <col min="8681" max="8682" width="23" style="76" customWidth="1"/>
    <col min="8683" max="8683" width="15.28515625" style="76" customWidth="1"/>
    <col min="8684" max="8684" width="13.42578125" style="76" customWidth="1"/>
    <col min="8685" max="8685" width="13.140625" style="76" customWidth="1"/>
    <col min="8686" max="8686" width="18.140625" style="76" customWidth="1"/>
    <col min="8687" max="8931" width="9.140625" style="76"/>
    <col min="8932" max="8932" width="12.140625" style="76" customWidth="1"/>
    <col min="8933" max="8933" width="19.140625" style="76" bestFit="1" customWidth="1"/>
    <col min="8934" max="8934" width="14.7109375" style="76" bestFit="1" customWidth="1"/>
    <col min="8935" max="8936" width="14.7109375" style="76" customWidth="1"/>
    <col min="8937" max="8938" width="23" style="76" customWidth="1"/>
    <col min="8939" max="8939" width="15.28515625" style="76" customWidth="1"/>
    <col min="8940" max="8940" width="13.42578125" style="76" customWidth="1"/>
    <col min="8941" max="8941" width="13.140625" style="76" customWidth="1"/>
    <col min="8942" max="8942" width="18.140625" style="76" customWidth="1"/>
    <col min="8943" max="9187" width="9.140625" style="76"/>
    <col min="9188" max="9188" width="12.140625" style="76" customWidth="1"/>
    <col min="9189" max="9189" width="19.140625" style="76" bestFit="1" customWidth="1"/>
    <col min="9190" max="9190" width="14.7109375" style="76" bestFit="1" customWidth="1"/>
    <col min="9191" max="9192" width="14.7109375" style="76" customWidth="1"/>
    <col min="9193" max="9194" width="23" style="76" customWidth="1"/>
    <col min="9195" max="9195" width="15.28515625" style="76" customWidth="1"/>
    <col min="9196" max="9196" width="13.42578125" style="76" customWidth="1"/>
    <col min="9197" max="9197" width="13.140625" style="76" customWidth="1"/>
    <col min="9198" max="9198" width="18.140625" style="76" customWidth="1"/>
    <col min="9199" max="9443" width="9.140625" style="76"/>
    <col min="9444" max="9444" width="12.140625" style="76" customWidth="1"/>
    <col min="9445" max="9445" width="19.140625" style="76" bestFit="1" customWidth="1"/>
    <col min="9446" max="9446" width="14.7109375" style="76" bestFit="1" customWidth="1"/>
    <col min="9447" max="9448" width="14.7109375" style="76" customWidth="1"/>
    <col min="9449" max="9450" width="23" style="76" customWidth="1"/>
    <col min="9451" max="9451" width="15.28515625" style="76" customWidth="1"/>
    <col min="9452" max="9452" width="13.42578125" style="76" customWidth="1"/>
    <col min="9453" max="9453" width="13.140625" style="76" customWidth="1"/>
    <col min="9454" max="9454" width="18.140625" style="76" customWidth="1"/>
    <col min="9455" max="9699" width="9.140625" style="76"/>
    <col min="9700" max="9700" width="12.140625" style="76" customWidth="1"/>
    <col min="9701" max="9701" width="19.140625" style="76" bestFit="1" customWidth="1"/>
    <col min="9702" max="9702" width="14.7109375" style="76" bestFit="1" customWidth="1"/>
    <col min="9703" max="9704" width="14.7109375" style="76" customWidth="1"/>
    <col min="9705" max="9706" width="23" style="76" customWidth="1"/>
    <col min="9707" max="9707" width="15.28515625" style="76" customWidth="1"/>
    <col min="9708" max="9708" width="13.42578125" style="76" customWidth="1"/>
    <col min="9709" max="9709" width="13.140625" style="76" customWidth="1"/>
    <col min="9710" max="9710" width="18.140625" style="76" customWidth="1"/>
    <col min="9711" max="9955" width="9.140625" style="76"/>
    <col min="9956" max="9956" width="12.140625" style="76" customWidth="1"/>
    <col min="9957" max="9957" width="19.140625" style="76" bestFit="1" customWidth="1"/>
    <col min="9958" max="9958" width="14.7109375" style="76" bestFit="1" customWidth="1"/>
    <col min="9959" max="9960" width="14.7109375" style="76" customWidth="1"/>
    <col min="9961" max="9962" width="23" style="76" customWidth="1"/>
    <col min="9963" max="9963" width="15.28515625" style="76" customWidth="1"/>
    <col min="9964" max="9964" width="13.42578125" style="76" customWidth="1"/>
    <col min="9965" max="9965" width="13.140625" style="76" customWidth="1"/>
    <col min="9966" max="9966" width="18.140625" style="76" customWidth="1"/>
    <col min="9967" max="10211" width="9.140625" style="76"/>
    <col min="10212" max="10212" width="12.140625" style="76" customWidth="1"/>
    <col min="10213" max="10213" width="19.140625" style="76" bestFit="1" customWidth="1"/>
    <col min="10214" max="10214" width="14.7109375" style="76" bestFit="1" customWidth="1"/>
    <col min="10215" max="10216" width="14.7109375" style="76" customWidth="1"/>
    <col min="10217" max="10218" width="23" style="76" customWidth="1"/>
    <col min="10219" max="10219" width="15.28515625" style="76" customWidth="1"/>
    <col min="10220" max="10220" width="13.42578125" style="76" customWidth="1"/>
    <col min="10221" max="10221" width="13.140625" style="76" customWidth="1"/>
    <col min="10222" max="10222" width="18.140625" style="76" customWidth="1"/>
    <col min="10223" max="10467" width="9.140625" style="76"/>
    <col min="10468" max="10468" width="12.140625" style="76" customWidth="1"/>
    <col min="10469" max="10469" width="19.140625" style="76" bestFit="1" customWidth="1"/>
    <col min="10470" max="10470" width="14.7109375" style="76" bestFit="1" customWidth="1"/>
    <col min="10471" max="10472" width="14.7109375" style="76" customWidth="1"/>
    <col min="10473" max="10474" width="23" style="76" customWidth="1"/>
    <col min="10475" max="10475" width="15.28515625" style="76" customWidth="1"/>
    <col min="10476" max="10476" width="13.42578125" style="76" customWidth="1"/>
    <col min="10477" max="10477" width="13.140625" style="76" customWidth="1"/>
    <col min="10478" max="10478" width="18.140625" style="76" customWidth="1"/>
    <col min="10479" max="10723" width="9.140625" style="76"/>
    <col min="10724" max="10724" width="12.140625" style="76" customWidth="1"/>
    <col min="10725" max="10725" width="19.140625" style="76" bestFit="1" customWidth="1"/>
    <col min="10726" max="10726" width="14.7109375" style="76" bestFit="1" customWidth="1"/>
    <col min="10727" max="10728" width="14.7109375" style="76" customWidth="1"/>
    <col min="10729" max="10730" width="23" style="76" customWidth="1"/>
    <col min="10731" max="10731" width="15.28515625" style="76" customWidth="1"/>
    <col min="10732" max="10732" width="13.42578125" style="76" customWidth="1"/>
    <col min="10733" max="10733" width="13.140625" style="76" customWidth="1"/>
    <col min="10734" max="10734" width="18.140625" style="76" customWidth="1"/>
    <col min="10735" max="10979" width="9.140625" style="76"/>
    <col min="10980" max="10980" width="12.140625" style="76" customWidth="1"/>
    <col min="10981" max="10981" width="19.140625" style="76" bestFit="1" customWidth="1"/>
    <col min="10982" max="10982" width="14.7109375" style="76" bestFit="1" customWidth="1"/>
    <col min="10983" max="10984" width="14.7109375" style="76" customWidth="1"/>
    <col min="10985" max="10986" width="23" style="76" customWidth="1"/>
    <col min="10987" max="10987" width="15.28515625" style="76" customWidth="1"/>
    <col min="10988" max="10988" width="13.42578125" style="76" customWidth="1"/>
    <col min="10989" max="10989" width="13.140625" style="76" customWidth="1"/>
    <col min="10990" max="10990" width="18.140625" style="76" customWidth="1"/>
    <col min="10991" max="11235" width="9.140625" style="76"/>
    <col min="11236" max="11236" width="12.140625" style="76" customWidth="1"/>
    <col min="11237" max="11237" width="19.140625" style="76" bestFit="1" customWidth="1"/>
    <col min="11238" max="11238" width="14.7109375" style="76" bestFit="1" customWidth="1"/>
    <col min="11239" max="11240" width="14.7109375" style="76" customWidth="1"/>
    <col min="11241" max="11242" width="23" style="76" customWidth="1"/>
    <col min="11243" max="11243" width="15.28515625" style="76" customWidth="1"/>
    <col min="11244" max="11244" width="13.42578125" style="76" customWidth="1"/>
    <col min="11245" max="11245" width="13.140625" style="76" customWidth="1"/>
    <col min="11246" max="11246" width="18.140625" style="76" customWidth="1"/>
    <col min="11247" max="11491" width="9.140625" style="76"/>
    <col min="11492" max="11492" width="12.140625" style="76" customWidth="1"/>
    <col min="11493" max="11493" width="19.140625" style="76" bestFit="1" customWidth="1"/>
    <col min="11494" max="11494" width="14.7109375" style="76" bestFit="1" customWidth="1"/>
    <col min="11495" max="11496" width="14.7109375" style="76" customWidth="1"/>
    <col min="11497" max="11498" width="23" style="76" customWidth="1"/>
    <col min="11499" max="11499" width="15.28515625" style="76" customWidth="1"/>
    <col min="11500" max="11500" width="13.42578125" style="76" customWidth="1"/>
    <col min="11501" max="11501" width="13.140625" style="76" customWidth="1"/>
    <col min="11502" max="11502" width="18.140625" style="76" customWidth="1"/>
    <col min="11503" max="11747" width="9.140625" style="76"/>
    <col min="11748" max="11748" width="12.140625" style="76" customWidth="1"/>
    <col min="11749" max="11749" width="19.140625" style="76" bestFit="1" customWidth="1"/>
    <col min="11750" max="11750" width="14.7109375" style="76" bestFit="1" customWidth="1"/>
    <col min="11751" max="11752" width="14.7109375" style="76" customWidth="1"/>
    <col min="11753" max="11754" width="23" style="76" customWidth="1"/>
    <col min="11755" max="11755" width="15.28515625" style="76" customWidth="1"/>
    <col min="11756" max="11756" width="13.42578125" style="76" customWidth="1"/>
    <col min="11757" max="11757" width="13.140625" style="76" customWidth="1"/>
    <col min="11758" max="11758" width="18.140625" style="76" customWidth="1"/>
    <col min="11759" max="12003" width="9.140625" style="76"/>
    <col min="12004" max="12004" width="12.140625" style="76" customWidth="1"/>
    <col min="12005" max="12005" width="19.140625" style="76" bestFit="1" customWidth="1"/>
    <col min="12006" max="12006" width="14.7109375" style="76" bestFit="1" customWidth="1"/>
    <col min="12007" max="12008" width="14.7109375" style="76" customWidth="1"/>
    <col min="12009" max="12010" width="23" style="76" customWidth="1"/>
    <col min="12011" max="12011" width="15.28515625" style="76" customWidth="1"/>
    <col min="12012" max="12012" width="13.42578125" style="76" customWidth="1"/>
    <col min="12013" max="12013" width="13.140625" style="76" customWidth="1"/>
    <col min="12014" max="12014" width="18.140625" style="76" customWidth="1"/>
    <col min="12015" max="12259" width="9.140625" style="76"/>
    <col min="12260" max="12260" width="12.140625" style="76" customWidth="1"/>
    <col min="12261" max="12261" width="19.140625" style="76" bestFit="1" customWidth="1"/>
    <col min="12262" max="12262" width="14.7109375" style="76" bestFit="1" customWidth="1"/>
    <col min="12263" max="12264" width="14.7109375" style="76" customWidth="1"/>
    <col min="12265" max="12266" width="23" style="76" customWidth="1"/>
    <col min="12267" max="12267" width="15.28515625" style="76" customWidth="1"/>
    <col min="12268" max="12268" width="13.42578125" style="76" customWidth="1"/>
    <col min="12269" max="12269" width="13.140625" style="76" customWidth="1"/>
    <col min="12270" max="12270" width="18.140625" style="76" customWidth="1"/>
    <col min="12271" max="12515" width="9.140625" style="76"/>
    <col min="12516" max="12516" width="12.140625" style="76" customWidth="1"/>
    <col min="12517" max="12517" width="19.140625" style="76" bestFit="1" customWidth="1"/>
    <col min="12518" max="12518" width="14.7109375" style="76" bestFit="1" customWidth="1"/>
    <col min="12519" max="12520" width="14.7109375" style="76" customWidth="1"/>
    <col min="12521" max="12522" width="23" style="76" customWidth="1"/>
    <col min="12523" max="12523" width="15.28515625" style="76" customWidth="1"/>
    <col min="12524" max="12524" width="13.42578125" style="76" customWidth="1"/>
    <col min="12525" max="12525" width="13.140625" style="76" customWidth="1"/>
    <col min="12526" max="12526" width="18.140625" style="76" customWidth="1"/>
    <col min="12527" max="12771" width="9.140625" style="76"/>
    <col min="12772" max="12772" width="12.140625" style="76" customWidth="1"/>
    <col min="12773" max="12773" width="19.140625" style="76" bestFit="1" customWidth="1"/>
    <col min="12774" max="12774" width="14.7109375" style="76" bestFit="1" customWidth="1"/>
    <col min="12775" max="12776" width="14.7109375" style="76" customWidth="1"/>
    <col min="12777" max="12778" width="23" style="76" customWidth="1"/>
    <col min="12779" max="12779" width="15.28515625" style="76" customWidth="1"/>
    <col min="12780" max="12780" width="13.42578125" style="76" customWidth="1"/>
    <col min="12781" max="12781" width="13.140625" style="76" customWidth="1"/>
    <col min="12782" max="12782" width="18.140625" style="76" customWidth="1"/>
    <col min="12783" max="13027" width="9.140625" style="76"/>
    <col min="13028" max="13028" width="12.140625" style="76" customWidth="1"/>
    <col min="13029" max="13029" width="19.140625" style="76" bestFit="1" customWidth="1"/>
    <col min="13030" max="13030" width="14.7109375" style="76" bestFit="1" customWidth="1"/>
    <col min="13031" max="13032" width="14.7109375" style="76" customWidth="1"/>
    <col min="13033" max="13034" width="23" style="76" customWidth="1"/>
    <col min="13035" max="13035" width="15.28515625" style="76" customWidth="1"/>
    <col min="13036" max="13036" width="13.42578125" style="76" customWidth="1"/>
    <col min="13037" max="13037" width="13.140625" style="76" customWidth="1"/>
    <col min="13038" max="13038" width="18.140625" style="76" customWidth="1"/>
    <col min="13039" max="13283" width="9.140625" style="76"/>
    <col min="13284" max="13284" width="12.140625" style="76" customWidth="1"/>
    <col min="13285" max="13285" width="19.140625" style="76" bestFit="1" customWidth="1"/>
    <col min="13286" max="13286" width="14.7109375" style="76" bestFit="1" customWidth="1"/>
    <col min="13287" max="13288" width="14.7109375" style="76" customWidth="1"/>
    <col min="13289" max="13290" width="23" style="76" customWidth="1"/>
    <col min="13291" max="13291" width="15.28515625" style="76" customWidth="1"/>
    <col min="13292" max="13292" width="13.42578125" style="76" customWidth="1"/>
    <col min="13293" max="13293" width="13.140625" style="76" customWidth="1"/>
    <col min="13294" max="13294" width="18.140625" style="76" customWidth="1"/>
    <col min="13295" max="13539" width="9.140625" style="76"/>
    <col min="13540" max="13540" width="12.140625" style="76" customWidth="1"/>
    <col min="13541" max="13541" width="19.140625" style="76" bestFit="1" customWidth="1"/>
    <col min="13542" max="13542" width="14.7109375" style="76" bestFit="1" customWidth="1"/>
    <col min="13543" max="13544" width="14.7109375" style="76" customWidth="1"/>
    <col min="13545" max="13546" width="23" style="76" customWidth="1"/>
    <col min="13547" max="13547" width="15.28515625" style="76" customWidth="1"/>
    <col min="13548" max="13548" width="13.42578125" style="76" customWidth="1"/>
    <col min="13549" max="13549" width="13.140625" style="76" customWidth="1"/>
    <col min="13550" max="13550" width="18.140625" style="76" customWidth="1"/>
    <col min="13551" max="13795" width="9.140625" style="76"/>
    <col min="13796" max="13796" width="12.140625" style="76" customWidth="1"/>
    <col min="13797" max="13797" width="19.140625" style="76" bestFit="1" customWidth="1"/>
    <col min="13798" max="13798" width="14.7109375" style="76" bestFit="1" customWidth="1"/>
    <col min="13799" max="13800" width="14.7109375" style="76" customWidth="1"/>
    <col min="13801" max="13802" width="23" style="76" customWidth="1"/>
    <col min="13803" max="13803" width="15.28515625" style="76" customWidth="1"/>
    <col min="13804" max="13804" width="13.42578125" style="76" customWidth="1"/>
    <col min="13805" max="13805" width="13.140625" style="76" customWidth="1"/>
    <col min="13806" max="13806" width="18.140625" style="76" customWidth="1"/>
    <col min="13807" max="14051" width="9.140625" style="76"/>
    <col min="14052" max="14052" width="12.140625" style="76" customWidth="1"/>
    <col min="14053" max="14053" width="19.140625" style="76" bestFit="1" customWidth="1"/>
    <col min="14054" max="14054" width="14.7109375" style="76" bestFit="1" customWidth="1"/>
    <col min="14055" max="14056" width="14.7109375" style="76" customWidth="1"/>
    <col min="14057" max="14058" width="23" style="76" customWidth="1"/>
    <col min="14059" max="14059" width="15.28515625" style="76" customWidth="1"/>
    <col min="14060" max="14060" width="13.42578125" style="76" customWidth="1"/>
    <col min="14061" max="14061" width="13.140625" style="76" customWidth="1"/>
    <col min="14062" max="14062" width="18.140625" style="76" customWidth="1"/>
    <col min="14063" max="14307" width="9.140625" style="76"/>
    <col min="14308" max="14308" width="12.140625" style="76" customWidth="1"/>
    <col min="14309" max="14309" width="19.140625" style="76" bestFit="1" customWidth="1"/>
    <col min="14310" max="14310" width="14.7109375" style="76" bestFit="1" customWidth="1"/>
    <col min="14311" max="14312" width="14.7109375" style="76" customWidth="1"/>
    <col min="14313" max="14314" width="23" style="76" customWidth="1"/>
    <col min="14315" max="14315" width="15.28515625" style="76" customWidth="1"/>
    <col min="14316" max="14316" width="13.42578125" style="76" customWidth="1"/>
    <col min="14317" max="14317" width="13.140625" style="76" customWidth="1"/>
    <col min="14318" max="14318" width="18.140625" style="76" customWidth="1"/>
    <col min="14319" max="14563" width="9.140625" style="76"/>
    <col min="14564" max="14564" width="12.140625" style="76" customWidth="1"/>
    <col min="14565" max="14565" width="19.140625" style="76" bestFit="1" customWidth="1"/>
    <col min="14566" max="14566" width="14.7109375" style="76" bestFit="1" customWidth="1"/>
    <col min="14567" max="14568" width="14.7109375" style="76" customWidth="1"/>
    <col min="14569" max="14570" width="23" style="76" customWidth="1"/>
    <col min="14571" max="14571" width="15.28515625" style="76" customWidth="1"/>
    <col min="14572" max="14572" width="13.42578125" style="76" customWidth="1"/>
    <col min="14573" max="14573" width="13.140625" style="76" customWidth="1"/>
    <col min="14574" max="14574" width="18.140625" style="76" customWidth="1"/>
    <col min="14575" max="14819" width="9.140625" style="76"/>
    <col min="14820" max="14820" width="12.140625" style="76" customWidth="1"/>
    <col min="14821" max="14821" width="19.140625" style="76" bestFit="1" customWidth="1"/>
    <col min="14822" max="14822" width="14.7109375" style="76" bestFit="1" customWidth="1"/>
    <col min="14823" max="14824" width="14.7109375" style="76" customWidth="1"/>
    <col min="14825" max="14826" width="23" style="76" customWidth="1"/>
    <col min="14827" max="14827" width="15.28515625" style="76" customWidth="1"/>
    <col min="14828" max="14828" width="13.42578125" style="76" customWidth="1"/>
    <col min="14829" max="14829" width="13.140625" style="76" customWidth="1"/>
    <col min="14830" max="14830" width="18.140625" style="76" customWidth="1"/>
    <col min="14831" max="15075" width="9.140625" style="76"/>
    <col min="15076" max="15076" width="12.140625" style="76" customWidth="1"/>
    <col min="15077" max="15077" width="19.140625" style="76" bestFit="1" customWidth="1"/>
    <col min="15078" max="15078" width="14.7109375" style="76" bestFit="1" customWidth="1"/>
    <col min="15079" max="15080" width="14.7109375" style="76" customWidth="1"/>
    <col min="15081" max="15082" width="23" style="76" customWidth="1"/>
    <col min="15083" max="15083" width="15.28515625" style="76" customWidth="1"/>
    <col min="15084" max="15084" width="13.42578125" style="76" customWidth="1"/>
    <col min="15085" max="15085" width="13.140625" style="76" customWidth="1"/>
    <col min="15086" max="15086" width="18.140625" style="76" customWidth="1"/>
    <col min="15087" max="15331" width="9.140625" style="76"/>
    <col min="15332" max="15332" width="12.140625" style="76" customWidth="1"/>
    <col min="15333" max="15333" width="19.140625" style="76" bestFit="1" customWidth="1"/>
    <col min="15334" max="15334" width="14.7109375" style="76" bestFit="1" customWidth="1"/>
    <col min="15335" max="15336" width="14.7109375" style="76" customWidth="1"/>
    <col min="15337" max="15338" width="23" style="76" customWidth="1"/>
    <col min="15339" max="15339" width="15.28515625" style="76" customWidth="1"/>
    <col min="15340" max="15340" width="13.42578125" style="76" customWidth="1"/>
    <col min="15341" max="15341" width="13.140625" style="76" customWidth="1"/>
    <col min="15342" max="15342" width="18.140625" style="76" customWidth="1"/>
    <col min="15343" max="15587" width="9.140625" style="76"/>
    <col min="15588" max="15588" width="12.140625" style="76" customWidth="1"/>
    <col min="15589" max="15589" width="19.140625" style="76" bestFit="1" customWidth="1"/>
    <col min="15590" max="15590" width="14.7109375" style="76" bestFit="1" customWidth="1"/>
    <col min="15591" max="15592" width="14.7109375" style="76" customWidth="1"/>
    <col min="15593" max="15594" width="23" style="76" customWidth="1"/>
    <col min="15595" max="15595" width="15.28515625" style="76" customWidth="1"/>
    <col min="15596" max="15596" width="13.42578125" style="76" customWidth="1"/>
    <col min="15597" max="15597" width="13.140625" style="76" customWidth="1"/>
    <col min="15598" max="15598" width="18.140625" style="76" customWidth="1"/>
    <col min="15599" max="15843" width="9.140625" style="76"/>
    <col min="15844" max="15844" width="12.140625" style="76" customWidth="1"/>
    <col min="15845" max="15845" width="19.140625" style="76" bestFit="1" customWidth="1"/>
    <col min="15846" max="15846" width="14.7109375" style="76" bestFit="1" customWidth="1"/>
    <col min="15847" max="15848" width="14.7109375" style="76" customWidth="1"/>
    <col min="15849" max="15850" width="23" style="76" customWidth="1"/>
    <col min="15851" max="15851" width="15.28515625" style="76" customWidth="1"/>
    <col min="15852" max="15852" width="13.42578125" style="76" customWidth="1"/>
    <col min="15853" max="15853" width="13.140625" style="76" customWidth="1"/>
    <col min="15854" max="15854" width="18.140625" style="76" customWidth="1"/>
    <col min="15855" max="16099" width="9.140625" style="76"/>
    <col min="16100" max="16100" width="12.140625" style="76" customWidth="1"/>
    <col min="16101" max="16101" width="19.140625" style="76" bestFit="1" customWidth="1"/>
    <col min="16102" max="16102" width="14.7109375" style="76" bestFit="1" customWidth="1"/>
    <col min="16103" max="16104" width="14.7109375" style="76" customWidth="1"/>
    <col min="16105" max="16106" width="23" style="76" customWidth="1"/>
    <col min="16107" max="16107" width="15.28515625" style="76" customWidth="1"/>
    <col min="16108" max="16108" width="13.42578125" style="76" customWidth="1"/>
    <col min="16109" max="16109" width="13.140625" style="76" customWidth="1"/>
    <col min="16110" max="16110" width="18.140625" style="76" customWidth="1"/>
    <col min="16111" max="16384" width="9.140625" style="76"/>
  </cols>
  <sheetData>
    <row r="1" spans="1:13">
      <c r="A1" s="130"/>
      <c r="B1" s="130"/>
      <c r="C1" s="130"/>
      <c r="D1" s="130"/>
      <c r="E1" s="130"/>
      <c r="F1" s="130"/>
      <c r="G1" s="130"/>
      <c r="H1" s="130"/>
      <c r="I1" s="130"/>
      <c r="J1" s="131"/>
      <c r="K1" s="131"/>
      <c r="L1" s="132"/>
      <c r="M1" s="132" t="s">
        <v>261</v>
      </c>
    </row>
    <row r="2" spans="1:13" ht="37.5" customHeight="1" thickBot="1">
      <c r="A2" s="555" t="s">
        <v>649</v>
      </c>
      <c r="B2" s="555"/>
      <c r="C2" s="555"/>
      <c r="D2" s="555"/>
      <c r="E2" s="555"/>
      <c r="F2" s="555"/>
      <c r="G2" s="555"/>
      <c r="H2" s="555"/>
      <c r="I2" s="555"/>
      <c r="J2" s="555"/>
      <c r="K2" s="555"/>
      <c r="L2" s="555"/>
      <c r="M2" s="555"/>
    </row>
    <row r="3" spans="1:13" ht="20.25" customHeight="1">
      <c r="A3" s="556" t="s">
        <v>217</v>
      </c>
      <c r="B3" s="558" t="s">
        <v>179</v>
      </c>
      <c r="C3" s="560" t="s">
        <v>321</v>
      </c>
      <c r="D3" s="562" t="s">
        <v>253</v>
      </c>
      <c r="E3" s="562" t="s">
        <v>254</v>
      </c>
      <c r="F3" s="562"/>
      <c r="G3" s="562"/>
      <c r="H3" s="562"/>
      <c r="I3" s="562"/>
      <c r="J3" s="564"/>
      <c r="K3" s="564"/>
      <c r="L3" s="564"/>
      <c r="M3" s="565"/>
    </row>
    <row r="4" spans="1:13" ht="114.75" customHeight="1">
      <c r="A4" s="557"/>
      <c r="B4" s="559"/>
      <c r="C4" s="561"/>
      <c r="D4" s="563"/>
      <c r="E4" s="133" t="s">
        <v>340</v>
      </c>
      <c r="F4" s="133" t="s">
        <v>255</v>
      </c>
      <c r="G4" s="133" t="s">
        <v>256</v>
      </c>
      <c r="H4" s="133" t="s">
        <v>257</v>
      </c>
      <c r="I4" s="133" t="s">
        <v>258</v>
      </c>
      <c r="J4" s="134" t="s">
        <v>289</v>
      </c>
      <c r="K4" s="134" t="s">
        <v>317</v>
      </c>
      <c r="L4" s="134" t="s">
        <v>318</v>
      </c>
      <c r="M4" s="135" t="s">
        <v>259</v>
      </c>
    </row>
    <row r="5" spans="1:13" ht="44.25" customHeight="1">
      <c r="A5" s="553" t="s">
        <v>598</v>
      </c>
      <c r="B5" s="554"/>
      <c r="C5" s="111">
        <f>SUM(C6:C55)</f>
        <v>172260</v>
      </c>
      <c r="D5" s="136">
        <f t="shared" ref="D5:M5" si="0">SUM(D6:D55)</f>
        <v>7586.44</v>
      </c>
      <c r="E5" s="111">
        <f t="shared" si="0"/>
        <v>1261</v>
      </c>
      <c r="F5" s="111">
        <f t="shared" si="0"/>
        <v>1422</v>
      </c>
      <c r="G5" s="111">
        <f t="shared" si="0"/>
        <v>95</v>
      </c>
      <c r="H5" s="111">
        <f t="shared" si="0"/>
        <v>326</v>
      </c>
      <c r="I5" s="111">
        <f t="shared" si="0"/>
        <v>2465</v>
      </c>
      <c r="J5" s="137">
        <f t="shared" si="0"/>
        <v>1580</v>
      </c>
      <c r="K5" s="138">
        <f t="shared" si="0"/>
        <v>160</v>
      </c>
      <c r="L5" s="111">
        <f t="shared" si="0"/>
        <v>150</v>
      </c>
      <c r="M5" s="111">
        <f t="shared" si="0"/>
        <v>127</v>
      </c>
    </row>
    <row r="6" spans="1:13" ht="43.5" customHeight="1">
      <c r="A6" s="44">
        <v>1</v>
      </c>
      <c r="B6" s="139" t="s">
        <v>650</v>
      </c>
      <c r="C6" s="139">
        <v>5226</v>
      </c>
      <c r="D6" s="140">
        <v>206</v>
      </c>
      <c r="E6" s="141">
        <v>0</v>
      </c>
      <c r="F6" s="141">
        <v>40</v>
      </c>
      <c r="G6" s="141">
        <v>1</v>
      </c>
      <c r="H6" s="141">
        <v>5</v>
      </c>
      <c r="I6" s="141">
        <v>69</v>
      </c>
      <c r="J6" s="142">
        <v>48</v>
      </c>
      <c r="K6" s="142">
        <v>0</v>
      </c>
      <c r="L6" s="143">
        <v>3</v>
      </c>
      <c r="M6" s="144">
        <v>2</v>
      </c>
    </row>
    <row r="7" spans="1:13" ht="39">
      <c r="A7" s="44">
        <v>2</v>
      </c>
      <c r="B7" s="139" t="s">
        <v>651</v>
      </c>
      <c r="C7" s="139">
        <v>4403</v>
      </c>
      <c r="D7" s="140">
        <v>183</v>
      </c>
      <c r="E7" s="145">
        <v>0</v>
      </c>
      <c r="F7" s="145">
        <v>26</v>
      </c>
      <c r="G7" s="145">
        <v>2</v>
      </c>
      <c r="H7" s="145">
        <v>4</v>
      </c>
      <c r="I7" s="145">
        <v>39</v>
      </c>
      <c r="J7" s="146">
        <v>41</v>
      </c>
      <c r="K7" s="146">
        <v>1</v>
      </c>
      <c r="L7" s="147">
        <v>3</v>
      </c>
      <c r="M7" s="148">
        <v>3</v>
      </c>
    </row>
    <row r="8" spans="1:13" ht="39">
      <c r="A8" s="44">
        <v>3</v>
      </c>
      <c r="B8" s="139" t="s">
        <v>652</v>
      </c>
      <c r="C8" s="139">
        <v>5882</v>
      </c>
      <c r="D8" s="140">
        <v>224</v>
      </c>
      <c r="E8" s="149">
        <v>7</v>
      </c>
      <c r="F8" s="149">
        <v>32</v>
      </c>
      <c r="G8" s="149">
        <v>2</v>
      </c>
      <c r="H8" s="149">
        <v>5</v>
      </c>
      <c r="I8" s="149">
        <v>51</v>
      </c>
      <c r="J8" s="150">
        <v>89</v>
      </c>
      <c r="K8" s="150"/>
      <c r="L8" s="151">
        <v>3</v>
      </c>
      <c r="M8" s="152">
        <v>2</v>
      </c>
    </row>
    <row r="9" spans="1:13" ht="39">
      <c r="A9" s="44">
        <v>4</v>
      </c>
      <c r="B9" s="139" t="s">
        <v>653</v>
      </c>
      <c r="C9" s="139">
        <v>3975</v>
      </c>
      <c r="D9" s="140">
        <v>158</v>
      </c>
      <c r="E9" s="149">
        <v>0</v>
      </c>
      <c r="F9" s="149">
        <v>27</v>
      </c>
      <c r="G9" s="149">
        <v>2</v>
      </c>
      <c r="H9" s="149">
        <v>4</v>
      </c>
      <c r="I9" s="149">
        <v>41</v>
      </c>
      <c r="J9" s="150">
        <v>37</v>
      </c>
      <c r="K9" s="150">
        <v>1</v>
      </c>
      <c r="L9" s="151">
        <v>3</v>
      </c>
      <c r="M9" s="152">
        <v>3</v>
      </c>
    </row>
    <row r="10" spans="1:13" ht="39">
      <c r="A10" s="44">
        <v>5</v>
      </c>
      <c r="B10" s="139" t="s">
        <v>654</v>
      </c>
      <c r="C10" s="139">
        <v>4681</v>
      </c>
      <c r="D10" s="140">
        <v>180</v>
      </c>
      <c r="E10" s="149">
        <v>4</v>
      </c>
      <c r="F10" s="149">
        <v>27</v>
      </c>
      <c r="G10" s="149">
        <v>2</v>
      </c>
      <c r="H10" s="149">
        <v>4</v>
      </c>
      <c r="I10" s="149">
        <v>36</v>
      </c>
      <c r="J10" s="153">
        <v>42</v>
      </c>
      <c r="K10" s="153"/>
      <c r="L10" s="149">
        <v>3</v>
      </c>
      <c r="M10" s="149">
        <v>2</v>
      </c>
    </row>
    <row r="11" spans="1:13" ht="39">
      <c r="A11" s="44">
        <v>6</v>
      </c>
      <c r="B11" s="139" t="s">
        <v>655</v>
      </c>
      <c r="C11" s="139">
        <v>4631</v>
      </c>
      <c r="D11" s="140">
        <v>179</v>
      </c>
      <c r="E11" s="154">
        <v>6</v>
      </c>
      <c r="F11" s="154">
        <v>25</v>
      </c>
      <c r="G11" s="154">
        <v>2</v>
      </c>
      <c r="H11" s="154">
        <v>5</v>
      </c>
      <c r="I11" s="154">
        <v>38</v>
      </c>
      <c r="J11" s="153">
        <v>41</v>
      </c>
      <c r="K11" s="155">
        <v>2</v>
      </c>
      <c r="L11" s="154">
        <v>3</v>
      </c>
      <c r="M11" s="154">
        <v>3</v>
      </c>
    </row>
    <row r="12" spans="1:13" ht="39">
      <c r="A12" s="44">
        <v>7</v>
      </c>
      <c r="B12" s="139" t="s">
        <v>656</v>
      </c>
      <c r="C12" s="139">
        <v>3466</v>
      </c>
      <c r="D12" s="140">
        <v>156</v>
      </c>
      <c r="E12" s="154">
        <v>3</v>
      </c>
      <c r="F12" s="154">
        <v>19</v>
      </c>
      <c r="G12" s="154">
        <v>2</v>
      </c>
      <c r="H12" s="154">
        <v>4</v>
      </c>
      <c r="I12" s="154">
        <v>43</v>
      </c>
      <c r="J12" s="153">
        <v>32</v>
      </c>
      <c r="K12" s="155">
        <v>2</v>
      </c>
      <c r="L12" s="154">
        <v>3</v>
      </c>
      <c r="M12" s="154">
        <v>2</v>
      </c>
    </row>
    <row r="13" spans="1:13" ht="39">
      <c r="A13" s="44">
        <v>8</v>
      </c>
      <c r="B13" s="139" t="s">
        <v>657</v>
      </c>
      <c r="C13" s="139">
        <v>2979</v>
      </c>
      <c r="D13" s="140">
        <v>122</v>
      </c>
      <c r="E13" s="154">
        <v>2</v>
      </c>
      <c r="F13" s="154">
        <v>21</v>
      </c>
      <c r="G13" s="154">
        <v>2</v>
      </c>
      <c r="H13" s="154">
        <v>4</v>
      </c>
      <c r="I13" s="154">
        <v>41</v>
      </c>
      <c r="J13" s="153">
        <v>28</v>
      </c>
      <c r="K13" s="155">
        <v>3</v>
      </c>
      <c r="L13" s="154">
        <v>3</v>
      </c>
      <c r="M13" s="154">
        <v>3</v>
      </c>
    </row>
    <row r="14" spans="1:13" ht="39">
      <c r="A14" s="44">
        <v>9</v>
      </c>
      <c r="B14" s="139" t="s">
        <v>658</v>
      </c>
      <c r="C14" s="139">
        <v>2242</v>
      </c>
      <c r="D14" s="140">
        <v>124</v>
      </c>
      <c r="E14" s="154"/>
      <c r="F14" s="154">
        <v>17</v>
      </c>
      <c r="G14" s="154">
        <v>2</v>
      </c>
      <c r="H14" s="154">
        <v>5</v>
      </c>
      <c r="I14" s="154">
        <v>38</v>
      </c>
      <c r="J14" s="153">
        <v>20</v>
      </c>
      <c r="K14" s="155"/>
      <c r="L14" s="154">
        <v>3</v>
      </c>
      <c r="M14" s="154">
        <v>2</v>
      </c>
    </row>
    <row r="15" spans="1:13" ht="33" customHeight="1">
      <c r="A15" s="44">
        <v>10</v>
      </c>
      <c r="B15" s="139" t="s">
        <v>659</v>
      </c>
      <c r="C15" s="139">
        <v>2510</v>
      </c>
      <c r="D15" s="140">
        <v>121</v>
      </c>
      <c r="E15" s="154"/>
      <c r="F15" s="154">
        <v>21</v>
      </c>
      <c r="G15" s="154">
        <v>2</v>
      </c>
      <c r="H15" s="154">
        <v>4</v>
      </c>
      <c r="I15" s="154">
        <v>35</v>
      </c>
      <c r="J15" s="153">
        <v>20</v>
      </c>
      <c r="K15" s="155">
        <v>1</v>
      </c>
      <c r="L15" s="154">
        <v>3</v>
      </c>
      <c r="M15" s="154">
        <v>3</v>
      </c>
    </row>
    <row r="16" spans="1:13" ht="39">
      <c r="A16" s="44">
        <v>11</v>
      </c>
      <c r="B16" s="139" t="s">
        <v>660</v>
      </c>
      <c r="C16" s="139">
        <v>2014</v>
      </c>
      <c r="D16" s="140">
        <v>102</v>
      </c>
      <c r="E16" s="154"/>
      <c r="F16" s="154">
        <v>20</v>
      </c>
      <c r="G16" s="154">
        <v>2</v>
      </c>
      <c r="H16" s="154">
        <v>4</v>
      </c>
      <c r="I16" s="154">
        <v>36</v>
      </c>
      <c r="J16" s="153">
        <v>18</v>
      </c>
      <c r="K16" s="155">
        <v>1</v>
      </c>
      <c r="L16" s="154">
        <v>3</v>
      </c>
      <c r="M16" s="154">
        <v>2</v>
      </c>
    </row>
    <row r="17" spans="1:13" ht="39">
      <c r="A17" s="44">
        <v>12</v>
      </c>
      <c r="B17" s="139" t="s">
        <v>661</v>
      </c>
      <c r="C17" s="139">
        <v>5229</v>
      </c>
      <c r="D17" s="140">
        <v>184</v>
      </c>
      <c r="E17" s="154">
        <v>5</v>
      </c>
      <c r="F17" s="154">
        <v>36</v>
      </c>
      <c r="G17" s="154">
        <v>2</v>
      </c>
      <c r="H17" s="154">
        <v>5</v>
      </c>
      <c r="I17" s="154">
        <v>37</v>
      </c>
      <c r="J17" s="153">
        <v>44</v>
      </c>
      <c r="K17" s="155">
        <v>2</v>
      </c>
      <c r="L17" s="154">
        <v>3</v>
      </c>
      <c r="M17" s="154">
        <v>3</v>
      </c>
    </row>
    <row r="18" spans="1:13" ht="39">
      <c r="A18" s="44">
        <v>13</v>
      </c>
      <c r="B18" s="139" t="s">
        <v>662</v>
      </c>
      <c r="C18" s="139">
        <v>3413</v>
      </c>
      <c r="D18" s="140">
        <v>151</v>
      </c>
      <c r="E18" s="154">
        <v>10</v>
      </c>
      <c r="F18" s="154">
        <v>27</v>
      </c>
      <c r="G18" s="154">
        <v>2</v>
      </c>
      <c r="H18" s="154">
        <v>3</v>
      </c>
      <c r="I18" s="154">
        <v>41</v>
      </c>
      <c r="J18" s="153">
        <v>30</v>
      </c>
      <c r="K18" s="155">
        <v>1</v>
      </c>
      <c r="L18" s="154">
        <v>3</v>
      </c>
      <c r="M18" s="154">
        <v>2</v>
      </c>
    </row>
    <row r="19" spans="1:13" ht="39">
      <c r="A19" s="44">
        <v>14</v>
      </c>
      <c r="B19" s="139" t="s">
        <v>663</v>
      </c>
      <c r="C19" s="139">
        <v>4631</v>
      </c>
      <c r="D19" s="140">
        <v>161</v>
      </c>
      <c r="E19" s="154"/>
      <c r="F19" s="154">
        <v>32</v>
      </c>
      <c r="G19" s="154">
        <v>2</v>
      </c>
      <c r="H19" s="154">
        <v>2</v>
      </c>
      <c r="I19" s="154">
        <v>39</v>
      </c>
      <c r="J19" s="153">
        <v>55</v>
      </c>
      <c r="K19" s="155">
        <v>1</v>
      </c>
      <c r="L19" s="154">
        <v>3</v>
      </c>
      <c r="M19" s="154">
        <v>3</v>
      </c>
    </row>
    <row r="20" spans="1:13" ht="39">
      <c r="A20" s="44">
        <v>15</v>
      </c>
      <c r="B20" s="139" t="s">
        <v>664</v>
      </c>
      <c r="C20" s="139">
        <v>4133</v>
      </c>
      <c r="D20" s="140">
        <v>152</v>
      </c>
      <c r="E20" s="154">
        <v>4</v>
      </c>
      <c r="F20" s="154">
        <v>19</v>
      </c>
      <c r="G20" s="154">
        <v>2</v>
      </c>
      <c r="H20" s="154">
        <v>6</v>
      </c>
      <c r="I20" s="154">
        <v>43</v>
      </c>
      <c r="J20" s="153">
        <v>32</v>
      </c>
      <c r="K20" s="155">
        <v>1</v>
      </c>
      <c r="L20" s="154">
        <v>3</v>
      </c>
      <c r="M20" s="154">
        <v>2</v>
      </c>
    </row>
    <row r="21" spans="1:13" ht="39">
      <c r="A21" s="44">
        <v>16</v>
      </c>
      <c r="B21" s="139" t="s">
        <v>665</v>
      </c>
      <c r="C21" s="139">
        <v>3134</v>
      </c>
      <c r="D21" s="140">
        <v>140</v>
      </c>
      <c r="E21" s="154"/>
      <c r="F21" s="154">
        <v>24</v>
      </c>
      <c r="G21" s="154">
        <v>2</v>
      </c>
      <c r="H21" s="154">
        <v>4</v>
      </c>
      <c r="I21" s="154">
        <v>35</v>
      </c>
      <c r="J21" s="153">
        <v>20</v>
      </c>
      <c r="K21" s="155">
        <v>2</v>
      </c>
      <c r="L21" s="154">
        <v>3</v>
      </c>
      <c r="M21" s="154">
        <v>3</v>
      </c>
    </row>
    <row r="22" spans="1:13" ht="39">
      <c r="A22" s="44">
        <v>17</v>
      </c>
      <c r="B22" s="139" t="s">
        <v>666</v>
      </c>
      <c r="C22" s="139">
        <v>2286</v>
      </c>
      <c r="D22" s="140">
        <v>107</v>
      </c>
      <c r="E22" s="154"/>
      <c r="F22" s="154">
        <v>19</v>
      </c>
      <c r="G22" s="154">
        <v>2</v>
      </c>
      <c r="H22" s="154">
        <v>5</v>
      </c>
      <c r="I22" s="154">
        <v>39</v>
      </c>
      <c r="J22" s="153">
        <v>20</v>
      </c>
      <c r="K22" s="155">
        <v>2</v>
      </c>
      <c r="L22" s="154">
        <v>3</v>
      </c>
      <c r="M22" s="154">
        <v>2</v>
      </c>
    </row>
    <row r="23" spans="1:13" ht="39">
      <c r="A23" s="44">
        <v>18</v>
      </c>
      <c r="B23" s="139" t="s">
        <v>667</v>
      </c>
      <c r="C23" s="139">
        <v>2525</v>
      </c>
      <c r="D23" s="140">
        <v>118</v>
      </c>
      <c r="E23" s="154"/>
      <c r="F23" s="154">
        <v>21</v>
      </c>
      <c r="G23" s="154">
        <v>2</v>
      </c>
      <c r="H23" s="154">
        <v>4</v>
      </c>
      <c r="I23" s="154">
        <v>38</v>
      </c>
      <c r="J23" s="153">
        <v>22</v>
      </c>
      <c r="K23" s="155">
        <v>3</v>
      </c>
      <c r="L23" s="154">
        <v>3</v>
      </c>
      <c r="M23" s="154">
        <v>3</v>
      </c>
    </row>
    <row r="24" spans="1:13" ht="39">
      <c r="A24" s="44">
        <v>19</v>
      </c>
      <c r="B24" s="139" t="s">
        <v>668</v>
      </c>
      <c r="C24" s="139">
        <v>5694</v>
      </c>
      <c r="D24" s="140">
        <v>209</v>
      </c>
      <c r="E24" s="154">
        <v>5</v>
      </c>
      <c r="F24" s="154">
        <v>24</v>
      </c>
      <c r="G24" s="154">
        <v>2</v>
      </c>
      <c r="H24" s="154">
        <v>5</v>
      </c>
      <c r="I24" s="154">
        <v>41</v>
      </c>
      <c r="J24" s="153">
        <v>69</v>
      </c>
      <c r="K24" s="155">
        <v>1</v>
      </c>
      <c r="L24" s="154">
        <v>3</v>
      </c>
      <c r="M24" s="154">
        <v>2</v>
      </c>
    </row>
    <row r="25" spans="1:13" ht="39">
      <c r="A25" s="44">
        <v>20</v>
      </c>
      <c r="B25" s="139" t="s">
        <v>669</v>
      </c>
      <c r="C25" s="139">
        <v>3806</v>
      </c>
      <c r="D25" s="140">
        <v>151</v>
      </c>
      <c r="E25" s="154">
        <v>6</v>
      </c>
      <c r="F25" s="154">
        <v>29</v>
      </c>
      <c r="G25" s="154">
        <v>2</v>
      </c>
      <c r="H25" s="154">
        <v>6</v>
      </c>
      <c r="I25" s="154">
        <v>59</v>
      </c>
      <c r="J25" s="153">
        <v>30</v>
      </c>
      <c r="K25" s="155">
        <v>5</v>
      </c>
      <c r="L25" s="154">
        <v>3</v>
      </c>
      <c r="M25" s="154">
        <v>3</v>
      </c>
    </row>
    <row r="26" spans="1:13" ht="39">
      <c r="A26" s="44">
        <v>21</v>
      </c>
      <c r="B26" s="139" t="s">
        <v>670</v>
      </c>
      <c r="C26" s="139">
        <v>3200</v>
      </c>
      <c r="D26" s="140">
        <v>149</v>
      </c>
      <c r="E26" s="154">
        <v>12</v>
      </c>
      <c r="F26" s="154">
        <v>24</v>
      </c>
      <c r="G26" s="154">
        <v>2</v>
      </c>
      <c r="H26" s="154">
        <v>6</v>
      </c>
      <c r="I26" s="154">
        <v>45</v>
      </c>
      <c r="J26" s="153">
        <v>25</v>
      </c>
      <c r="K26" s="155">
        <v>2</v>
      </c>
      <c r="L26" s="154">
        <v>3</v>
      </c>
      <c r="M26" s="154">
        <v>3</v>
      </c>
    </row>
    <row r="27" spans="1:13" ht="39">
      <c r="A27" s="44">
        <v>22</v>
      </c>
      <c r="B27" s="139" t="s">
        <v>671</v>
      </c>
      <c r="C27" s="139">
        <v>2140</v>
      </c>
      <c r="D27" s="140">
        <v>112</v>
      </c>
      <c r="E27" s="154"/>
      <c r="F27" s="154">
        <v>12</v>
      </c>
      <c r="G27" s="154">
        <v>2</v>
      </c>
      <c r="H27" s="154">
        <v>8</v>
      </c>
      <c r="I27" s="154">
        <v>39</v>
      </c>
      <c r="J27" s="153">
        <v>26</v>
      </c>
      <c r="K27" s="155">
        <v>19</v>
      </c>
      <c r="L27" s="154">
        <v>3</v>
      </c>
      <c r="M27" s="154">
        <v>3</v>
      </c>
    </row>
    <row r="28" spans="1:13" ht="39">
      <c r="A28" s="44">
        <v>23</v>
      </c>
      <c r="B28" s="139" t="s">
        <v>672</v>
      </c>
      <c r="C28" s="139">
        <v>3410</v>
      </c>
      <c r="D28" s="140">
        <v>110.72</v>
      </c>
      <c r="E28" s="154">
        <v>32</v>
      </c>
      <c r="F28" s="154">
        <v>29</v>
      </c>
      <c r="G28" s="154">
        <v>2</v>
      </c>
      <c r="H28" s="154">
        <v>12</v>
      </c>
      <c r="I28" s="154">
        <v>13</v>
      </c>
      <c r="J28" s="153">
        <v>13</v>
      </c>
      <c r="K28" s="155">
        <v>4</v>
      </c>
      <c r="L28" s="154">
        <v>3</v>
      </c>
      <c r="M28" s="154">
        <v>3</v>
      </c>
    </row>
    <row r="29" spans="1:13" ht="39">
      <c r="A29" s="44">
        <v>24</v>
      </c>
      <c r="B29" s="139" t="s">
        <v>673</v>
      </c>
      <c r="C29" s="139">
        <v>2239</v>
      </c>
      <c r="D29" s="140">
        <v>116</v>
      </c>
      <c r="E29" s="154"/>
      <c r="F29" s="154">
        <v>27</v>
      </c>
      <c r="G29" s="154">
        <v>2</v>
      </c>
      <c r="H29" s="154">
        <v>9</v>
      </c>
      <c r="I29" s="154">
        <v>51</v>
      </c>
      <c r="J29" s="153">
        <v>29</v>
      </c>
      <c r="K29" s="155">
        <v>0</v>
      </c>
      <c r="L29" s="154">
        <v>3</v>
      </c>
      <c r="M29" s="154">
        <v>3</v>
      </c>
    </row>
    <row r="30" spans="1:13" ht="39">
      <c r="A30" s="44">
        <v>25</v>
      </c>
      <c r="B30" s="139" t="s">
        <v>674</v>
      </c>
      <c r="C30" s="139">
        <v>3939</v>
      </c>
      <c r="D30" s="140">
        <v>129</v>
      </c>
      <c r="E30" s="154"/>
      <c r="F30" s="154">
        <v>25</v>
      </c>
      <c r="G30" s="154">
        <v>2</v>
      </c>
      <c r="H30" s="154">
        <v>6</v>
      </c>
      <c r="I30" s="154">
        <v>56</v>
      </c>
      <c r="J30" s="153">
        <v>31</v>
      </c>
      <c r="K30" s="155"/>
      <c r="L30" s="154">
        <v>3</v>
      </c>
      <c r="M30" s="154">
        <v>3</v>
      </c>
    </row>
    <row r="31" spans="1:13" ht="19.5">
      <c r="A31" s="44">
        <v>26</v>
      </c>
      <c r="B31" s="139" t="s">
        <v>675</v>
      </c>
      <c r="C31" s="139">
        <v>3914</v>
      </c>
      <c r="D31" s="140">
        <v>144</v>
      </c>
      <c r="E31" s="154">
        <v>100</v>
      </c>
      <c r="F31" s="154">
        <v>30</v>
      </c>
      <c r="G31" s="154">
        <v>2</v>
      </c>
      <c r="H31" s="154">
        <v>8</v>
      </c>
      <c r="I31" s="154">
        <v>53</v>
      </c>
      <c r="J31" s="153">
        <v>28</v>
      </c>
      <c r="K31" s="155">
        <v>14</v>
      </c>
      <c r="L31" s="154">
        <v>3</v>
      </c>
      <c r="M31" s="154">
        <v>3</v>
      </c>
    </row>
    <row r="32" spans="1:13" ht="19.5">
      <c r="A32" s="44">
        <v>27</v>
      </c>
      <c r="B32" s="139" t="s">
        <v>676</v>
      </c>
      <c r="C32" s="139">
        <v>3056</v>
      </c>
      <c r="D32" s="140">
        <v>146</v>
      </c>
      <c r="E32" s="154"/>
      <c r="F32" s="154">
        <v>39</v>
      </c>
      <c r="G32" s="154">
        <v>2</v>
      </c>
      <c r="H32" s="154">
        <v>12</v>
      </c>
      <c r="I32" s="154">
        <v>57</v>
      </c>
      <c r="J32" s="153">
        <v>22</v>
      </c>
      <c r="K32" s="155">
        <v>10</v>
      </c>
      <c r="L32" s="154">
        <v>3</v>
      </c>
      <c r="M32" s="154">
        <v>3</v>
      </c>
    </row>
    <row r="33" spans="1:13" ht="39">
      <c r="A33" s="44">
        <v>28</v>
      </c>
      <c r="B33" s="139" t="s">
        <v>677</v>
      </c>
      <c r="C33" s="139">
        <v>3931</v>
      </c>
      <c r="D33" s="140">
        <v>133</v>
      </c>
      <c r="E33" s="154">
        <v>188</v>
      </c>
      <c r="F33" s="154">
        <v>37</v>
      </c>
      <c r="G33" s="154">
        <v>2</v>
      </c>
      <c r="H33" s="154">
        <v>10</v>
      </c>
      <c r="I33" s="154">
        <v>59</v>
      </c>
      <c r="J33" s="153">
        <v>25</v>
      </c>
      <c r="K33" s="155">
        <v>17</v>
      </c>
      <c r="L33" s="154">
        <v>3</v>
      </c>
      <c r="M33" s="154">
        <v>3</v>
      </c>
    </row>
    <row r="34" spans="1:13" ht="39">
      <c r="A34" s="44">
        <v>29</v>
      </c>
      <c r="B34" s="139" t="s">
        <v>678</v>
      </c>
      <c r="C34" s="139">
        <v>2881</v>
      </c>
      <c r="D34" s="140">
        <v>146</v>
      </c>
      <c r="E34" s="154"/>
      <c r="F34" s="154">
        <v>43</v>
      </c>
      <c r="G34" s="154">
        <v>2</v>
      </c>
      <c r="H34" s="154">
        <v>13</v>
      </c>
      <c r="I34" s="154">
        <v>64</v>
      </c>
      <c r="J34" s="153">
        <v>45</v>
      </c>
      <c r="K34" s="155">
        <v>6</v>
      </c>
      <c r="L34" s="154">
        <v>3</v>
      </c>
      <c r="M34" s="154">
        <v>3</v>
      </c>
    </row>
    <row r="35" spans="1:13" ht="39">
      <c r="A35" s="44">
        <v>30</v>
      </c>
      <c r="B35" s="139" t="s">
        <v>679</v>
      </c>
      <c r="C35" s="139">
        <v>3294</v>
      </c>
      <c r="D35" s="140">
        <v>157</v>
      </c>
      <c r="E35" s="154"/>
      <c r="F35" s="154">
        <v>49</v>
      </c>
      <c r="G35" s="154">
        <v>2</v>
      </c>
      <c r="H35" s="154">
        <v>12</v>
      </c>
      <c r="I35" s="154">
        <v>68</v>
      </c>
      <c r="J35" s="153">
        <v>47</v>
      </c>
      <c r="K35" s="155">
        <v>11</v>
      </c>
      <c r="L35" s="154">
        <v>3</v>
      </c>
      <c r="M35" s="154">
        <v>3</v>
      </c>
    </row>
    <row r="36" spans="1:13" ht="39">
      <c r="A36" s="44">
        <v>31</v>
      </c>
      <c r="B36" s="139" t="s">
        <v>680</v>
      </c>
      <c r="C36" s="139">
        <v>3625</v>
      </c>
      <c r="D36" s="140">
        <v>162</v>
      </c>
      <c r="E36" s="154"/>
      <c r="F36" s="154">
        <v>41</v>
      </c>
      <c r="G36" s="154">
        <v>2</v>
      </c>
      <c r="H36" s="154">
        <v>11</v>
      </c>
      <c r="I36" s="154">
        <v>62</v>
      </c>
      <c r="J36" s="153">
        <v>25</v>
      </c>
      <c r="K36" s="155">
        <v>7</v>
      </c>
      <c r="L36" s="154">
        <v>3</v>
      </c>
      <c r="M36" s="154">
        <v>3</v>
      </c>
    </row>
    <row r="37" spans="1:13" ht="39">
      <c r="A37" s="44">
        <v>32</v>
      </c>
      <c r="B37" s="139" t="s">
        <v>681</v>
      </c>
      <c r="C37" s="139">
        <v>3669</v>
      </c>
      <c r="D37" s="140">
        <v>152.72000000000003</v>
      </c>
      <c r="E37" s="154"/>
      <c r="F37" s="154">
        <v>44</v>
      </c>
      <c r="G37" s="154">
        <v>2</v>
      </c>
      <c r="H37" s="154">
        <v>11</v>
      </c>
      <c r="I37" s="154">
        <v>67</v>
      </c>
      <c r="J37" s="153">
        <v>29</v>
      </c>
      <c r="K37" s="155">
        <v>8</v>
      </c>
      <c r="L37" s="154">
        <v>3</v>
      </c>
      <c r="M37" s="154">
        <v>3</v>
      </c>
    </row>
    <row r="38" spans="1:13" ht="39">
      <c r="A38" s="44">
        <v>33</v>
      </c>
      <c r="B38" s="139" t="s">
        <v>682</v>
      </c>
      <c r="C38" s="139">
        <v>3333</v>
      </c>
      <c r="D38" s="140">
        <v>148</v>
      </c>
      <c r="E38" s="154">
        <v>855</v>
      </c>
      <c r="F38" s="154">
        <v>47</v>
      </c>
      <c r="G38" s="154">
        <v>2</v>
      </c>
      <c r="H38" s="154">
        <v>13</v>
      </c>
      <c r="I38" s="154">
        <v>64</v>
      </c>
      <c r="J38" s="153">
        <v>28</v>
      </c>
      <c r="K38" s="155">
        <v>6</v>
      </c>
      <c r="L38" s="154">
        <v>3</v>
      </c>
      <c r="M38" s="154">
        <v>3</v>
      </c>
    </row>
    <row r="39" spans="1:13" ht="19.5">
      <c r="A39" s="44">
        <v>34</v>
      </c>
      <c r="B39" s="139" t="s">
        <v>683</v>
      </c>
      <c r="C39" s="139">
        <v>2520</v>
      </c>
      <c r="D39" s="140">
        <v>145</v>
      </c>
      <c r="E39" s="154"/>
      <c r="F39" s="154">
        <v>27</v>
      </c>
      <c r="G39" s="154">
        <v>2</v>
      </c>
      <c r="H39" s="154">
        <v>9</v>
      </c>
      <c r="I39" s="154">
        <v>53</v>
      </c>
      <c r="J39" s="153">
        <v>29</v>
      </c>
      <c r="K39" s="155">
        <v>1</v>
      </c>
      <c r="L39" s="154">
        <v>3</v>
      </c>
      <c r="M39" s="154">
        <v>3</v>
      </c>
    </row>
    <row r="40" spans="1:13" ht="19.5">
      <c r="A40" s="44">
        <v>35</v>
      </c>
      <c r="B40" s="139" t="s">
        <v>684</v>
      </c>
      <c r="C40" s="139">
        <v>2046</v>
      </c>
      <c r="D40" s="140">
        <v>103</v>
      </c>
      <c r="E40" s="154"/>
      <c r="F40" s="154">
        <v>33</v>
      </c>
      <c r="G40" s="154">
        <v>2</v>
      </c>
      <c r="H40" s="154">
        <v>8</v>
      </c>
      <c r="I40" s="154">
        <v>57</v>
      </c>
      <c r="J40" s="153">
        <v>27</v>
      </c>
      <c r="K40" s="155">
        <v>4</v>
      </c>
      <c r="L40" s="154">
        <v>3</v>
      </c>
      <c r="M40" s="154">
        <v>3</v>
      </c>
    </row>
    <row r="41" spans="1:13" ht="39">
      <c r="A41" s="44">
        <v>36</v>
      </c>
      <c r="B41" s="139" t="s">
        <v>685</v>
      </c>
      <c r="C41" s="139">
        <v>4243</v>
      </c>
      <c r="D41" s="140">
        <v>165</v>
      </c>
      <c r="E41" s="154"/>
      <c r="F41" s="154">
        <v>29</v>
      </c>
      <c r="G41" s="154">
        <v>2</v>
      </c>
      <c r="H41" s="154">
        <v>7</v>
      </c>
      <c r="I41" s="154">
        <v>54</v>
      </c>
      <c r="J41" s="153">
        <v>39</v>
      </c>
      <c r="K41" s="155">
        <v>3</v>
      </c>
      <c r="L41" s="154">
        <v>3</v>
      </c>
      <c r="M41" s="154">
        <v>3</v>
      </c>
    </row>
    <row r="42" spans="1:13" ht="39">
      <c r="A42" s="44">
        <v>37</v>
      </c>
      <c r="B42" s="139" t="s">
        <v>686</v>
      </c>
      <c r="C42" s="139">
        <v>3504</v>
      </c>
      <c r="D42" s="140">
        <v>140</v>
      </c>
      <c r="E42" s="154"/>
      <c r="F42" s="154">
        <v>27</v>
      </c>
      <c r="G42" s="154">
        <v>2</v>
      </c>
      <c r="H42" s="154">
        <v>8</v>
      </c>
      <c r="I42" s="154">
        <v>59</v>
      </c>
      <c r="J42" s="153">
        <v>28</v>
      </c>
      <c r="K42" s="155">
        <v>2</v>
      </c>
      <c r="L42" s="154">
        <v>3</v>
      </c>
      <c r="M42" s="154">
        <v>3</v>
      </c>
    </row>
    <row r="43" spans="1:13" ht="39">
      <c r="A43" s="44">
        <v>38</v>
      </c>
      <c r="B43" s="139" t="s">
        <v>687</v>
      </c>
      <c r="C43" s="139">
        <v>2797</v>
      </c>
      <c r="D43" s="140">
        <v>126</v>
      </c>
      <c r="E43" s="154"/>
      <c r="F43" s="154">
        <v>25</v>
      </c>
      <c r="G43" s="154">
        <v>2</v>
      </c>
      <c r="H43" s="154">
        <v>6</v>
      </c>
      <c r="I43" s="154">
        <v>57</v>
      </c>
      <c r="J43" s="153">
        <v>29</v>
      </c>
      <c r="K43" s="155">
        <v>1</v>
      </c>
      <c r="L43" s="154">
        <v>3</v>
      </c>
      <c r="M43" s="154">
        <v>2</v>
      </c>
    </row>
    <row r="44" spans="1:13" ht="39">
      <c r="A44" s="44">
        <v>39</v>
      </c>
      <c r="B44" s="139" t="s">
        <v>688</v>
      </c>
      <c r="C44" s="139">
        <v>4196</v>
      </c>
      <c r="D44" s="140">
        <v>210</v>
      </c>
      <c r="E44" s="154">
        <v>2</v>
      </c>
      <c r="F44" s="154">
        <v>26</v>
      </c>
      <c r="G44" s="154">
        <v>2</v>
      </c>
      <c r="H44" s="154">
        <v>5</v>
      </c>
      <c r="I44" s="154">
        <v>58</v>
      </c>
      <c r="J44" s="153">
        <v>29</v>
      </c>
      <c r="K44" s="155">
        <v>3</v>
      </c>
      <c r="L44" s="154">
        <v>3</v>
      </c>
      <c r="M44" s="154">
        <v>2</v>
      </c>
    </row>
    <row r="45" spans="1:13" ht="39">
      <c r="A45" s="44">
        <v>40</v>
      </c>
      <c r="B45" s="139" t="s">
        <v>689</v>
      </c>
      <c r="C45" s="139">
        <v>2662</v>
      </c>
      <c r="D45" s="140">
        <v>131</v>
      </c>
      <c r="E45" s="154">
        <v>8</v>
      </c>
      <c r="F45" s="154">
        <v>25</v>
      </c>
      <c r="G45" s="154">
        <v>2</v>
      </c>
      <c r="H45" s="154">
        <v>6</v>
      </c>
      <c r="I45" s="154">
        <v>56</v>
      </c>
      <c r="J45" s="153">
        <v>28</v>
      </c>
      <c r="K45" s="155"/>
      <c r="L45" s="154">
        <v>3</v>
      </c>
      <c r="M45" s="154">
        <v>2</v>
      </c>
    </row>
    <row r="46" spans="1:13" ht="39">
      <c r="A46" s="44">
        <v>41</v>
      </c>
      <c r="B46" s="139" t="s">
        <v>690</v>
      </c>
      <c r="C46" s="139">
        <v>3202</v>
      </c>
      <c r="D46" s="140">
        <v>147</v>
      </c>
      <c r="E46" s="154"/>
      <c r="F46" s="154">
        <v>25</v>
      </c>
      <c r="G46" s="154">
        <v>2</v>
      </c>
      <c r="H46" s="154">
        <v>5</v>
      </c>
      <c r="I46" s="154">
        <v>59</v>
      </c>
      <c r="J46" s="153">
        <v>24</v>
      </c>
      <c r="K46" s="155">
        <v>1</v>
      </c>
      <c r="L46" s="154">
        <v>3</v>
      </c>
      <c r="M46" s="154">
        <v>2</v>
      </c>
    </row>
    <row r="47" spans="1:13" ht="39">
      <c r="A47" s="44">
        <v>42</v>
      </c>
      <c r="B47" s="139" t="s">
        <v>691</v>
      </c>
      <c r="C47" s="139">
        <v>2509</v>
      </c>
      <c r="D47" s="140">
        <v>91</v>
      </c>
      <c r="E47" s="154"/>
      <c r="F47" s="154">
        <v>25</v>
      </c>
      <c r="G47" s="154">
        <v>2</v>
      </c>
      <c r="H47" s="154">
        <v>6</v>
      </c>
      <c r="I47" s="154">
        <v>56</v>
      </c>
      <c r="J47" s="153">
        <v>27</v>
      </c>
      <c r="K47" s="155">
        <v>1</v>
      </c>
      <c r="L47" s="154">
        <v>3</v>
      </c>
      <c r="M47" s="154">
        <v>2</v>
      </c>
    </row>
    <row r="48" spans="1:13" ht="39">
      <c r="A48" s="44">
        <v>43</v>
      </c>
      <c r="B48" s="139" t="s">
        <v>692</v>
      </c>
      <c r="C48" s="139">
        <v>2545</v>
      </c>
      <c r="D48" s="140">
        <v>146</v>
      </c>
      <c r="E48" s="154"/>
      <c r="F48" s="154">
        <v>25</v>
      </c>
      <c r="G48" s="154">
        <v>2</v>
      </c>
      <c r="H48" s="154">
        <v>5</v>
      </c>
      <c r="I48" s="154">
        <v>54</v>
      </c>
      <c r="J48" s="153">
        <v>25</v>
      </c>
      <c r="K48" s="155"/>
      <c r="L48" s="154">
        <v>3</v>
      </c>
      <c r="M48" s="154">
        <v>2</v>
      </c>
    </row>
    <row r="49" spans="1:13" ht="39">
      <c r="A49" s="44">
        <v>44</v>
      </c>
      <c r="B49" s="139" t="s">
        <v>693</v>
      </c>
      <c r="C49" s="139">
        <v>2541</v>
      </c>
      <c r="D49" s="140">
        <v>108</v>
      </c>
      <c r="E49" s="154"/>
      <c r="F49" s="154">
        <v>27</v>
      </c>
      <c r="G49" s="154">
        <v>2</v>
      </c>
      <c r="H49" s="154">
        <v>5</v>
      </c>
      <c r="I49" s="154">
        <v>51</v>
      </c>
      <c r="J49" s="153">
        <v>26</v>
      </c>
      <c r="K49" s="155">
        <v>4</v>
      </c>
      <c r="L49" s="154">
        <v>3</v>
      </c>
      <c r="M49" s="154">
        <v>2</v>
      </c>
    </row>
    <row r="50" spans="1:13" ht="39">
      <c r="A50" s="44">
        <v>45</v>
      </c>
      <c r="B50" s="139" t="s">
        <v>694</v>
      </c>
      <c r="C50" s="139">
        <v>3953</v>
      </c>
      <c r="D50" s="140">
        <v>195</v>
      </c>
      <c r="E50" s="154"/>
      <c r="F50" s="154">
        <v>29</v>
      </c>
      <c r="G50" s="154">
        <v>2</v>
      </c>
      <c r="H50" s="154">
        <v>6</v>
      </c>
      <c r="I50" s="154">
        <v>53</v>
      </c>
      <c r="J50" s="153">
        <v>29</v>
      </c>
      <c r="K50" s="155">
        <v>3</v>
      </c>
      <c r="L50" s="154">
        <v>3</v>
      </c>
      <c r="M50" s="154">
        <v>2</v>
      </c>
    </row>
    <row r="51" spans="1:13" ht="39">
      <c r="A51" s="44">
        <v>46</v>
      </c>
      <c r="B51" s="139" t="s">
        <v>695</v>
      </c>
      <c r="C51" s="139">
        <v>3889</v>
      </c>
      <c r="D51" s="140">
        <v>149</v>
      </c>
      <c r="E51" s="154"/>
      <c r="F51" s="154">
        <v>29</v>
      </c>
      <c r="G51" s="154">
        <v>2</v>
      </c>
      <c r="H51" s="154">
        <v>7</v>
      </c>
      <c r="I51" s="154">
        <v>54</v>
      </c>
      <c r="J51" s="153">
        <v>28</v>
      </c>
      <c r="K51" s="155">
        <v>1</v>
      </c>
      <c r="L51" s="154">
        <v>3</v>
      </c>
      <c r="M51" s="154">
        <v>2</v>
      </c>
    </row>
    <row r="52" spans="1:13" ht="39">
      <c r="A52" s="44">
        <v>47</v>
      </c>
      <c r="B52" s="139" t="s">
        <v>696</v>
      </c>
      <c r="C52" s="139">
        <v>3160</v>
      </c>
      <c r="D52" s="140">
        <v>169</v>
      </c>
      <c r="E52" s="154"/>
      <c r="F52" s="154">
        <v>28</v>
      </c>
      <c r="G52" s="154">
        <v>1</v>
      </c>
      <c r="H52" s="154">
        <v>6</v>
      </c>
      <c r="I52" s="154">
        <v>57</v>
      </c>
      <c r="J52" s="153">
        <v>28</v>
      </c>
      <c r="K52" s="155"/>
      <c r="L52" s="154">
        <v>3</v>
      </c>
      <c r="M52" s="154">
        <v>2</v>
      </c>
    </row>
    <row r="53" spans="1:13" ht="39">
      <c r="A53" s="44">
        <v>48</v>
      </c>
      <c r="B53" s="139" t="s">
        <v>697</v>
      </c>
      <c r="C53" s="139">
        <v>2120</v>
      </c>
      <c r="D53" s="140">
        <v>169</v>
      </c>
      <c r="E53" s="154">
        <v>12</v>
      </c>
      <c r="F53" s="154">
        <v>31</v>
      </c>
      <c r="G53" s="154">
        <v>1</v>
      </c>
      <c r="H53" s="154">
        <v>7</v>
      </c>
      <c r="I53" s="154">
        <v>49</v>
      </c>
      <c r="J53" s="153">
        <v>24</v>
      </c>
      <c r="K53" s="155">
        <v>1</v>
      </c>
      <c r="L53" s="154">
        <v>3</v>
      </c>
      <c r="M53" s="154">
        <v>2</v>
      </c>
    </row>
    <row r="54" spans="1:13" ht="39">
      <c r="A54" s="44">
        <v>49</v>
      </c>
      <c r="B54" s="139" t="s">
        <v>698</v>
      </c>
      <c r="C54" s="139">
        <v>3130</v>
      </c>
      <c r="D54" s="140">
        <v>227</v>
      </c>
      <c r="E54" s="154"/>
      <c r="F54" s="154">
        <v>28</v>
      </c>
      <c r="G54" s="154">
        <v>1</v>
      </c>
      <c r="H54" s="154">
        <v>5</v>
      </c>
      <c r="I54" s="154">
        <v>56</v>
      </c>
      <c r="J54" s="153">
        <v>21</v>
      </c>
      <c r="K54" s="155">
        <v>1</v>
      </c>
      <c r="L54" s="154">
        <v>3</v>
      </c>
      <c r="M54" s="154">
        <v>2</v>
      </c>
    </row>
    <row r="55" spans="1:13" ht="39">
      <c r="A55" s="44">
        <v>50</v>
      </c>
      <c r="B55" s="139" t="s">
        <v>699</v>
      </c>
      <c r="C55" s="139">
        <v>3752</v>
      </c>
      <c r="D55" s="140">
        <v>232</v>
      </c>
      <c r="E55" s="154"/>
      <c r="F55" s="154">
        <v>30</v>
      </c>
      <c r="G55" s="154">
        <v>1</v>
      </c>
      <c r="H55" s="154">
        <v>6</v>
      </c>
      <c r="I55" s="154">
        <v>45</v>
      </c>
      <c r="J55" s="153">
        <v>28</v>
      </c>
      <c r="K55" s="155">
        <v>1</v>
      </c>
      <c r="L55" s="154">
        <v>3</v>
      </c>
      <c r="M55" s="154">
        <v>2</v>
      </c>
    </row>
    <row r="58" spans="1:13" ht="18.75">
      <c r="B58" s="549" t="s">
        <v>4657</v>
      </c>
      <c r="C58" s="549"/>
      <c r="D58" s="549"/>
      <c r="E58" s="549"/>
      <c r="F58" s="405"/>
      <c r="G58" s="405"/>
      <c r="H58" s="405"/>
      <c r="I58" s="405"/>
      <c r="J58" s="404"/>
      <c r="L58" s="550" t="s">
        <v>4658</v>
      </c>
      <c r="M58" s="550"/>
    </row>
    <row r="59" spans="1:13" ht="18.75">
      <c r="B59" s="549"/>
      <c r="C59" s="549"/>
      <c r="D59" s="549"/>
      <c r="E59" s="549"/>
      <c r="F59" s="405"/>
      <c r="G59" s="405"/>
      <c r="H59" s="405"/>
      <c r="I59" s="405"/>
      <c r="J59" s="404"/>
      <c r="K59" s="406"/>
      <c r="L59" s="550"/>
      <c r="M59" s="550"/>
    </row>
    <row r="60" spans="1:13" ht="18.75">
      <c r="B60" s="407"/>
      <c r="C60" s="407"/>
      <c r="D60" s="407"/>
      <c r="E60" s="407"/>
      <c r="F60" s="405"/>
      <c r="G60" s="405"/>
      <c r="H60" s="405"/>
      <c r="I60" s="405"/>
      <c r="J60" s="404"/>
      <c r="K60" s="406"/>
    </row>
    <row r="61" spans="1:13" ht="18.75">
      <c r="B61" s="549" t="s">
        <v>4652</v>
      </c>
      <c r="C61" s="549"/>
      <c r="D61" s="549"/>
      <c r="E61" s="549"/>
      <c r="F61" s="405"/>
      <c r="G61" s="405"/>
      <c r="H61" s="405"/>
      <c r="I61" s="405"/>
      <c r="J61" s="404"/>
      <c r="L61" s="550" t="s">
        <v>4653</v>
      </c>
      <c r="M61" s="550"/>
    </row>
    <row r="62" spans="1:13" ht="18.75">
      <c r="B62" s="408"/>
      <c r="C62" s="408"/>
      <c r="D62" s="408"/>
      <c r="E62" s="408"/>
      <c r="F62" s="405"/>
      <c r="G62" s="405"/>
      <c r="H62" s="405"/>
      <c r="I62" s="405"/>
      <c r="J62" s="404"/>
      <c r="K62" s="409"/>
    </row>
    <row r="63" spans="1:13" ht="18.75">
      <c r="B63" s="549" t="s">
        <v>4652</v>
      </c>
      <c r="C63" s="549"/>
      <c r="D63" s="549"/>
      <c r="E63" s="549"/>
      <c r="F63" s="405"/>
      <c r="G63" s="405"/>
      <c r="H63" s="405"/>
      <c r="I63" s="405"/>
      <c r="J63" s="404"/>
      <c r="L63" s="550" t="s">
        <v>4676</v>
      </c>
      <c r="M63" s="550"/>
    </row>
    <row r="64" spans="1:13" ht="18.75">
      <c r="H64" s="405"/>
      <c r="I64" s="405"/>
      <c r="J64" s="404"/>
    </row>
    <row r="65" spans="2:13" ht="18.75">
      <c r="B65" s="549" t="s">
        <v>4674</v>
      </c>
      <c r="C65" s="549"/>
      <c r="D65" s="549"/>
      <c r="E65" s="549"/>
      <c r="F65" s="549"/>
      <c r="G65" s="549"/>
      <c r="H65" s="405"/>
      <c r="I65" s="405"/>
      <c r="J65" s="404"/>
      <c r="L65" s="550" t="s">
        <v>4675</v>
      </c>
      <c r="M65" s="550"/>
    </row>
    <row r="66" spans="2:13" ht="18.75">
      <c r="B66" s="408"/>
      <c r="C66" s="408"/>
      <c r="D66" s="408"/>
      <c r="E66" s="408"/>
      <c r="F66" s="408"/>
      <c r="G66" s="408"/>
      <c r="H66" s="405"/>
      <c r="I66" s="405"/>
      <c r="J66" s="404"/>
      <c r="K66" s="406"/>
      <c r="L66" s="410"/>
      <c r="M66" s="410"/>
    </row>
    <row r="67" spans="2:13" ht="18.75">
      <c r="B67" s="566" t="s">
        <v>4677</v>
      </c>
      <c r="C67" s="566"/>
      <c r="D67" s="566"/>
      <c r="E67" s="566"/>
      <c r="F67" s="566"/>
      <c r="L67" s="567" t="s">
        <v>4678</v>
      </c>
      <c r="M67" s="567"/>
    </row>
    <row r="68" spans="2:13" ht="18.75">
      <c r="B68" s="411"/>
      <c r="C68" s="411"/>
      <c r="D68" s="411"/>
      <c r="E68" s="411"/>
      <c r="F68" s="411"/>
      <c r="K68" s="412"/>
      <c r="L68" s="410"/>
      <c r="M68" s="410"/>
    </row>
    <row r="69" spans="2:13" ht="18.75">
      <c r="B69" s="566" t="s">
        <v>4679</v>
      </c>
      <c r="C69" s="566"/>
      <c r="D69" s="566"/>
      <c r="E69" s="566"/>
      <c r="F69" s="566"/>
      <c r="G69" s="413"/>
      <c r="H69" s="413"/>
      <c r="I69" s="413"/>
      <c r="J69" s="412"/>
      <c r="L69" s="567" t="s">
        <v>4680</v>
      </c>
      <c r="M69" s="567"/>
    </row>
  </sheetData>
  <mergeCells count="19">
    <mergeCell ref="B65:G65"/>
    <mergeCell ref="L65:M65"/>
    <mergeCell ref="B67:F67"/>
    <mergeCell ref="L67:M67"/>
    <mergeCell ref="B69:F69"/>
    <mergeCell ref="L69:M69"/>
    <mergeCell ref="B58:E59"/>
    <mergeCell ref="L58:M59"/>
    <mergeCell ref="B61:E61"/>
    <mergeCell ref="L61:M61"/>
    <mergeCell ref="B63:E63"/>
    <mergeCell ref="L63:M63"/>
    <mergeCell ref="A5:B5"/>
    <mergeCell ref="A2:M2"/>
    <mergeCell ref="A3:A4"/>
    <mergeCell ref="B3:B4"/>
    <mergeCell ref="C3:C4"/>
    <mergeCell ref="D3:D4"/>
    <mergeCell ref="E3:M3"/>
  </mergeCells>
  <conditionalFormatting sqref="C6:C16">
    <cfRule type="cellIs" dxfId="158" priority="8" stopIfTrue="1" operator="lessThan">
      <formula>0</formula>
    </cfRule>
  </conditionalFormatting>
  <conditionalFormatting sqref="C17:C29">
    <cfRule type="cellIs" dxfId="157" priority="7" stopIfTrue="1" operator="lessThan">
      <formula>0</formula>
    </cfRule>
  </conditionalFormatting>
  <conditionalFormatting sqref="C30:C42">
    <cfRule type="cellIs" dxfId="156" priority="6" stopIfTrue="1" operator="lessThan">
      <formula>0</formula>
    </cfRule>
  </conditionalFormatting>
  <conditionalFormatting sqref="C43:C55">
    <cfRule type="cellIs" dxfId="155" priority="5" stopIfTrue="1" operator="lessThan">
      <formula>0</formula>
    </cfRule>
  </conditionalFormatting>
  <conditionalFormatting sqref="D17:D29">
    <cfRule type="cellIs" dxfId="154" priority="4" stopIfTrue="1" operator="lessThan">
      <formula>0</formula>
    </cfRule>
  </conditionalFormatting>
  <conditionalFormatting sqref="D30:D42">
    <cfRule type="cellIs" dxfId="153" priority="3" stopIfTrue="1" operator="lessThan">
      <formula>0</formula>
    </cfRule>
  </conditionalFormatting>
  <conditionalFormatting sqref="D43:D55">
    <cfRule type="cellIs" dxfId="152" priority="2" stopIfTrue="1" operator="lessThan">
      <formula>0</formula>
    </cfRule>
  </conditionalFormatting>
  <conditionalFormatting sqref="D6:D16">
    <cfRule type="cellIs" dxfId="151" priority="1" stopIfTrue="1" operator="lessThan">
      <formula>0</formula>
    </cfRule>
  </conditionalFormatting>
  <printOptions horizontalCentered="1"/>
  <pageMargins left="0.11811023622047245" right="0.11811023622047245" top="0.15748031496062992" bottom="0.15748031496062992" header="0.31496062992125984" footer="0.31496062992125984"/>
  <pageSetup paperSize="9" scale="73" orientation="landscape" horizontalDpi="30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3">
    <tabColor rgb="FF00B050"/>
  </sheetPr>
  <dimension ref="A1:N64"/>
  <sheetViews>
    <sheetView showZeros="0" view="pageBreakPreview" zoomScale="70" zoomScaleNormal="70" zoomScaleSheetLayoutView="70" workbookViewId="0">
      <selection activeCell="D62" sqref="D62"/>
    </sheetView>
  </sheetViews>
  <sheetFormatPr defaultRowHeight="15.75"/>
  <cols>
    <col min="1" max="1" width="6" style="97" customWidth="1"/>
    <col min="2" max="2" width="17.7109375" style="97" customWidth="1"/>
    <col min="3" max="4" width="37" style="97" customWidth="1"/>
    <col min="5" max="5" width="14.42578125" style="97" customWidth="1"/>
    <col min="6" max="6" width="12.85546875" style="97" customWidth="1"/>
    <col min="7" max="7" width="15.42578125" style="97" bestFit="1" customWidth="1"/>
    <col min="8" max="8" width="12.5703125" style="97" customWidth="1"/>
    <col min="9" max="9" width="17.7109375" style="97" customWidth="1"/>
    <col min="10" max="12" width="15.28515625" style="97" customWidth="1"/>
    <col min="13" max="13" width="18.42578125" style="97" customWidth="1"/>
    <col min="14" max="14" width="9.140625" style="97"/>
    <col min="15" max="15" width="10.28515625" style="97" bestFit="1" customWidth="1"/>
    <col min="16" max="16384" width="9.140625" style="97"/>
  </cols>
  <sheetData>
    <row r="1" spans="1:14">
      <c r="M1" s="96" t="s">
        <v>267</v>
      </c>
    </row>
    <row r="2" spans="1:14" ht="64.5" customHeight="1">
      <c r="A2" s="568" t="s">
        <v>447</v>
      </c>
      <c r="B2" s="568"/>
      <c r="C2" s="568"/>
      <c r="D2" s="568"/>
      <c r="E2" s="568"/>
      <c r="F2" s="568"/>
      <c r="G2" s="568"/>
      <c r="H2" s="568"/>
      <c r="I2" s="568"/>
      <c r="J2" s="568"/>
      <c r="K2" s="568"/>
      <c r="L2" s="568"/>
      <c r="M2" s="568"/>
    </row>
    <row r="3" spans="1:14" ht="18.75" customHeight="1">
      <c r="A3" s="116"/>
      <c r="B3" s="116"/>
      <c r="C3" s="116"/>
      <c r="D3" s="116"/>
      <c r="E3" s="116"/>
      <c r="F3" s="116"/>
      <c r="G3" s="116"/>
      <c r="H3" s="116"/>
      <c r="I3" s="116"/>
      <c r="J3" s="116"/>
      <c r="K3" s="116"/>
      <c r="L3" s="116"/>
      <c r="M3" s="116"/>
    </row>
    <row r="4" spans="1:14" ht="27.75" customHeight="1">
      <c r="A4" s="569" t="s">
        <v>217</v>
      </c>
      <c r="B4" s="569" t="s">
        <v>179</v>
      </c>
      <c r="C4" s="570" t="s">
        <v>486</v>
      </c>
      <c r="D4" s="571" t="s">
        <v>327</v>
      </c>
      <c r="E4" s="572" t="s">
        <v>332</v>
      </c>
      <c r="F4" s="572" t="s">
        <v>322</v>
      </c>
      <c r="G4" s="572"/>
      <c r="H4" s="572"/>
      <c r="I4" s="572"/>
      <c r="J4" s="572"/>
      <c r="K4" s="572"/>
      <c r="L4" s="572"/>
      <c r="M4" s="572"/>
    </row>
    <row r="5" spans="1:14" ht="42" customHeight="1">
      <c r="A5" s="569"/>
      <c r="B5" s="569"/>
      <c r="C5" s="570"/>
      <c r="D5" s="571"/>
      <c r="E5" s="572"/>
      <c r="F5" s="572" t="s">
        <v>333</v>
      </c>
      <c r="G5" s="572" t="s">
        <v>334</v>
      </c>
      <c r="H5" s="572" t="s">
        <v>323</v>
      </c>
      <c r="I5" s="572"/>
      <c r="J5" s="572" t="s">
        <v>335</v>
      </c>
      <c r="K5" s="574" t="s">
        <v>324</v>
      </c>
      <c r="L5" s="574" t="s">
        <v>325</v>
      </c>
      <c r="M5" s="572" t="s">
        <v>326</v>
      </c>
    </row>
    <row r="6" spans="1:14" ht="78" customHeight="1">
      <c r="A6" s="569"/>
      <c r="B6" s="569"/>
      <c r="C6" s="570"/>
      <c r="D6" s="571"/>
      <c r="E6" s="572"/>
      <c r="F6" s="572"/>
      <c r="G6" s="572"/>
      <c r="H6" s="115" t="s">
        <v>336</v>
      </c>
      <c r="I6" s="115" t="s">
        <v>337</v>
      </c>
      <c r="J6" s="572"/>
      <c r="K6" s="575"/>
      <c r="L6" s="575"/>
      <c r="M6" s="572"/>
    </row>
    <row r="7" spans="1:14" ht="30" customHeight="1">
      <c r="A7" s="98" t="s">
        <v>4130</v>
      </c>
      <c r="B7" s="99"/>
      <c r="C7" s="122"/>
      <c r="D7" s="123"/>
      <c r="E7" s="73">
        <f t="shared" ref="E7:F7" si="0">SUM(E8:E60)</f>
        <v>901915.94000000006</v>
      </c>
      <c r="F7" s="73">
        <f t="shared" si="0"/>
        <v>328511.65999999997</v>
      </c>
      <c r="G7" s="73">
        <f>SUM(G8:G60)</f>
        <v>573404.28</v>
      </c>
      <c r="H7" s="73">
        <f t="shared" ref="H7:K7" si="1">SUM(H8:H60)</f>
        <v>87100.28</v>
      </c>
      <c r="I7" s="73">
        <f t="shared" si="1"/>
        <v>43760</v>
      </c>
      <c r="J7" s="73">
        <f t="shared" si="1"/>
        <v>0</v>
      </c>
      <c r="K7" s="73">
        <f t="shared" si="1"/>
        <v>0</v>
      </c>
      <c r="L7" s="73">
        <f t="shared" ref="L7:M7" si="2">SUM(L8:L60)</f>
        <v>3000</v>
      </c>
      <c r="M7" s="73">
        <f t="shared" si="2"/>
        <v>1261</v>
      </c>
    </row>
    <row r="8" spans="1:14" ht="31.5">
      <c r="A8" s="124">
        <v>1</v>
      </c>
      <c r="B8" s="125" t="s">
        <v>449</v>
      </c>
      <c r="C8" s="124" t="s">
        <v>487</v>
      </c>
      <c r="D8" s="124" t="s">
        <v>450</v>
      </c>
      <c r="E8" s="124">
        <f>+F8+G8</f>
        <v>525408</v>
      </c>
      <c r="F8" s="126">
        <v>157248</v>
      </c>
      <c r="G8" s="126">
        <f>+H8+I8*10.4+K8*10.4+L8*10.4</f>
        <v>368160</v>
      </c>
      <c r="H8" s="126"/>
      <c r="I8" s="126">
        <v>35400</v>
      </c>
      <c r="J8" s="126"/>
      <c r="K8" s="126"/>
      <c r="L8" s="126"/>
      <c r="M8" s="126">
        <v>600</v>
      </c>
      <c r="N8" s="100"/>
    </row>
    <row r="9" spans="1:14" ht="31.5">
      <c r="A9" s="124">
        <f>+A8+1</f>
        <v>2</v>
      </c>
      <c r="B9" s="125" t="s">
        <v>469</v>
      </c>
      <c r="C9" s="124" t="s">
        <v>487</v>
      </c>
      <c r="D9" s="124" t="s">
        <v>451</v>
      </c>
      <c r="E9" s="124">
        <f t="shared" ref="E9:E60" si="3">+F9+G9</f>
        <v>68640</v>
      </c>
      <c r="F9" s="126">
        <v>24960</v>
      </c>
      <c r="G9" s="126">
        <f t="shared" ref="G9:G60" si="4">+H9+I9*10.4+K9*10.4+L9*10.4</f>
        <v>43680</v>
      </c>
      <c r="H9" s="126"/>
      <c r="I9" s="126">
        <v>4200</v>
      </c>
      <c r="J9" s="126"/>
      <c r="K9" s="126"/>
      <c r="L9" s="126"/>
      <c r="M9" s="126">
        <v>240</v>
      </c>
      <c r="N9" s="100"/>
    </row>
    <row r="10" spans="1:14">
      <c r="A10" s="124">
        <f t="shared" ref="A10:A60" si="5">+A9+1</f>
        <v>3</v>
      </c>
      <c r="B10" s="127" t="s">
        <v>484</v>
      </c>
      <c r="C10" s="124" t="s">
        <v>488</v>
      </c>
      <c r="D10" s="124" t="s">
        <v>452</v>
      </c>
      <c r="E10" s="124">
        <f t="shared" si="3"/>
        <v>25200</v>
      </c>
      <c r="F10" s="126">
        <v>7056</v>
      </c>
      <c r="G10" s="126">
        <f t="shared" si="4"/>
        <v>18144</v>
      </c>
      <c r="H10" s="126">
        <v>18144</v>
      </c>
      <c r="I10" s="126"/>
      <c r="J10" s="126"/>
      <c r="K10" s="126"/>
      <c r="L10" s="126"/>
      <c r="M10" s="126">
        <v>20</v>
      </c>
      <c r="N10" s="100"/>
    </row>
    <row r="11" spans="1:14">
      <c r="A11" s="124">
        <f t="shared" si="5"/>
        <v>4</v>
      </c>
      <c r="B11" s="126" t="s">
        <v>484</v>
      </c>
      <c r="C11" s="126" t="s">
        <v>489</v>
      </c>
      <c r="D11" s="126" t="s">
        <v>452</v>
      </c>
      <c r="E11" s="124">
        <f t="shared" si="3"/>
        <v>14040</v>
      </c>
      <c r="F11" s="126"/>
      <c r="G11" s="126">
        <f t="shared" si="4"/>
        <v>14040</v>
      </c>
      <c r="H11" s="126"/>
      <c r="I11" s="126">
        <v>1350</v>
      </c>
      <c r="J11" s="126"/>
      <c r="K11" s="126"/>
      <c r="L11" s="126"/>
      <c r="M11" s="126">
        <v>10</v>
      </c>
    </row>
    <row r="12" spans="1:14">
      <c r="A12" s="124">
        <f t="shared" si="5"/>
        <v>5</v>
      </c>
      <c r="B12" s="126" t="s">
        <v>490</v>
      </c>
      <c r="C12" s="126" t="s">
        <v>491</v>
      </c>
      <c r="D12" s="126" t="s">
        <v>453</v>
      </c>
      <c r="E12" s="124">
        <f t="shared" si="3"/>
        <v>12005.28</v>
      </c>
      <c r="F12" s="126">
        <v>3024</v>
      </c>
      <c r="G12" s="126">
        <f t="shared" si="4"/>
        <v>8981.2800000000007</v>
      </c>
      <c r="H12" s="126">
        <v>8981.2800000000007</v>
      </c>
      <c r="I12" s="126"/>
      <c r="J12" s="126"/>
      <c r="K12" s="126"/>
      <c r="L12" s="126"/>
      <c r="M12" s="126">
        <v>10</v>
      </c>
    </row>
    <row r="13" spans="1:14" ht="47.25">
      <c r="A13" s="124">
        <f t="shared" si="5"/>
        <v>6</v>
      </c>
      <c r="B13" s="126" t="s">
        <v>484</v>
      </c>
      <c r="C13" s="126" t="s">
        <v>492</v>
      </c>
      <c r="D13" s="126" t="s">
        <v>454</v>
      </c>
      <c r="E13" s="124">
        <f t="shared" si="3"/>
        <v>12000</v>
      </c>
      <c r="F13" s="126">
        <v>6000</v>
      </c>
      <c r="G13" s="126">
        <f t="shared" si="4"/>
        <v>6000</v>
      </c>
      <c r="H13" s="126">
        <v>6000</v>
      </c>
      <c r="I13" s="126"/>
      <c r="J13" s="126"/>
      <c r="K13" s="126"/>
      <c r="L13" s="126"/>
      <c r="M13" s="126">
        <v>12</v>
      </c>
    </row>
    <row r="14" spans="1:14">
      <c r="A14" s="124">
        <f t="shared" si="5"/>
        <v>7</v>
      </c>
      <c r="B14" s="126" t="s">
        <v>484</v>
      </c>
      <c r="C14" s="126" t="s">
        <v>493</v>
      </c>
      <c r="D14" s="126" t="s">
        <v>455</v>
      </c>
      <c r="E14" s="124">
        <f t="shared" si="3"/>
        <v>11880</v>
      </c>
      <c r="F14" s="126">
        <v>4600</v>
      </c>
      <c r="G14" s="126">
        <f t="shared" si="4"/>
        <v>7280</v>
      </c>
      <c r="H14" s="126"/>
      <c r="I14" s="126">
        <v>700</v>
      </c>
      <c r="J14" s="126"/>
      <c r="K14" s="126"/>
      <c r="L14" s="126"/>
      <c r="M14" s="126">
        <v>15</v>
      </c>
    </row>
    <row r="15" spans="1:14" ht="47.25">
      <c r="A15" s="124">
        <f t="shared" si="5"/>
        <v>8</v>
      </c>
      <c r="B15" s="126" t="s">
        <v>472</v>
      </c>
      <c r="C15" s="126" t="s">
        <v>494</v>
      </c>
      <c r="D15" s="126" t="s">
        <v>456</v>
      </c>
      <c r="E15" s="124">
        <f t="shared" si="3"/>
        <v>11210</v>
      </c>
      <c r="F15" s="126">
        <v>8210</v>
      </c>
      <c r="G15" s="126">
        <f t="shared" si="4"/>
        <v>3000</v>
      </c>
      <c r="H15" s="126">
        <v>3000</v>
      </c>
      <c r="I15" s="126"/>
      <c r="J15" s="126"/>
      <c r="K15" s="126"/>
      <c r="L15" s="126"/>
      <c r="M15" s="126">
        <v>15</v>
      </c>
    </row>
    <row r="16" spans="1:14" ht="31.5">
      <c r="A16" s="124">
        <f t="shared" si="5"/>
        <v>9</v>
      </c>
      <c r="B16" s="126" t="s">
        <v>484</v>
      </c>
      <c r="C16" s="126" t="s">
        <v>495</v>
      </c>
      <c r="D16" s="126" t="s">
        <v>457</v>
      </c>
      <c r="E16" s="124">
        <f t="shared" si="3"/>
        <v>11000</v>
      </c>
      <c r="F16" s="126">
        <v>6000</v>
      </c>
      <c r="G16" s="126">
        <f t="shared" si="4"/>
        <v>5000</v>
      </c>
      <c r="H16" s="126">
        <v>5000</v>
      </c>
      <c r="I16" s="126"/>
      <c r="J16" s="126"/>
      <c r="K16" s="126"/>
      <c r="L16" s="126"/>
      <c r="M16" s="126">
        <v>12</v>
      </c>
    </row>
    <row r="17" spans="1:13" ht="31.5">
      <c r="A17" s="124">
        <f t="shared" si="5"/>
        <v>10</v>
      </c>
      <c r="B17" s="126" t="s">
        <v>484</v>
      </c>
      <c r="C17" s="126" t="s">
        <v>496</v>
      </c>
      <c r="D17" s="126" t="s">
        <v>458</v>
      </c>
      <c r="E17" s="124">
        <f t="shared" si="3"/>
        <v>10700</v>
      </c>
      <c r="F17" s="126">
        <v>9200</v>
      </c>
      <c r="G17" s="126">
        <f t="shared" si="4"/>
        <v>1500</v>
      </c>
      <c r="H17" s="126">
        <v>1500</v>
      </c>
      <c r="I17" s="126"/>
      <c r="J17" s="126"/>
      <c r="K17" s="126"/>
      <c r="L17" s="126"/>
      <c r="M17" s="126">
        <v>14</v>
      </c>
    </row>
    <row r="18" spans="1:13" ht="47.25">
      <c r="A18" s="124">
        <f t="shared" si="5"/>
        <v>11</v>
      </c>
      <c r="B18" s="126" t="s">
        <v>484</v>
      </c>
      <c r="C18" s="126" t="s">
        <v>497</v>
      </c>
      <c r="D18" s="126" t="s">
        <v>459</v>
      </c>
      <c r="E18" s="124">
        <f t="shared" si="3"/>
        <v>10600</v>
      </c>
      <c r="F18" s="126">
        <v>7600</v>
      </c>
      <c r="G18" s="126">
        <f t="shared" si="4"/>
        <v>3000</v>
      </c>
      <c r="H18" s="126">
        <v>3000</v>
      </c>
      <c r="I18" s="126"/>
      <c r="J18" s="126"/>
      <c r="K18" s="126"/>
      <c r="L18" s="126"/>
      <c r="M18" s="126">
        <v>11</v>
      </c>
    </row>
    <row r="19" spans="1:13" ht="31.5">
      <c r="A19" s="124">
        <f t="shared" si="5"/>
        <v>12</v>
      </c>
      <c r="B19" s="126" t="s">
        <v>484</v>
      </c>
      <c r="C19" s="126" t="s">
        <v>493</v>
      </c>
      <c r="D19" s="126" t="s">
        <v>460</v>
      </c>
      <c r="E19" s="124">
        <f t="shared" si="3"/>
        <v>10340</v>
      </c>
      <c r="F19" s="126">
        <v>4100</v>
      </c>
      <c r="G19" s="126">
        <f t="shared" si="4"/>
        <v>6240</v>
      </c>
      <c r="H19" s="126"/>
      <c r="I19" s="126">
        <v>600</v>
      </c>
      <c r="J19" s="126"/>
      <c r="K19" s="126"/>
      <c r="L19" s="126"/>
      <c r="M19" s="126">
        <v>10</v>
      </c>
    </row>
    <row r="20" spans="1:13" ht="47.25">
      <c r="A20" s="124">
        <f t="shared" si="5"/>
        <v>13</v>
      </c>
      <c r="B20" s="126" t="s">
        <v>469</v>
      </c>
      <c r="C20" s="126" t="s">
        <v>498</v>
      </c>
      <c r="D20" s="126" t="s">
        <v>459</v>
      </c>
      <c r="E20" s="124">
        <f t="shared" si="3"/>
        <v>10300</v>
      </c>
      <c r="F20" s="126">
        <v>7300</v>
      </c>
      <c r="G20" s="126">
        <f t="shared" si="4"/>
        <v>3000</v>
      </c>
      <c r="H20" s="126">
        <v>3000</v>
      </c>
      <c r="I20" s="126"/>
      <c r="J20" s="126"/>
      <c r="K20" s="126"/>
      <c r="L20" s="126"/>
      <c r="M20" s="126">
        <v>12</v>
      </c>
    </row>
    <row r="21" spans="1:13" ht="63">
      <c r="A21" s="124">
        <f t="shared" si="5"/>
        <v>14</v>
      </c>
      <c r="B21" s="126" t="s">
        <v>499</v>
      </c>
      <c r="C21" s="126" t="s">
        <v>500</v>
      </c>
      <c r="D21" s="126" t="s">
        <v>461</v>
      </c>
      <c r="E21" s="124">
        <f t="shared" si="3"/>
        <v>10160</v>
      </c>
      <c r="F21" s="126">
        <v>6000</v>
      </c>
      <c r="G21" s="126">
        <f t="shared" si="4"/>
        <v>4160</v>
      </c>
      <c r="H21" s="126"/>
      <c r="I21" s="126">
        <v>400</v>
      </c>
      <c r="J21" s="126"/>
      <c r="K21" s="126"/>
      <c r="L21" s="126"/>
      <c r="M21" s="126">
        <v>8</v>
      </c>
    </row>
    <row r="22" spans="1:13" ht="31.5">
      <c r="A22" s="124">
        <f t="shared" si="5"/>
        <v>15</v>
      </c>
      <c r="B22" s="126" t="s">
        <v>484</v>
      </c>
      <c r="C22" s="126" t="s">
        <v>501</v>
      </c>
      <c r="D22" s="126" t="s">
        <v>462</v>
      </c>
      <c r="E22" s="124">
        <f t="shared" si="3"/>
        <v>10080</v>
      </c>
      <c r="F22" s="126">
        <v>8000</v>
      </c>
      <c r="G22" s="126">
        <f t="shared" si="4"/>
        <v>2080</v>
      </c>
      <c r="H22" s="126"/>
      <c r="I22" s="126">
        <v>200</v>
      </c>
      <c r="J22" s="126"/>
      <c r="K22" s="126"/>
      <c r="L22" s="126"/>
      <c r="M22" s="126">
        <v>20</v>
      </c>
    </row>
    <row r="23" spans="1:13" ht="31.5">
      <c r="A23" s="124">
        <f t="shared" si="5"/>
        <v>16</v>
      </c>
      <c r="B23" s="126" t="s">
        <v>484</v>
      </c>
      <c r="C23" s="126" t="s">
        <v>502</v>
      </c>
      <c r="D23" s="126" t="s">
        <v>463</v>
      </c>
      <c r="E23" s="124">
        <f t="shared" si="3"/>
        <v>9200</v>
      </c>
      <c r="F23" s="126">
        <v>3000</v>
      </c>
      <c r="G23" s="126">
        <f t="shared" si="4"/>
        <v>6200</v>
      </c>
      <c r="H23" s="126">
        <v>6200</v>
      </c>
      <c r="I23" s="126"/>
      <c r="J23" s="126"/>
      <c r="K23" s="126"/>
      <c r="L23" s="126"/>
      <c r="M23" s="126">
        <v>6</v>
      </c>
    </row>
    <row r="24" spans="1:13" ht="31.5">
      <c r="A24" s="124">
        <f t="shared" si="5"/>
        <v>17</v>
      </c>
      <c r="B24" s="126" t="s">
        <v>503</v>
      </c>
      <c r="C24" s="126" t="s">
        <v>504</v>
      </c>
      <c r="D24" s="126" t="s">
        <v>464</v>
      </c>
      <c r="E24" s="124">
        <f t="shared" si="3"/>
        <v>9000</v>
      </c>
      <c r="F24" s="126">
        <v>3000</v>
      </c>
      <c r="G24" s="126">
        <f t="shared" si="4"/>
        <v>6000</v>
      </c>
      <c r="H24" s="126">
        <v>6000</v>
      </c>
      <c r="I24" s="126"/>
      <c r="J24" s="126"/>
      <c r="K24" s="126"/>
      <c r="L24" s="126"/>
      <c r="M24" s="126">
        <v>7</v>
      </c>
    </row>
    <row r="25" spans="1:13">
      <c r="A25" s="124">
        <f t="shared" si="5"/>
        <v>18</v>
      </c>
      <c r="B25" s="126" t="s">
        <v>505</v>
      </c>
      <c r="C25" s="126" t="s">
        <v>506</v>
      </c>
      <c r="D25" s="126" t="s">
        <v>465</v>
      </c>
      <c r="E25" s="124">
        <f t="shared" si="3"/>
        <v>8000</v>
      </c>
      <c r="F25" s="126">
        <v>2000</v>
      </c>
      <c r="G25" s="126">
        <f t="shared" si="4"/>
        <v>6000</v>
      </c>
      <c r="H25" s="126">
        <v>6000</v>
      </c>
      <c r="I25" s="126"/>
      <c r="J25" s="126"/>
      <c r="K25" s="126"/>
      <c r="L25" s="126"/>
      <c r="M25" s="126">
        <v>12</v>
      </c>
    </row>
    <row r="26" spans="1:13">
      <c r="A26" s="124">
        <f t="shared" si="5"/>
        <v>19</v>
      </c>
      <c r="B26" s="126" t="s">
        <v>507</v>
      </c>
      <c r="C26" s="126" t="s">
        <v>508</v>
      </c>
      <c r="D26" s="126" t="s">
        <v>452</v>
      </c>
      <c r="E26" s="124">
        <f t="shared" si="3"/>
        <v>5860</v>
      </c>
      <c r="F26" s="126">
        <v>1700</v>
      </c>
      <c r="G26" s="126">
        <f t="shared" si="4"/>
        <v>4160</v>
      </c>
      <c r="H26" s="126"/>
      <c r="I26" s="126">
        <v>400</v>
      </c>
      <c r="J26" s="126"/>
      <c r="K26" s="126"/>
      <c r="L26" s="126"/>
      <c r="M26" s="126">
        <v>5</v>
      </c>
    </row>
    <row r="27" spans="1:13" ht="31.5">
      <c r="A27" s="124">
        <f t="shared" si="5"/>
        <v>20</v>
      </c>
      <c r="B27" s="126" t="s">
        <v>509</v>
      </c>
      <c r="C27" s="126" t="s">
        <v>510</v>
      </c>
      <c r="D27" s="126" t="s">
        <v>466</v>
      </c>
      <c r="E27" s="124">
        <f t="shared" si="3"/>
        <v>5500</v>
      </c>
      <c r="F27" s="126">
        <v>1500</v>
      </c>
      <c r="G27" s="126">
        <f t="shared" si="4"/>
        <v>4000</v>
      </c>
      <c r="H27" s="126">
        <v>4000</v>
      </c>
      <c r="I27" s="126"/>
      <c r="J27" s="126"/>
      <c r="K27" s="126"/>
      <c r="L27" s="126"/>
      <c r="M27" s="126">
        <v>12</v>
      </c>
    </row>
    <row r="28" spans="1:13">
      <c r="A28" s="124">
        <f t="shared" si="5"/>
        <v>21</v>
      </c>
      <c r="B28" s="126" t="s">
        <v>484</v>
      </c>
      <c r="C28" s="126" t="s">
        <v>511</v>
      </c>
      <c r="D28" s="126" t="s">
        <v>452</v>
      </c>
      <c r="E28" s="124">
        <f t="shared" si="3"/>
        <v>3152</v>
      </c>
      <c r="F28" s="126">
        <v>500</v>
      </c>
      <c r="G28" s="126">
        <f t="shared" si="4"/>
        <v>2652</v>
      </c>
      <c r="H28" s="126"/>
      <c r="I28" s="126">
        <v>255</v>
      </c>
      <c r="J28" s="126"/>
      <c r="K28" s="126"/>
      <c r="L28" s="126"/>
      <c r="M28" s="126">
        <v>2</v>
      </c>
    </row>
    <row r="29" spans="1:13">
      <c r="A29" s="124">
        <f t="shared" si="5"/>
        <v>22</v>
      </c>
      <c r="B29" s="126" t="s">
        <v>484</v>
      </c>
      <c r="C29" s="126" t="s">
        <v>512</v>
      </c>
      <c r="D29" s="126" t="s">
        <v>452</v>
      </c>
      <c r="E29" s="124">
        <f t="shared" si="3"/>
        <v>3152</v>
      </c>
      <c r="F29" s="126">
        <v>500</v>
      </c>
      <c r="G29" s="126">
        <f t="shared" si="4"/>
        <v>2652</v>
      </c>
      <c r="H29" s="126"/>
      <c r="I29" s="126">
        <v>255</v>
      </c>
      <c r="J29" s="126"/>
      <c r="K29" s="126"/>
      <c r="L29" s="126"/>
      <c r="M29" s="126">
        <v>3</v>
      </c>
    </row>
    <row r="30" spans="1:13" ht="31.5">
      <c r="A30" s="124">
        <f t="shared" si="5"/>
        <v>23</v>
      </c>
      <c r="B30" s="126" t="s">
        <v>472</v>
      </c>
      <c r="C30" s="126" t="s">
        <v>513</v>
      </c>
      <c r="D30" s="126" t="s">
        <v>466</v>
      </c>
      <c r="E30" s="124">
        <f t="shared" si="3"/>
        <v>2800</v>
      </c>
      <c r="F30" s="126">
        <v>800</v>
      </c>
      <c r="G30" s="126">
        <f t="shared" si="4"/>
        <v>2000</v>
      </c>
      <c r="H30" s="126">
        <v>2000</v>
      </c>
      <c r="I30" s="126"/>
      <c r="J30" s="126"/>
      <c r="K30" s="126"/>
      <c r="L30" s="126"/>
      <c r="M30" s="126">
        <v>9</v>
      </c>
    </row>
    <row r="31" spans="1:13" ht="31.5">
      <c r="A31" s="124">
        <f t="shared" si="5"/>
        <v>24</v>
      </c>
      <c r="B31" s="126" t="s">
        <v>514</v>
      </c>
      <c r="C31" s="126" t="s">
        <v>515</v>
      </c>
      <c r="D31" s="126" t="s">
        <v>467</v>
      </c>
      <c r="E31" s="124">
        <f t="shared" si="3"/>
        <v>2600</v>
      </c>
      <c r="F31" s="126">
        <v>1300</v>
      </c>
      <c r="G31" s="126">
        <f t="shared" si="4"/>
        <v>1300</v>
      </c>
      <c r="H31" s="126">
        <v>1300</v>
      </c>
      <c r="I31" s="126"/>
      <c r="J31" s="126"/>
      <c r="K31" s="126"/>
      <c r="L31" s="126"/>
      <c r="M31" s="126">
        <v>10</v>
      </c>
    </row>
    <row r="32" spans="1:13" ht="31.5">
      <c r="A32" s="124">
        <f t="shared" si="5"/>
        <v>25</v>
      </c>
      <c r="B32" s="126" t="s">
        <v>514</v>
      </c>
      <c r="C32" s="126" t="s">
        <v>516</v>
      </c>
      <c r="D32" s="126" t="s">
        <v>467</v>
      </c>
      <c r="E32" s="124">
        <f t="shared" si="3"/>
        <v>2600</v>
      </c>
      <c r="F32" s="126">
        <v>1300</v>
      </c>
      <c r="G32" s="126">
        <f t="shared" si="4"/>
        <v>1300</v>
      </c>
      <c r="H32" s="126">
        <v>1300</v>
      </c>
      <c r="I32" s="126"/>
      <c r="J32" s="126"/>
      <c r="K32" s="126"/>
      <c r="L32" s="126"/>
      <c r="M32" s="126">
        <v>10</v>
      </c>
    </row>
    <row r="33" spans="1:13" ht="31.5">
      <c r="A33" s="124">
        <f t="shared" si="5"/>
        <v>26</v>
      </c>
      <c r="B33" s="126" t="s">
        <v>514</v>
      </c>
      <c r="C33" s="126" t="s">
        <v>517</v>
      </c>
      <c r="D33" s="126" t="s">
        <v>467</v>
      </c>
      <c r="E33" s="124">
        <f t="shared" si="3"/>
        <v>2600</v>
      </c>
      <c r="F33" s="126">
        <v>1300</v>
      </c>
      <c r="G33" s="126">
        <f t="shared" si="4"/>
        <v>1300</v>
      </c>
      <c r="H33" s="126">
        <v>1300</v>
      </c>
      <c r="I33" s="126"/>
      <c r="J33" s="126"/>
      <c r="K33" s="126"/>
      <c r="L33" s="126"/>
      <c r="M33" s="126">
        <v>10</v>
      </c>
    </row>
    <row r="34" spans="1:13" ht="31.5">
      <c r="A34" s="124">
        <f t="shared" si="5"/>
        <v>27</v>
      </c>
      <c r="B34" s="126" t="s">
        <v>514</v>
      </c>
      <c r="C34" s="126" t="s">
        <v>518</v>
      </c>
      <c r="D34" s="126" t="s">
        <v>467</v>
      </c>
      <c r="E34" s="124">
        <f t="shared" si="3"/>
        <v>2600</v>
      </c>
      <c r="F34" s="126">
        <v>1300</v>
      </c>
      <c r="G34" s="126">
        <f t="shared" si="4"/>
        <v>1300</v>
      </c>
      <c r="H34" s="126">
        <v>1300</v>
      </c>
      <c r="I34" s="126"/>
      <c r="J34" s="126"/>
      <c r="K34" s="126"/>
      <c r="L34" s="126"/>
      <c r="M34" s="126">
        <v>10</v>
      </c>
    </row>
    <row r="35" spans="1:13" ht="31.5">
      <c r="A35" s="124">
        <f t="shared" si="5"/>
        <v>28</v>
      </c>
      <c r="B35" s="126" t="s">
        <v>514</v>
      </c>
      <c r="C35" s="126" t="s">
        <v>519</v>
      </c>
      <c r="D35" s="126" t="s">
        <v>467</v>
      </c>
      <c r="E35" s="124">
        <f t="shared" si="3"/>
        <v>2600</v>
      </c>
      <c r="F35" s="126">
        <v>1300</v>
      </c>
      <c r="G35" s="126">
        <f t="shared" si="4"/>
        <v>1300</v>
      </c>
      <c r="H35" s="126">
        <v>1300</v>
      </c>
      <c r="I35" s="126"/>
      <c r="J35" s="126"/>
      <c r="K35" s="126"/>
      <c r="L35" s="126"/>
      <c r="M35" s="126">
        <v>10</v>
      </c>
    </row>
    <row r="36" spans="1:13">
      <c r="A36" s="124">
        <f t="shared" si="5"/>
        <v>29</v>
      </c>
      <c r="B36" s="126" t="s">
        <v>520</v>
      </c>
      <c r="C36" s="126" t="s">
        <v>521</v>
      </c>
      <c r="D36" s="126" t="s">
        <v>468</v>
      </c>
      <c r="E36" s="124">
        <f t="shared" si="3"/>
        <v>2000</v>
      </c>
      <c r="F36" s="126">
        <v>1500</v>
      </c>
      <c r="G36" s="126">
        <f t="shared" si="4"/>
        <v>500</v>
      </c>
      <c r="H36" s="126">
        <v>500</v>
      </c>
      <c r="I36" s="126"/>
      <c r="J36" s="126"/>
      <c r="K36" s="126"/>
      <c r="L36" s="126"/>
      <c r="M36" s="126">
        <v>5</v>
      </c>
    </row>
    <row r="37" spans="1:13" ht="31.5">
      <c r="A37" s="124">
        <f t="shared" si="5"/>
        <v>30</v>
      </c>
      <c r="B37" s="126" t="s">
        <v>469</v>
      </c>
      <c r="C37" s="126" t="s">
        <v>504</v>
      </c>
      <c r="D37" s="126" t="s">
        <v>470</v>
      </c>
      <c r="E37" s="124">
        <f t="shared" si="3"/>
        <v>1500</v>
      </c>
      <c r="F37" s="126">
        <v>1500</v>
      </c>
      <c r="G37" s="126">
        <f t="shared" si="4"/>
        <v>0</v>
      </c>
      <c r="H37" s="126"/>
      <c r="I37" s="126"/>
      <c r="J37" s="126"/>
      <c r="K37" s="126"/>
      <c r="L37" s="126"/>
      <c r="M37" s="126">
        <v>3</v>
      </c>
    </row>
    <row r="38" spans="1:13" ht="31.5">
      <c r="A38" s="124">
        <f t="shared" si="5"/>
        <v>31</v>
      </c>
      <c r="B38" s="126" t="s">
        <v>484</v>
      </c>
      <c r="C38" s="126" t="s">
        <v>522</v>
      </c>
      <c r="D38" s="126" t="s">
        <v>471</v>
      </c>
      <c r="E38" s="124">
        <f t="shared" si="3"/>
        <v>1500</v>
      </c>
      <c r="F38" s="126">
        <v>1500</v>
      </c>
      <c r="G38" s="126">
        <f t="shared" si="4"/>
        <v>0</v>
      </c>
      <c r="H38" s="126"/>
      <c r="I38" s="126"/>
      <c r="J38" s="126"/>
      <c r="K38" s="126"/>
      <c r="L38" s="126"/>
      <c r="M38" s="126">
        <v>3</v>
      </c>
    </row>
    <row r="39" spans="1:13" ht="31.5">
      <c r="A39" s="124">
        <f t="shared" si="5"/>
        <v>32</v>
      </c>
      <c r="B39" s="126" t="s">
        <v>523</v>
      </c>
      <c r="C39" s="126" t="s">
        <v>524</v>
      </c>
      <c r="D39" s="126" t="s">
        <v>467</v>
      </c>
      <c r="E39" s="124">
        <f t="shared" si="3"/>
        <v>1300</v>
      </c>
      <c r="F39" s="126">
        <v>650</v>
      </c>
      <c r="G39" s="126">
        <f t="shared" si="4"/>
        <v>650</v>
      </c>
      <c r="H39" s="126">
        <v>650</v>
      </c>
      <c r="I39" s="126"/>
      <c r="J39" s="126"/>
      <c r="K39" s="126"/>
      <c r="L39" s="126"/>
      <c r="M39" s="126">
        <v>6</v>
      </c>
    </row>
    <row r="40" spans="1:13" ht="31.5">
      <c r="A40" s="124">
        <f t="shared" si="5"/>
        <v>33</v>
      </c>
      <c r="B40" s="126" t="s">
        <v>514</v>
      </c>
      <c r="C40" s="126" t="s">
        <v>525</v>
      </c>
      <c r="D40" s="126" t="s">
        <v>467</v>
      </c>
      <c r="E40" s="124">
        <f t="shared" si="3"/>
        <v>1300</v>
      </c>
      <c r="F40" s="126">
        <v>650</v>
      </c>
      <c r="G40" s="126">
        <f t="shared" si="4"/>
        <v>650</v>
      </c>
      <c r="H40" s="126">
        <v>650</v>
      </c>
      <c r="I40" s="126"/>
      <c r="J40" s="126"/>
      <c r="K40" s="126"/>
      <c r="L40" s="126"/>
      <c r="M40" s="126">
        <v>6</v>
      </c>
    </row>
    <row r="41" spans="1:13" ht="31.5">
      <c r="A41" s="124">
        <f t="shared" si="5"/>
        <v>34</v>
      </c>
      <c r="B41" s="126" t="s">
        <v>514</v>
      </c>
      <c r="C41" s="126" t="s">
        <v>526</v>
      </c>
      <c r="D41" s="126" t="s">
        <v>467</v>
      </c>
      <c r="E41" s="124">
        <f t="shared" si="3"/>
        <v>1300</v>
      </c>
      <c r="F41" s="126">
        <v>650</v>
      </c>
      <c r="G41" s="126">
        <f t="shared" si="4"/>
        <v>650</v>
      </c>
      <c r="H41" s="126">
        <v>650</v>
      </c>
      <c r="I41" s="126"/>
      <c r="J41" s="126"/>
      <c r="K41" s="126"/>
      <c r="L41" s="126"/>
      <c r="M41" s="126">
        <v>6</v>
      </c>
    </row>
    <row r="42" spans="1:13" ht="31.5">
      <c r="A42" s="124">
        <f t="shared" si="5"/>
        <v>35</v>
      </c>
      <c r="B42" s="126" t="s">
        <v>514</v>
      </c>
      <c r="C42" s="126" t="s">
        <v>527</v>
      </c>
      <c r="D42" s="126" t="s">
        <v>467</v>
      </c>
      <c r="E42" s="124">
        <f t="shared" si="3"/>
        <v>1300</v>
      </c>
      <c r="F42" s="126">
        <v>650</v>
      </c>
      <c r="G42" s="126">
        <f t="shared" si="4"/>
        <v>650</v>
      </c>
      <c r="H42" s="126">
        <v>650</v>
      </c>
      <c r="I42" s="126"/>
      <c r="J42" s="126"/>
      <c r="K42" s="126"/>
      <c r="L42" s="126"/>
      <c r="M42" s="126">
        <v>6</v>
      </c>
    </row>
    <row r="43" spans="1:13" ht="31.5">
      <c r="A43" s="124">
        <f t="shared" si="5"/>
        <v>36</v>
      </c>
      <c r="B43" s="126" t="s">
        <v>514</v>
      </c>
      <c r="C43" s="126" t="s">
        <v>528</v>
      </c>
      <c r="D43" s="126" t="s">
        <v>467</v>
      </c>
      <c r="E43" s="124">
        <f t="shared" si="3"/>
        <v>1300</v>
      </c>
      <c r="F43" s="126">
        <v>650</v>
      </c>
      <c r="G43" s="126">
        <f t="shared" si="4"/>
        <v>650</v>
      </c>
      <c r="H43" s="126">
        <v>650</v>
      </c>
      <c r="I43" s="126"/>
      <c r="J43" s="126"/>
      <c r="K43" s="126"/>
      <c r="L43" s="126"/>
      <c r="M43" s="126">
        <v>6</v>
      </c>
    </row>
    <row r="44" spans="1:13" ht="31.5">
      <c r="A44" s="124">
        <f t="shared" si="5"/>
        <v>37</v>
      </c>
      <c r="B44" s="126" t="s">
        <v>514</v>
      </c>
      <c r="C44" s="126" t="s">
        <v>529</v>
      </c>
      <c r="D44" s="126" t="s">
        <v>467</v>
      </c>
      <c r="E44" s="124">
        <f t="shared" si="3"/>
        <v>1300</v>
      </c>
      <c r="F44" s="126">
        <v>650</v>
      </c>
      <c r="G44" s="126">
        <f t="shared" si="4"/>
        <v>650</v>
      </c>
      <c r="H44" s="126">
        <v>650</v>
      </c>
      <c r="I44" s="126"/>
      <c r="J44" s="126"/>
      <c r="K44" s="126"/>
      <c r="L44" s="126"/>
      <c r="M44" s="126">
        <v>6</v>
      </c>
    </row>
    <row r="45" spans="1:13" ht="31.5">
      <c r="A45" s="124">
        <f t="shared" si="5"/>
        <v>38</v>
      </c>
      <c r="B45" s="126" t="s">
        <v>514</v>
      </c>
      <c r="C45" s="126" t="s">
        <v>530</v>
      </c>
      <c r="D45" s="126" t="s">
        <v>467</v>
      </c>
      <c r="E45" s="124">
        <f t="shared" si="3"/>
        <v>1300</v>
      </c>
      <c r="F45" s="126">
        <v>650</v>
      </c>
      <c r="G45" s="126">
        <f t="shared" si="4"/>
        <v>650</v>
      </c>
      <c r="H45" s="126">
        <v>650</v>
      </c>
      <c r="I45" s="126"/>
      <c r="J45" s="126"/>
      <c r="K45" s="126"/>
      <c r="L45" s="126"/>
      <c r="M45" s="126">
        <v>6</v>
      </c>
    </row>
    <row r="46" spans="1:13" ht="31.5">
      <c r="A46" s="124">
        <f t="shared" si="5"/>
        <v>39</v>
      </c>
      <c r="B46" s="126" t="s">
        <v>514</v>
      </c>
      <c r="C46" s="126" t="s">
        <v>531</v>
      </c>
      <c r="D46" s="126" t="s">
        <v>467</v>
      </c>
      <c r="E46" s="124">
        <f t="shared" si="3"/>
        <v>1300</v>
      </c>
      <c r="F46" s="126">
        <v>650</v>
      </c>
      <c r="G46" s="126">
        <f t="shared" si="4"/>
        <v>650</v>
      </c>
      <c r="H46" s="126">
        <v>650</v>
      </c>
      <c r="I46" s="126"/>
      <c r="J46" s="126"/>
      <c r="K46" s="126"/>
      <c r="L46" s="126"/>
      <c r="M46" s="126">
        <v>4</v>
      </c>
    </row>
    <row r="47" spans="1:13" ht="31.5">
      <c r="A47" s="124">
        <f t="shared" si="5"/>
        <v>40</v>
      </c>
      <c r="B47" s="126" t="s">
        <v>514</v>
      </c>
      <c r="C47" s="126" t="s">
        <v>532</v>
      </c>
      <c r="D47" s="126" t="s">
        <v>467</v>
      </c>
      <c r="E47" s="124">
        <f t="shared" si="3"/>
        <v>1300</v>
      </c>
      <c r="F47" s="126">
        <v>650</v>
      </c>
      <c r="G47" s="126">
        <f t="shared" si="4"/>
        <v>650</v>
      </c>
      <c r="H47" s="126">
        <v>650</v>
      </c>
      <c r="I47" s="126"/>
      <c r="J47" s="126"/>
      <c r="K47" s="126"/>
      <c r="L47" s="126"/>
      <c r="M47" s="126">
        <v>6</v>
      </c>
    </row>
    <row r="48" spans="1:13" ht="31.5">
      <c r="A48" s="124">
        <f t="shared" si="5"/>
        <v>41</v>
      </c>
      <c r="B48" s="126" t="s">
        <v>514</v>
      </c>
      <c r="C48" s="126" t="s">
        <v>533</v>
      </c>
      <c r="D48" s="126" t="s">
        <v>467</v>
      </c>
      <c r="E48" s="124">
        <f t="shared" si="3"/>
        <v>1300</v>
      </c>
      <c r="F48" s="126">
        <v>650</v>
      </c>
      <c r="G48" s="126">
        <f t="shared" si="4"/>
        <v>650</v>
      </c>
      <c r="H48" s="126">
        <v>650</v>
      </c>
      <c r="I48" s="126"/>
      <c r="J48" s="126"/>
      <c r="K48" s="126"/>
      <c r="L48" s="126"/>
      <c r="M48" s="126">
        <v>4</v>
      </c>
    </row>
    <row r="49" spans="1:13">
      <c r="A49" s="124">
        <f t="shared" si="5"/>
        <v>42</v>
      </c>
      <c r="B49" s="126" t="s">
        <v>472</v>
      </c>
      <c r="C49" s="126" t="s">
        <v>534</v>
      </c>
      <c r="D49" s="126" t="s">
        <v>473</v>
      </c>
      <c r="E49" s="124">
        <f t="shared" si="3"/>
        <v>1000</v>
      </c>
      <c r="F49" s="126">
        <v>1000</v>
      </c>
      <c r="G49" s="126">
        <f t="shared" si="4"/>
        <v>0</v>
      </c>
      <c r="H49" s="126"/>
      <c r="I49" s="126"/>
      <c r="J49" s="126"/>
      <c r="K49" s="126"/>
      <c r="L49" s="126"/>
      <c r="M49" s="126">
        <v>2</v>
      </c>
    </row>
    <row r="50" spans="1:13" ht="31.5">
      <c r="A50" s="124">
        <f t="shared" si="5"/>
        <v>43</v>
      </c>
      <c r="B50" s="126" t="s">
        <v>535</v>
      </c>
      <c r="C50" s="126" t="s">
        <v>536</v>
      </c>
      <c r="D50" s="126" t="s">
        <v>474</v>
      </c>
      <c r="E50" s="124">
        <f t="shared" si="3"/>
        <v>1000</v>
      </c>
      <c r="F50" s="126">
        <v>1000</v>
      </c>
      <c r="G50" s="126">
        <f t="shared" si="4"/>
        <v>0</v>
      </c>
      <c r="H50" s="126"/>
      <c r="I50" s="126"/>
      <c r="J50" s="126"/>
      <c r="K50" s="126"/>
      <c r="L50" s="126"/>
      <c r="M50" s="126">
        <v>2</v>
      </c>
    </row>
    <row r="51" spans="1:13" ht="31.5">
      <c r="A51" s="124">
        <f t="shared" si="5"/>
        <v>44</v>
      </c>
      <c r="B51" s="126" t="s">
        <v>537</v>
      </c>
      <c r="C51" s="126" t="s">
        <v>538</v>
      </c>
      <c r="D51" s="126" t="s">
        <v>475</v>
      </c>
      <c r="E51" s="124">
        <f t="shared" si="3"/>
        <v>800</v>
      </c>
      <c r="F51" s="126">
        <v>800</v>
      </c>
      <c r="G51" s="126">
        <f t="shared" si="4"/>
        <v>0</v>
      </c>
      <c r="H51" s="126"/>
      <c r="I51" s="126"/>
      <c r="J51" s="126"/>
      <c r="K51" s="126"/>
      <c r="L51" s="126"/>
      <c r="M51" s="126">
        <v>2</v>
      </c>
    </row>
    <row r="52" spans="1:13" ht="31.5">
      <c r="A52" s="124">
        <f t="shared" si="5"/>
        <v>45</v>
      </c>
      <c r="B52" s="126" t="s">
        <v>476</v>
      </c>
      <c r="C52" s="126" t="s">
        <v>539</v>
      </c>
      <c r="D52" s="126" t="s">
        <v>477</v>
      </c>
      <c r="E52" s="124">
        <f t="shared" si="3"/>
        <v>800</v>
      </c>
      <c r="F52" s="126">
        <v>800</v>
      </c>
      <c r="G52" s="126">
        <f t="shared" si="4"/>
        <v>0</v>
      </c>
      <c r="H52" s="126"/>
      <c r="I52" s="126"/>
      <c r="J52" s="126"/>
      <c r="K52" s="126"/>
      <c r="L52" s="126"/>
      <c r="M52" s="126">
        <v>4</v>
      </c>
    </row>
    <row r="53" spans="1:13" ht="31.5">
      <c r="A53" s="124">
        <f t="shared" si="5"/>
        <v>46</v>
      </c>
      <c r="B53" s="126" t="s">
        <v>540</v>
      </c>
      <c r="C53" s="126" t="s">
        <v>541</v>
      </c>
      <c r="D53" s="126" t="s">
        <v>478</v>
      </c>
      <c r="E53" s="124">
        <f t="shared" si="3"/>
        <v>800</v>
      </c>
      <c r="F53" s="126">
        <v>800</v>
      </c>
      <c r="G53" s="126">
        <f t="shared" si="4"/>
        <v>0</v>
      </c>
      <c r="H53" s="126"/>
      <c r="I53" s="126"/>
      <c r="J53" s="126"/>
      <c r="K53" s="126"/>
      <c r="L53" s="126"/>
      <c r="M53" s="126">
        <v>2</v>
      </c>
    </row>
    <row r="54" spans="1:13" ht="31.5">
      <c r="A54" s="124">
        <f t="shared" si="5"/>
        <v>47</v>
      </c>
      <c r="B54" s="126" t="s">
        <v>476</v>
      </c>
      <c r="C54" s="126" t="s">
        <v>542</v>
      </c>
      <c r="D54" s="126" t="s">
        <v>479</v>
      </c>
      <c r="E54" s="124">
        <f t="shared" si="3"/>
        <v>800</v>
      </c>
      <c r="F54" s="126">
        <v>800</v>
      </c>
      <c r="G54" s="126">
        <f t="shared" si="4"/>
        <v>0</v>
      </c>
      <c r="H54" s="126"/>
      <c r="I54" s="126"/>
      <c r="J54" s="126"/>
      <c r="K54" s="126"/>
      <c r="L54" s="126"/>
      <c r="M54" s="126">
        <v>2</v>
      </c>
    </row>
    <row r="55" spans="1:13" ht="31.5">
      <c r="A55" s="124">
        <f t="shared" si="5"/>
        <v>48</v>
      </c>
      <c r="B55" s="126" t="s">
        <v>472</v>
      </c>
      <c r="C55" s="126" t="s">
        <v>543</v>
      </c>
      <c r="D55" s="126" t="s">
        <v>480</v>
      </c>
      <c r="E55" s="124">
        <f t="shared" si="3"/>
        <v>800</v>
      </c>
      <c r="F55" s="126">
        <v>800</v>
      </c>
      <c r="G55" s="126">
        <f t="shared" si="4"/>
        <v>0</v>
      </c>
      <c r="H55" s="126"/>
      <c r="I55" s="126"/>
      <c r="J55" s="126"/>
      <c r="K55" s="126"/>
      <c r="L55" s="126"/>
      <c r="M55" s="126">
        <v>1</v>
      </c>
    </row>
    <row r="56" spans="1:13" ht="31.5">
      <c r="A56" s="124">
        <f t="shared" si="5"/>
        <v>49</v>
      </c>
      <c r="B56" s="126" t="s">
        <v>537</v>
      </c>
      <c r="C56" s="126" t="s">
        <v>544</v>
      </c>
      <c r="D56" s="126" t="s">
        <v>473</v>
      </c>
      <c r="E56" s="124">
        <f t="shared" si="3"/>
        <v>750</v>
      </c>
      <c r="F56" s="126">
        <v>750</v>
      </c>
      <c r="G56" s="126">
        <f t="shared" si="4"/>
        <v>0</v>
      </c>
      <c r="H56" s="126"/>
      <c r="I56" s="126"/>
      <c r="J56" s="126"/>
      <c r="K56" s="126"/>
      <c r="L56" s="126"/>
      <c r="M56" s="126">
        <v>2</v>
      </c>
    </row>
    <row r="57" spans="1:13" ht="31.5">
      <c r="A57" s="124">
        <f t="shared" si="5"/>
        <v>50</v>
      </c>
      <c r="B57" s="126" t="s">
        <v>472</v>
      </c>
      <c r="C57" s="126" t="s">
        <v>545</v>
      </c>
      <c r="D57" s="126" t="s">
        <v>481</v>
      </c>
      <c r="E57" s="124">
        <f t="shared" si="3"/>
        <v>743.16000000000008</v>
      </c>
      <c r="F57" s="126">
        <v>368.16</v>
      </c>
      <c r="G57" s="126">
        <f t="shared" si="4"/>
        <v>375</v>
      </c>
      <c r="H57" s="126">
        <v>375</v>
      </c>
      <c r="I57" s="126"/>
      <c r="J57" s="126"/>
      <c r="K57" s="126"/>
      <c r="L57" s="126"/>
      <c r="M57" s="126">
        <v>5</v>
      </c>
    </row>
    <row r="58" spans="1:13">
      <c r="A58" s="124">
        <f t="shared" si="5"/>
        <v>51</v>
      </c>
      <c r="B58" s="126" t="s">
        <v>546</v>
      </c>
      <c r="C58" s="126" t="s">
        <v>547</v>
      </c>
      <c r="D58" s="126" t="s">
        <v>482</v>
      </c>
      <c r="E58" s="124">
        <f t="shared" si="3"/>
        <v>500</v>
      </c>
      <c r="F58" s="126">
        <v>200</v>
      </c>
      <c r="G58" s="126">
        <f t="shared" si="4"/>
        <v>300</v>
      </c>
      <c r="H58" s="126">
        <v>300</v>
      </c>
      <c r="I58" s="126"/>
      <c r="J58" s="126"/>
      <c r="K58" s="126"/>
      <c r="L58" s="126"/>
      <c r="M58" s="126">
        <v>4</v>
      </c>
    </row>
    <row r="59" spans="1:13" ht="31.5">
      <c r="A59" s="124">
        <f t="shared" si="5"/>
        <v>52</v>
      </c>
      <c r="B59" s="126" t="s">
        <v>548</v>
      </c>
      <c r="C59" s="126" t="s">
        <v>549</v>
      </c>
      <c r="D59" s="126" t="s">
        <v>483</v>
      </c>
      <c r="E59" s="124">
        <f t="shared" si="3"/>
        <v>295.5</v>
      </c>
      <c r="F59" s="126">
        <v>195.5</v>
      </c>
      <c r="G59" s="126">
        <f t="shared" si="4"/>
        <v>100</v>
      </c>
      <c r="H59" s="126">
        <v>100</v>
      </c>
      <c r="I59" s="126"/>
      <c r="J59" s="126"/>
      <c r="K59" s="126"/>
      <c r="L59" s="126"/>
      <c r="M59" s="126">
        <v>3</v>
      </c>
    </row>
    <row r="60" spans="1:13" ht="47.25">
      <c r="A60" s="124">
        <f t="shared" si="5"/>
        <v>53</v>
      </c>
      <c r="B60" s="126" t="s">
        <v>484</v>
      </c>
      <c r="C60" s="126" t="s">
        <v>550</v>
      </c>
      <c r="D60" s="126" t="s">
        <v>485</v>
      </c>
      <c r="E60" s="124">
        <f t="shared" si="3"/>
        <v>62400</v>
      </c>
      <c r="F60" s="126">
        <v>31200</v>
      </c>
      <c r="G60" s="126">
        <f t="shared" si="4"/>
        <v>31200</v>
      </c>
      <c r="H60" s="126"/>
      <c r="I60" s="126"/>
      <c r="J60" s="126"/>
      <c r="K60" s="126"/>
      <c r="L60" s="126">
        <v>3000</v>
      </c>
      <c r="M60" s="126">
        <v>50</v>
      </c>
    </row>
    <row r="63" spans="1:13" ht="18.75">
      <c r="B63" s="573" t="s">
        <v>4652</v>
      </c>
      <c r="C63" s="573"/>
      <c r="D63" s="378"/>
      <c r="E63" s="378"/>
      <c r="F63" s="378"/>
      <c r="G63" s="378"/>
      <c r="H63" s="378"/>
      <c r="J63" s="381"/>
      <c r="K63" s="381"/>
      <c r="L63" s="573" t="s">
        <v>4653</v>
      </c>
      <c r="M63" s="573"/>
    </row>
    <row r="64" spans="1:13" ht="18.75">
      <c r="B64" s="573"/>
      <c r="C64" s="573"/>
      <c r="D64" s="378"/>
      <c r="E64" s="378"/>
      <c r="F64" s="378"/>
      <c r="G64" s="378"/>
      <c r="H64" s="378"/>
      <c r="I64" s="381"/>
      <c r="J64" s="381"/>
      <c r="K64" s="381"/>
      <c r="L64" s="573"/>
      <c r="M64" s="573"/>
    </row>
  </sheetData>
  <mergeCells count="16">
    <mergeCell ref="B63:C64"/>
    <mergeCell ref="L63:M64"/>
    <mergeCell ref="J5:J6"/>
    <mergeCell ref="K5:K6"/>
    <mergeCell ref="L5:L6"/>
    <mergeCell ref="M5:M6"/>
    <mergeCell ref="A2:M2"/>
    <mergeCell ref="A4:A6"/>
    <mergeCell ref="B4:B6"/>
    <mergeCell ref="C4:C6"/>
    <mergeCell ref="D4:D6"/>
    <mergeCell ref="E4:E6"/>
    <mergeCell ref="F4:M4"/>
    <mergeCell ref="F5:F6"/>
    <mergeCell ref="G5:G6"/>
    <mergeCell ref="H5:I5"/>
  </mergeCells>
  <conditionalFormatting sqref="C8:E10 E11:E60 A8:A60">
    <cfRule type="cellIs" dxfId="150" priority="2" operator="lessThan">
      <formula>0</formula>
    </cfRule>
    <cfRule type="cellIs" dxfId="149" priority="3" operator="equal">
      <formula>0</formula>
    </cfRule>
  </conditionalFormatting>
  <conditionalFormatting sqref="B8:B10">
    <cfRule type="duplicateValues" dxfId="148" priority="1" stopIfTrue="1"/>
  </conditionalFormatting>
  <printOptions horizontalCentered="1"/>
  <pageMargins left="0.19685039370078741" right="0.19685039370078741" top="0.39370078740157483" bottom="0.19685039370078741" header="0" footer="0"/>
  <pageSetup paperSize="9" scale="56" fitToHeight="100" orientation="landscape" r:id="rId1"/>
  <rowBreaks count="1" manualBreakCount="1">
    <brk id="31" max="16383"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1">
    <tabColor rgb="FF00B050"/>
    <pageSetUpPr fitToPage="1"/>
  </sheetPr>
  <dimension ref="A1:X62"/>
  <sheetViews>
    <sheetView view="pageBreakPreview" zoomScaleNormal="85" zoomScaleSheetLayoutView="100" workbookViewId="0">
      <pane xSplit="3" ySplit="7" topLeftCell="D8" activePane="bottomRight" state="frozen"/>
      <selection activeCell="G1192" sqref="G1192:G1196"/>
      <selection pane="topRight" activeCell="G1192" sqref="G1192:G1196"/>
      <selection pane="bottomLeft" activeCell="G1192" sqref="G1192:G1196"/>
      <selection pane="bottomRight" activeCell="E8" sqref="E8"/>
    </sheetView>
  </sheetViews>
  <sheetFormatPr defaultColWidth="8.85546875" defaultRowHeight="15.75"/>
  <cols>
    <col min="1" max="1" width="5" style="92" customWidth="1"/>
    <col min="2" max="2" width="17.140625" style="92" customWidth="1"/>
    <col min="3" max="3" width="9.85546875" style="92" customWidth="1"/>
    <col min="4" max="4" width="21.28515625" style="92" customWidth="1"/>
    <col min="5" max="5" width="8.85546875" style="92" customWidth="1"/>
    <col min="6" max="6" width="8.5703125" style="92" customWidth="1"/>
    <col min="7" max="7" width="8.85546875" style="92" customWidth="1"/>
    <col min="8" max="8" width="8.5703125" style="92" customWidth="1"/>
    <col min="9" max="9" width="8.85546875" style="92" customWidth="1"/>
    <col min="10" max="10" width="8.5703125" style="92" customWidth="1"/>
    <col min="11" max="11" width="8.85546875" style="92" customWidth="1"/>
    <col min="12" max="12" width="8.5703125" style="92" customWidth="1"/>
    <col min="13" max="13" width="8.85546875" style="92" customWidth="1"/>
    <col min="14" max="14" width="7.28515625" style="92" customWidth="1"/>
    <col min="15" max="15" width="8.85546875" style="92" customWidth="1"/>
    <col min="16" max="16" width="7" style="92" customWidth="1"/>
    <col min="17" max="17" width="8.85546875" style="92" customWidth="1"/>
    <col min="18" max="18" width="6.85546875" style="92" customWidth="1"/>
    <col min="19" max="19" width="9.85546875" style="92" customWidth="1"/>
    <col min="20" max="20" width="10.140625" style="92" customWidth="1"/>
    <col min="21" max="22" width="10.5703125" style="92" customWidth="1"/>
    <col min="23" max="23" width="13.5703125" style="92" customWidth="1"/>
    <col min="24" max="24" width="18" style="92" customWidth="1"/>
    <col min="25" max="16384" width="8.85546875" style="92"/>
  </cols>
  <sheetData>
    <row r="1" spans="1:24">
      <c r="V1" s="78"/>
      <c r="W1" s="78"/>
      <c r="X1" s="78" t="s">
        <v>292</v>
      </c>
    </row>
    <row r="2" spans="1:24" ht="48" customHeight="1">
      <c r="A2" s="580" t="s">
        <v>329</v>
      </c>
      <c r="B2" s="580"/>
      <c r="C2" s="580"/>
      <c r="D2" s="580"/>
      <c r="E2" s="580"/>
      <c r="F2" s="580"/>
      <c r="G2" s="580"/>
      <c r="H2" s="580"/>
      <c r="I2" s="580"/>
      <c r="J2" s="580"/>
      <c r="K2" s="580"/>
      <c r="L2" s="580"/>
      <c r="M2" s="580"/>
      <c r="N2" s="580"/>
      <c r="O2" s="580"/>
      <c r="P2" s="580"/>
      <c r="Q2" s="580"/>
      <c r="R2" s="580"/>
      <c r="S2" s="580"/>
      <c r="T2" s="580"/>
      <c r="U2" s="580"/>
      <c r="V2" s="580"/>
      <c r="W2" s="580"/>
      <c r="X2" s="580"/>
    </row>
    <row r="3" spans="1:24" ht="16.5" thickBot="1"/>
    <row r="4" spans="1:24" ht="16.5" customHeight="1">
      <c r="A4" s="581" t="s">
        <v>0</v>
      </c>
      <c r="B4" s="584" t="s">
        <v>179</v>
      </c>
      <c r="C4" s="584" t="s">
        <v>350</v>
      </c>
      <c r="D4" s="584" t="s">
        <v>351</v>
      </c>
      <c r="E4" s="587" t="s">
        <v>309</v>
      </c>
      <c r="F4" s="588"/>
      <c r="G4" s="588"/>
      <c r="H4" s="588"/>
      <c r="I4" s="588"/>
      <c r="J4" s="588"/>
      <c r="K4" s="588"/>
      <c r="L4" s="588"/>
      <c r="M4" s="588"/>
      <c r="N4" s="588"/>
      <c r="O4" s="588"/>
      <c r="P4" s="588"/>
      <c r="Q4" s="588"/>
      <c r="R4" s="588"/>
      <c r="S4" s="588"/>
      <c r="T4" s="588"/>
      <c r="U4" s="588"/>
      <c r="V4" s="589"/>
      <c r="W4" s="584" t="s">
        <v>700</v>
      </c>
      <c r="X4" s="590" t="s">
        <v>310</v>
      </c>
    </row>
    <row r="5" spans="1:24" ht="41.25" customHeight="1">
      <c r="A5" s="582"/>
      <c r="B5" s="585"/>
      <c r="C5" s="585"/>
      <c r="D5" s="585"/>
      <c r="E5" s="578" t="s">
        <v>301</v>
      </c>
      <c r="F5" s="579"/>
      <c r="G5" s="578" t="s">
        <v>302</v>
      </c>
      <c r="H5" s="579"/>
      <c r="I5" s="578" t="s">
        <v>303</v>
      </c>
      <c r="J5" s="579"/>
      <c r="K5" s="578" t="s">
        <v>304</v>
      </c>
      <c r="L5" s="579"/>
      <c r="M5" s="578" t="s">
        <v>305</v>
      </c>
      <c r="N5" s="579"/>
      <c r="O5" s="578" t="s">
        <v>306</v>
      </c>
      <c r="P5" s="579"/>
      <c r="Q5" s="578" t="s">
        <v>307</v>
      </c>
      <c r="R5" s="579"/>
      <c r="S5" s="576" t="s">
        <v>344</v>
      </c>
      <c r="T5" s="576" t="s">
        <v>345</v>
      </c>
      <c r="U5" s="576" t="s">
        <v>346</v>
      </c>
      <c r="V5" s="576" t="s">
        <v>347</v>
      </c>
      <c r="W5" s="585"/>
      <c r="X5" s="591"/>
    </row>
    <row r="6" spans="1:24" s="93" customFormat="1" ht="94.5" customHeight="1" thickBot="1">
      <c r="A6" s="583"/>
      <c r="B6" s="586"/>
      <c r="C6" s="586"/>
      <c r="D6" s="586"/>
      <c r="E6" s="194" t="s">
        <v>343</v>
      </c>
      <c r="F6" s="194" t="s">
        <v>349</v>
      </c>
      <c r="G6" s="194" t="s">
        <v>343</v>
      </c>
      <c r="H6" s="194" t="s">
        <v>349</v>
      </c>
      <c r="I6" s="194" t="s">
        <v>343</v>
      </c>
      <c r="J6" s="194" t="s">
        <v>349</v>
      </c>
      <c r="K6" s="194" t="s">
        <v>343</v>
      </c>
      <c r="L6" s="194" t="s">
        <v>341</v>
      </c>
      <c r="M6" s="194" t="s">
        <v>343</v>
      </c>
      <c r="N6" s="194" t="s">
        <v>348</v>
      </c>
      <c r="O6" s="194" t="s">
        <v>343</v>
      </c>
      <c r="P6" s="194" t="s">
        <v>342</v>
      </c>
      <c r="Q6" s="194" t="s">
        <v>343</v>
      </c>
      <c r="R6" s="194" t="s">
        <v>316</v>
      </c>
      <c r="S6" s="577"/>
      <c r="T6" s="577"/>
      <c r="U6" s="577"/>
      <c r="V6" s="577"/>
      <c r="W6" s="586"/>
      <c r="X6" s="592"/>
    </row>
    <row r="7" spans="1:24" s="195" customFormat="1" ht="47.25" customHeight="1">
      <c r="A7" s="94"/>
      <c r="B7" s="95" t="s">
        <v>598</v>
      </c>
      <c r="C7" s="95">
        <f>SUM(C8:C57)</f>
        <v>30582</v>
      </c>
      <c r="D7" s="157">
        <v>2115</v>
      </c>
      <c r="E7" s="157">
        <f>SUM(E8:E57)</f>
        <v>475</v>
      </c>
      <c r="F7" s="157">
        <f t="shared" ref="F7:W7" si="0">SUM(F8:F57)</f>
        <v>661</v>
      </c>
      <c r="G7" s="157">
        <f t="shared" si="0"/>
        <v>1074</v>
      </c>
      <c r="H7" s="157">
        <f t="shared" si="0"/>
        <v>88734</v>
      </c>
      <c r="I7" s="157">
        <f t="shared" si="0"/>
        <v>0</v>
      </c>
      <c r="J7" s="157">
        <f t="shared" si="0"/>
        <v>0</v>
      </c>
      <c r="K7" s="157">
        <f t="shared" si="0"/>
        <v>58</v>
      </c>
      <c r="L7" s="157">
        <f t="shared" si="0"/>
        <v>257</v>
      </c>
      <c r="M7" s="157">
        <f t="shared" si="0"/>
        <v>0</v>
      </c>
      <c r="N7" s="157">
        <f t="shared" si="0"/>
        <v>0</v>
      </c>
      <c r="O7" s="157">
        <f t="shared" si="0"/>
        <v>134</v>
      </c>
      <c r="P7" s="157">
        <f t="shared" si="0"/>
        <v>6855</v>
      </c>
      <c r="Q7" s="157">
        <f t="shared" si="0"/>
        <v>67</v>
      </c>
      <c r="R7" s="157">
        <f t="shared" si="0"/>
        <v>67</v>
      </c>
      <c r="S7" s="157">
        <f t="shared" si="0"/>
        <v>15</v>
      </c>
      <c r="T7" s="157">
        <f t="shared" si="0"/>
        <v>0</v>
      </c>
      <c r="U7" s="157">
        <f t="shared" si="0"/>
        <v>0</v>
      </c>
      <c r="V7" s="157">
        <f t="shared" si="0"/>
        <v>292</v>
      </c>
      <c r="W7" s="157">
        <f t="shared" si="0"/>
        <v>12946.774999999998</v>
      </c>
      <c r="X7" s="157">
        <v>62</v>
      </c>
    </row>
    <row r="8" spans="1:24">
      <c r="A8" s="193">
        <v>1</v>
      </c>
      <c r="B8" s="198" t="s">
        <v>704</v>
      </c>
      <c r="C8" s="198">
        <v>355</v>
      </c>
      <c r="D8" s="168">
        <v>18</v>
      </c>
      <c r="E8" s="427"/>
      <c r="F8" s="427"/>
      <c r="G8" s="427"/>
      <c r="H8" s="428"/>
      <c r="I8" s="229">
        <v>0</v>
      </c>
      <c r="J8" s="229">
        <v>0</v>
      </c>
      <c r="K8" s="427">
        <v>18</v>
      </c>
      <c r="L8" s="427">
        <v>54</v>
      </c>
      <c r="M8" s="229">
        <v>0</v>
      </c>
      <c r="N8" s="229">
        <v>0</v>
      </c>
      <c r="O8" s="427"/>
      <c r="P8" s="427"/>
      <c r="Q8" s="427"/>
      <c r="R8" s="427"/>
      <c r="S8" s="229"/>
      <c r="T8" s="229">
        <v>0</v>
      </c>
      <c r="U8" s="229">
        <v>0</v>
      </c>
      <c r="V8" s="229"/>
      <c r="W8" s="429">
        <v>54</v>
      </c>
      <c r="X8" s="199">
        <v>2</v>
      </c>
    </row>
    <row r="9" spans="1:24">
      <c r="A9" s="158">
        <v>2</v>
      </c>
      <c r="B9" s="198" t="s">
        <v>540</v>
      </c>
      <c r="C9" s="198">
        <v>476</v>
      </c>
      <c r="D9" s="169">
        <v>12</v>
      </c>
      <c r="E9" s="427">
        <v>2</v>
      </c>
      <c r="F9" s="427">
        <v>6</v>
      </c>
      <c r="G9" s="427"/>
      <c r="H9" s="428"/>
      <c r="I9" s="230">
        <v>0</v>
      </c>
      <c r="J9" s="230">
        <v>0</v>
      </c>
      <c r="K9" s="427"/>
      <c r="L9" s="427"/>
      <c r="M9" s="230">
        <v>0</v>
      </c>
      <c r="N9" s="230">
        <v>0</v>
      </c>
      <c r="O9" s="427"/>
      <c r="P9" s="427"/>
      <c r="Q9" s="427">
        <v>4</v>
      </c>
      <c r="R9" s="427">
        <v>4</v>
      </c>
      <c r="S9" s="230"/>
      <c r="T9" s="230">
        <v>0</v>
      </c>
      <c r="U9" s="230">
        <v>0</v>
      </c>
      <c r="V9" s="427">
        <v>6</v>
      </c>
      <c r="W9" s="429">
        <v>278</v>
      </c>
      <c r="X9" s="200">
        <v>2</v>
      </c>
    </row>
    <row r="10" spans="1:24">
      <c r="A10" s="158">
        <v>3</v>
      </c>
      <c r="B10" s="198" t="s">
        <v>987</v>
      </c>
      <c r="C10" s="198">
        <v>500</v>
      </c>
      <c r="D10" s="168">
        <v>80</v>
      </c>
      <c r="E10" s="427"/>
      <c r="F10" s="427"/>
      <c r="G10" s="427">
        <v>80</v>
      </c>
      <c r="H10" s="428">
        <v>8000</v>
      </c>
      <c r="I10" s="230">
        <v>0</v>
      </c>
      <c r="J10" s="230">
        <v>0</v>
      </c>
      <c r="K10" s="427"/>
      <c r="L10" s="427"/>
      <c r="M10" s="230">
        <v>0</v>
      </c>
      <c r="N10" s="230">
        <v>0</v>
      </c>
      <c r="O10" s="427"/>
      <c r="P10" s="427"/>
      <c r="Q10" s="427"/>
      <c r="R10" s="427"/>
      <c r="S10" s="230"/>
      <c r="T10" s="230">
        <v>0</v>
      </c>
      <c r="U10" s="230">
        <v>0</v>
      </c>
      <c r="V10" s="427"/>
      <c r="W10" s="429">
        <v>320</v>
      </c>
      <c r="X10" s="200">
        <v>1</v>
      </c>
    </row>
    <row r="11" spans="1:24">
      <c r="A11" s="158">
        <v>4</v>
      </c>
      <c r="B11" s="198" t="s">
        <v>2316</v>
      </c>
      <c r="C11" s="198">
        <v>541</v>
      </c>
      <c r="D11" s="168">
        <v>39</v>
      </c>
      <c r="E11" s="427">
        <v>4</v>
      </c>
      <c r="F11" s="427">
        <v>34</v>
      </c>
      <c r="G11" s="427">
        <v>28</v>
      </c>
      <c r="H11" s="428">
        <v>1450</v>
      </c>
      <c r="I11" s="230">
        <v>0</v>
      </c>
      <c r="J11" s="230">
        <v>0</v>
      </c>
      <c r="K11" s="427"/>
      <c r="L11" s="427"/>
      <c r="M11" s="230">
        <v>0</v>
      </c>
      <c r="N11" s="230">
        <v>0</v>
      </c>
      <c r="O11" s="427"/>
      <c r="P11" s="427"/>
      <c r="Q11" s="427">
        <v>1</v>
      </c>
      <c r="R11" s="427">
        <v>1</v>
      </c>
      <c r="S11" s="230"/>
      <c r="T11" s="230">
        <v>0</v>
      </c>
      <c r="U11" s="230">
        <v>0</v>
      </c>
      <c r="V11" s="427">
        <v>6</v>
      </c>
      <c r="W11" s="429">
        <v>223</v>
      </c>
      <c r="X11" s="200">
        <v>1</v>
      </c>
    </row>
    <row r="12" spans="1:24">
      <c r="A12" s="158">
        <v>5</v>
      </c>
      <c r="B12" s="198" t="s">
        <v>895</v>
      </c>
      <c r="C12" s="198">
        <v>574</v>
      </c>
      <c r="D12" s="168">
        <v>44</v>
      </c>
      <c r="E12" s="427"/>
      <c r="F12" s="427"/>
      <c r="G12" s="427"/>
      <c r="H12" s="428"/>
      <c r="I12" s="230">
        <v>0</v>
      </c>
      <c r="J12" s="230">
        <v>0</v>
      </c>
      <c r="K12" s="427"/>
      <c r="L12" s="427"/>
      <c r="M12" s="230">
        <v>0</v>
      </c>
      <c r="N12" s="230">
        <v>0</v>
      </c>
      <c r="O12" s="427">
        <v>44</v>
      </c>
      <c r="P12" s="427">
        <v>4400</v>
      </c>
      <c r="Q12" s="427"/>
      <c r="R12" s="427"/>
      <c r="S12" s="230"/>
      <c r="T12" s="230">
        <v>0</v>
      </c>
      <c r="U12" s="230">
        <v>0</v>
      </c>
      <c r="V12" s="427"/>
      <c r="W12" s="429">
        <v>17.600000000000001</v>
      </c>
      <c r="X12" s="200">
        <v>1</v>
      </c>
    </row>
    <row r="13" spans="1:24">
      <c r="A13" s="158">
        <v>6</v>
      </c>
      <c r="B13" s="198" t="s">
        <v>1158</v>
      </c>
      <c r="C13" s="198">
        <v>716</v>
      </c>
      <c r="D13" s="168">
        <v>58</v>
      </c>
      <c r="E13" s="427"/>
      <c r="F13" s="427"/>
      <c r="G13" s="427">
        <v>58</v>
      </c>
      <c r="H13" s="428">
        <v>5800</v>
      </c>
      <c r="I13" s="230">
        <v>0</v>
      </c>
      <c r="J13" s="230">
        <v>0</v>
      </c>
      <c r="K13" s="427"/>
      <c r="L13" s="427"/>
      <c r="M13" s="230">
        <v>0</v>
      </c>
      <c r="N13" s="230">
        <v>0</v>
      </c>
      <c r="O13" s="427"/>
      <c r="P13" s="427"/>
      <c r="Q13" s="427"/>
      <c r="R13" s="427"/>
      <c r="S13" s="230"/>
      <c r="T13" s="230">
        <v>0</v>
      </c>
      <c r="U13" s="230">
        <v>0</v>
      </c>
      <c r="V13" s="427"/>
      <c r="W13" s="429">
        <v>232</v>
      </c>
      <c r="X13" s="200">
        <v>2</v>
      </c>
    </row>
    <row r="14" spans="1:24">
      <c r="A14" s="158">
        <v>7</v>
      </c>
      <c r="B14" s="198" t="s">
        <v>562</v>
      </c>
      <c r="C14" s="198">
        <v>591</v>
      </c>
      <c r="D14" s="168">
        <v>34</v>
      </c>
      <c r="E14" s="427"/>
      <c r="F14" s="427"/>
      <c r="G14" s="427"/>
      <c r="H14" s="428"/>
      <c r="I14" s="230">
        <v>0</v>
      </c>
      <c r="J14" s="230">
        <v>0</v>
      </c>
      <c r="K14" s="427"/>
      <c r="L14" s="427"/>
      <c r="M14" s="230">
        <v>0</v>
      </c>
      <c r="N14" s="230">
        <v>0</v>
      </c>
      <c r="O14" s="427"/>
      <c r="P14" s="427"/>
      <c r="Q14" s="427"/>
      <c r="R14" s="427"/>
      <c r="S14" s="230"/>
      <c r="T14" s="230">
        <v>0</v>
      </c>
      <c r="U14" s="230">
        <v>0</v>
      </c>
      <c r="V14" s="427">
        <v>34</v>
      </c>
      <c r="W14" s="429">
        <v>102</v>
      </c>
      <c r="X14" s="200">
        <v>2</v>
      </c>
    </row>
    <row r="15" spans="1:24">
      <c r="A15" s="158">
        <v>8</v>
      </c>
      <c r="B15" s="198" t="s">
        <v>706</v>
      </c>
      <c r="C15" s="198">
        <v>440</v>
      </c>
      <c r="D15" s="168">
        <v>46</v>
      </c>
      <c r="E15" s="427">
        <v>25</v>
      </c>
      <c r="F15" s="427">
        <v>74</v>
      </c>
      <c r="G15" s="427">
        <v>14</v>
      </c>
      <c r="H15" s="428">
        <v>1600</v>
      </c>
      <c r="I15" s="230">
        <v>0</v>
      </c>
      <c r="J15" s="230">
        <v>0</v>
      </c>
      <c r="K15" s="427"/>
      <c r="L15" s="427"/>
      <c r="M15" s="230">
        <v>0</v>
      </c>
      <c r="N15" s="230">
        <v>0</v>
      </c>
      <c r="O15" s="427"/>
      <c r="P15" s="427"/>
      <c r="Q15" s="427"/>
      <c r="R15" s="427"/>
      <c r="S15" s="230"/>
      <c r="T15" s="230">
        <v>0</v>
      </c>
      <c r="U15" s="230">
        <v>0</v>
      </c>
      <c r="V15" s="427">
        <v>7</v>
      </c>
      <c r="W15" s="429">
        <v>201</v>
      </c>
      <c r="X15" s="200">
        <v>1</v>
      </c>
    </row>
    <row r="16" spans="1:24">
      <c r="A16" s="158">
        <v>9</v>
      </c>
      <c r="B16" s="198" t="s">
        <v>576</v>
      </c>
      <c r="C16" s="198">
        <v>703</v>
      </c>
      <c r="D16" s="168">
        <v>14</v>
      </c>
      <c r="E16" s="427">
        <v>8</v>
      </c>
      <c r="F16" s="427">
        <v>16</v>
      </c>
      <c r="G16" s="427">
        <v>2</v>
      </c>
      <c r="H16" s="428">
        <v>200</v>
      </c>
      <c r="I16" s="230">
        <v>0</v>
      </c>
      <c r="J16" s="230">
        <v>0</v>
      </c>
      <c r="K16" s="427"/>
      <c r="L16" s="427"/>
      <c r="M16" s="230">
        <v>0</v>
      </c>
      <c r="N16" s="230">
        <v>0</v>
      </c>
      <c r="O16" s="427"/>
      <c r="P16" s="427"/>
      <c r="Q16" s="427"/>
      <c r="R16" s="427"/>
      <c r="S16" s="230"/>
      <c r="T16" s="230">
        <v>0</v>
      </c>
      <c r="U16" s="230">
        <v>0</v>
      </c>
      <c r="V16" s="427">
        <v>4</v>
      </c>
      <c r="W16" s="429">
        <v>52</v>
      </c>
      <c r="X16" s="200">
        <v>2</v>
      </c>
    </row>
    <row r="17" spans="1:24">
      <c r="A17" s="158">
        <v>10</v>
      </c>
      <c r="B17" s="198" t="s">
        <v>568</v>
      </c>
      <c r="C17" s="198">
        <v>680</v>
      </c>
      <c r="D17" s="168">
        <v>31</v>
      </c>
      <c r="E17" s="427">
        <v>6</v>
      </c>
      <c r="F17" s="427">
        <v>12</v>
      </c>
      <c r="G17" s="427">
        <v>20</v>
      </c>
      <c r="H17" s="428">
        <v>1100</v>
      </c>
      <c r="I17" s="230">
        <v>0</v>
      </c>
      <c r="J17" s="230">
        <v>0</v>
      </c>
      <c r="K17" s="427"/>
      <c r="L17" s="427"/>
      <c r="M17" s="230">
        <v>0</v>
      </c>
      <c r="N17" s="230">
        <v>0</v>
      </c>
      <c r="O17" s="427"/>
      <c r="P17" s="427"/>
      <c r="Q17" s="427">
        <v>2</v>
      </c>
      <c r="R17" s="427">
        <v>2</v>
      </c>
      <c r="S17" s="230"/>
      <c r="T17" s="230">
        <v>0</v>
      </c>
      <c r="U17" s="230">
        <v>0</v>
      </c>
      <c r="V17" s="427">
        <v>3</v>
      </c>
      <c r="W17" s="429">
        <v>154</v>
      </c>
      <c r="X17" s="200">
        <v>1</v>
      </c>
    </row>
    <row r="18" spans="1:24">
      <c r="A18" s="158">
        <v>11</v>
      </c>
      <c r="B18" s="198" t="s">
        <v>2575</v>
      </c>
      <c r="C18" s="198">
        <v>525</v>
      </c>
      <c r="D18" s="169">
        <v>87</v>
      </c>
      <c r="E18" s="427">
        <v>9</v>
      </c>
      <c r="F18" s="427">
        <v>18</v>
      </c>
      <c r="G18" s="427">
        <v>54</v>
      </c>
      <c r="H18" s="428">
        <v>3420</v>
      </c>
      <c r="I18" s="230">
        <v>0</v>
      </c>
      <c r="J18" s="230">
        <v>0</v>
      </c>
      <c r="K18" s="427"/>
      <c r="L18" s="427"/>
      <c r="M18" s="230">
        <v>0</v>
      </c>
      <c r="N18" s="230">
        <v>0</v>
      </c>
      <c r="O18" s="427"/>
      <c r="P18" s="427"/>
      <c r="Q18" s="427"/>
      <c r="R18" s="427"/>
      <c r="S18" s="230"/>
      <c r="T18" s="230">
        <v>0</v>
      </c>
      <c r="U18" s="230">
        <v>0</v>
      </c>
      <c r="V18" s="427">
        <v>24</v>
      </c>
      <c r="W18" s="429">
        <v>436</v>
      </c>
      <c r="X18" s="200">
        <v>2</v>
      </c>
    </row>
    <row r="19" spans="1:24">
      <c r="A19" s="158">
        <v>12</v>
      </c>
      <c r="B19" s="198" t="s">
        <v>1906</v>
      </c>
      <c r="C19" s="198">
        <v>510</v>
      </c>
      <c r="D19" s="168">
        <v>30</v>
      </c>
      <c r="E19" s="427"/>
      <c r="F19" s="427"/>
      <c r="G19" s="427"/>
      <c r="H19" s="428"/>
      <c r="I19" s="230">
        <v>0</v>
      </c>
      <c r="J19" s="230">
        <v>0</v>
      </c>
      <c r="K19" s="427"/>
      <c r="L19" s="427"/>
      <c r="M19" s="230">
        <v>0</v>
      </c>
      <c r="N19" s="230">
        <v>0</v>
      </c>
      <c r="O19" s="427"/>
      <c r="P19" s="427"/>
      <c r="Q19" s="427"/>
      <c r="R19" s="427"/>
      <c r="S19" s="230"/>
      <c r="T19" s="230">
        <v>0</v>
      </c>
      <c r="U19" s="230">
        <v>0</v>
      </c>
      <c r="V19" s="427">
        <v>30</v>
      </c>
      <c r="W19" s="429">
        <v>90</v>
      </c>
      <c r="X19" s="200">
        <v>2</v>
      </c>
    </row>
    <row r="20" spans="1:24">
      <c r="A20" s="158">
        <v>13</v>
      </c>
      <c r="B20" s="198" t="s">
        <v>1577</v>
      </c>
      <c r="C20" s="198">
        <v>632</v>
      </c>
      <c r="D20" s="168">
        <v>83</v>
      </c>
      <c r="E20" s="427"/>
      <c r="F20" s="427"/>
      <c r="G20" s="427">
        <v>83</v>
      </c>
      <c r="H20" s="428">
        <v>8300</v>
      </c>
      <c r="I20" s="230">
        <v>0</v>
      </c>
      <c r="J20" s="230">
        <v>0</v>
      </c>
      <c r="K20" s="427"/>
      <c r="L20" s="427"/>
      <c r="M20" s="230">
        <v>0</v>
      </c>
      <c r="N20" s="230">
        <v>0</v>
      </c>
      <c r="O20" s="427"/>
      <c r="P20" s="427"/>
      <c r="Q20" s="427"/>
      <c r="R20" s="427"/>
      <c r="S20" s="230"/>
      <c r="T20" s="230">
        <v>0</v>
      </c>
      <c r="U20" s="230">
        <v>0</v>
      </c>
      <c r="V20" s="427"/>
      <c r="W20" s="429">
        <v>332</v>
      </c>
      <c r="X20" s="200">
        <v>2</v>
      </c>
    </row>
    <row r="21" spans="1:24">
      <c r="A21" s="158">
        <v>14</v>
      </c>
      <c r="B21" s="198" t="s">
        <v>3899</v>
      </c>
      <c r="C21" s="198">
        <v>400</v>
      </c>
      <c r="D21" s="168">
        <v>38</v>
      </c>
      <c r="E21" s="427"/>
      <c r="F21" s="427"/>
      <c r="G21" s="427"/>
      <c r="H21" s="428"/>
      <c r="I21" s="230">
        <v>0</v>
      </c>
      <c r="J21" s="230">
        <v>0</v>
      </c>
      <c r="K21" s="427">
        <v>38</v>
      </c>
      <c r="L21" s="427">
        <v>190</v>
      </c>
      <c r="M21" s="230">
        <v>0</v>
      </c>
      <c r="N21" s="230">
        <v>0</v>
      </c>
      <c r="O21" s="427"/>
      <c r="P21" s="427"/>
      <c r="Q21" s="427"/>
      <c r="R21" s="427"/>
      <c r="S21" s="230"/>
      <c r="T21" s="230">
        <v>0</v>
      </c>
      <c r="U21" s="230">
        <v>0</v>
      </c>
      <c r="V21" s="427"/>
      <c r="W21" s="429">
        <v>190</v>
      </c>
      <c r="X21" s="200">
        <v>2</v>
      </c>
    </row>
    <row r="22" spans="1:24">
      <c r="A22" s="158">
        <v>15</v>
      </c>
      <c r="B22" s="198" t="s">
        <v>2666</v>
      </c>
      <c r="C22" s="198">
        <v>508</v>
      </c>
      <c r="D22" s="169">
        <v>4</v>
      </c>
      <c r="E22" s="427">
        <v>2</v>
      </c>
      <c r="F22" s="427">
        <v>6</v>
      </c>
      <c r="G22" s="427">
        <v>1</v>
      </c>
      <c r="H22" s="428">
        <v>100</v>
      </c>
      <c r="I22" s="230">
        <v>0</v>
      </c>
      <c r="J22" s="230">
        <v>0</v>
      </c>
      <c r="K22" s="427"/>
      <c r="L22" s="427"/>
      <c r="M22" s="230">
        <v>0</v>
      </c>
      <c r="N22" s="230">
        <v>0</v>
      </c>
      <c r="O22" s="427"/>
      <c r="P22" s="427"/>
      <c r="Q22" s="427"/>
      <c r="R22" s="427"/>
      <c r="S22" s="230"/>
      <c r="T22" s="230">
        <v>0</v>
      </c>
      <c r="U22" s="230">
        <v>0</v>
      </c>
      <c r="V22" s="427">
        <v>1</v>
      </c>
      <c r="W22" s="429">
        <v>64</v>
      </c>
      <c r="X22" s="200">
        <v>1</v>
      </c>
    </row>
    <row r="23" spans="1:24">
      <c r="A23" s="158">
        <v>16</v>
      </c>
      <c r="B23" s="198" t="s">
        <v>1661</v>
      </c>
      <c r="C23" s="198">
        <v>489</v>
      </c>
      <c r="D23" s="168">
        <v>58</v>
      </c>
      <c r="E23" s="427"/>
      <c r="F23" s="427"/>
      <c r="G23" s="427">
        <v>58</v>
      </c>
      <c r="H23" s="428">
        <v>5800</v>
      </c>
      <c r="I23" s="230">
        <v>0</v>
      </c>
      <c r="J23" s="230">
        <v>0</v>
      </c>
      <c r="K23" s="427"/>
      <c r="L23" s="427"/>
      <c r="M23" s="230">
        <v>0</v>
      </c>
      <c r="N23" s="230">
        <v>0</v>
      </c>
      <c r="O23" s="427"/>
      <c r="P23" s="427"/>
      <c r="Q23" s="427"/>
      <c r="R23" s="427"/>
      <c r="S23" s="230"/>
      <c r="T23" s="230">
        <v>0</v>
      </c>
      <c r="U23" s="230">
        <v>0</v>
      </c>
      <c r="V23" s="427"/>
      <c r="W23" s="429">
        <v>232</v>
      </c>
      <c r="X23" s="200">
        <v>1</v>
      </c>
    </row>
    <row r="24" spans="1:24">
      <c r="A24" s="158">
        <v>17</v>
      </c>
      <c r="B24" s="198" t="s">
        <v>505</v>
      </c>
      <c r="C24" s="198">
        <v>412</v>
      </c>
      <c r="D24" s="168">
        <v>2</v>
      </c>
      <c r="E24" s="427"/>
      <c r="F24" s="427"/>
      <c r="G24" s="427"/>
      <c r="H24" s="428"/>
      <c r="I24" s="230">
        <v>0</v>
      </c>
      <c r="J24" s="230">
        <v>0</v>
      </c>
      <c r="K24" s="427"/>
      <c r="L24" s="427"/>
      <c r="M24" s="230">
        <v>0</v>
      </c>
      <c r="N24" s="230">
        <v>0</v>
      </c>
      <c r="O24" s="427"/>
      <c r="P24" s="427"/>
      <c r="Q24" s="427"/>
      <c r="R24" s="427"/>
      <c r="S24" s="230"/>
      <c r="T24" s="230">
        <v>0</v>
      </c>
      <c r="U24" s="230">
        <v>0</v>
      </c>
      <c r="V24" s="427">
        <v>2</v>
      </c>
      <c r="W24" s="429">
        <v>10</v>
      </c>
      <c r="X24" s="200">
        <v>1</v>
      </c>
    </row>
    <row r="25" spans="1:24">
      <c r="A25" s="158">
        <v>18</v>
      </c>
      <c r="B25" s="198" t="s">
        <v>3263</v>
      </c>
      <c r="C25" s="198">
        <v>432</v>
      </c>
      <c r="D25" s="168">
        <v>52</v>
      </c>
      <c r="E25" s="427"/>
      <c r="F25" s="427"/>
      <c r="G25" s="427"/>
      <c r="H25" s="428"/>
      <c r="I25" s="230">
        <v>0</v>
      </c>
      <c r="J25" s="230">
        <v>0</v>
      </c>
      <c r="K25" s="427"/>
      <c r="L25" s="427"/>
      <c r="M25" s="230">
        <v>0</v>
      </c>
      <c r="N25" s="230">
        <v>0</v>
      </c>
      <c r="O25" s="427">
        <v>52</v>
      </c>
      <c r="P25" s="427">
        <v>1540</v>
      </c>
      <c r="Q25" s="427"/>
      <c r="R25" s="427"/>
      <c r="S25" s="230"/>
      <c r="T25" s="230">
        <v>0</v>
      </c>
      <c r="U25" s="230">
        <v>0</v>
      </c>
      <c r="V25" s="427"/>
      <c r="W25" s="429">
        <v>38.5</v>
      </c>
      <c r="X25" s="200">
        <v>1</v>
      </c>
    </row>
    <row r="26" spans="1:24">
      <c r="A26" s="158">
        <v>19</v>
      </c>
      <c r="B26" s="198" t="s">
        <v>561</v>
      </c>
      <c r="C26" s="198">
        <v>442</v>
      </c>
      <c r="D26" s="168">
        <v>30</v>
      </c>
      <c r="E26" s="427"/>
      <c r="F26" s="427"/>
      <c r="G26" s="427"/>
      <c r="H26" s="428"/>
      <c r="I26" s="230">
        <v>0</v>
      </c>
      <c r="J26" s="230">
        <v>0</v>
      </c>
      <c r="K26" s="427"/>
      <c r="L26" s="427"/>
      <c r="M26" s="230">
        <v>0</v>
      </c>
      <c r="N26" s="230">
        <v>0</v>
      </c>
      <c r="O26" s="427"/>
      <c r="P26" s="427"/>
      <c r="Q26" s="427"/>
      <c r="R26" s="427"/>
      <c r="S26" s="230"/>
      <c r="T26" s="230">
        <v>0</v>
      </c>
      <c r="U26" s="230">
        <v>0</v>
      </c>
      <c r="V26" s="427">
        <v>30</v>
      </c>
      <c r="W26" s="429">
        <v>178</v>
      </c>
      <c r="X26" s="200">
        <v>1</v>
      </c>
    </row>
    <row r="27" spans="1:24">
      <c r="A27" s="158">
        <v>20</v>
      </c>
      <c r="B27" s="198" t="s">
        <v>499</v>
      </c>
      <c r="C27" s="198">
        <v>403</v>
      </c>
      <c r="D27" s="168">
        <v>134</v>
      </c>
      <c r="E27" s="427">
        <v>4</v>
      </c>
      <c r="F27" s="427">
        <v>4</v>
      </c>
      <c r="G27" s="427">
        <v>97</v>
      </c>
      <c r="H27" s="428">
        <v>6490</v>
      </c>
      <c r="I27" s="230">
        <v>0</v>
      </c>
      <c r="J27" s="230">
        <v>0</v>
      </c>
      <c r="K27" s="427"/>
      <c r="L27" s="427"/>
      <c r="M27" s="230">
        <v>0</v>
      </c>
      <c r="N27" s="230">
        <v>0</v>
      </c>
      <c r="O27" s="427"/>
      <c r="P27" s="427"/>
      <c r="Q27" s="427"/>
      <c r="R27" s="427"/>
      <c r="S27" s="230"/>
      <c r="T27" s="230">
        <v>0</v>
      </c>
      <c r="U27" s="230">
        <v>0</v>
      </c>
      <c r="V27" s="427">
        <v>33</v>
      </c>
      <c r="W27" s="429">
        <v>506.7000000000001</v>
      </c>
      <c r="X27" s="200">
        <v>1</v>
      </c>
    </row>
    <row r="28" spans="1:24">
      <c r="A28" s="158">
        <v>21</v>
      </c>
      <c r="B28" s="198" t="s">
        <v>708</v>
      </c>
      <c r="C28" s="198">
        <v>820</v>
      </c>
      <c r="D28" s="168">
        <v>100</v>
      </c>
      <c r="E28" s="427">
        <v>50</v>
      </c>
      <c r="F28" s="427">
        <v>64</v>
      </c>
      <c r="G28" s="427">
        <v>50</v>
      </c>
      <c r="H28" s="428">
        <v>2500</v>
      </c>
      <c r="I28" s="230">
        <v>0</v>
      </c>
      <c r="J28" s="230">
        <v>0</v>
      </c>
      <c r="K28" s="427"/>
      <c r="L28" s="427"/>
      <c r="M28" s="230">
        <v>0</v>
      </c>
      <c r="N28" s="230">
        <v>0</v>
      </c>
      <c r="O28" s="427"/>
      <c r="P28" s="427"/>
      <c r="Q28" s="427"/>
      <c r="R28" s="427"/>
      <c r="S28" s="230"/>
      <c r="T28" s="230">
        <v>0</v>
      </c>
      <c r="U28" s="230">
        <v>0</v>
      </c>
      <c r="V28" s="427"/>
      <c r="W28" s="429">
        <v>1202</v>
      </c>
      <c r="X28" s="200">
        <v>1</v>
      </c>
    </row>
    <row r="29" spans="1:24">
      <c r="A29" s="158">
        <v>22</v>
      </c>
      <c r="B29" s="198" t="s">
        <v>581</v>
      </c>
      <c r="C29" s="198">
        <v>410</v>
      </c>
      <c r="D29" s="168">
        <v>32</v>
      </c>
      <c r="E29" s="427">
        <v>18</v>
      </c>
      <c r="F29" s="427">
        <v>26</v>
      </c>
      <c r="G29" s="427"/>
      <c r="H29" s="428"/>
      <c r="I29" s="230">
        <v>0</v>
      </c>
      <c r="J29" s="230">
        <v>0</v>
      </c>
      <c r="K29" s="427"/>
      <c r="L29" s="427"/>
      <c r="M29" s="230">
        <v>0</v>
      </c>
      <c r="N29" s="230">
        <v>0</v>
      </c>
      <c r="O29" s="427"/>
      <c r="P29" s="427"/>
      <c r="Q29" s="427"/>
      <c r="R29" s="427"/>
      <c r="S29" s="230"/>
      <c r="T29" s="230">
        <v>0</v>
      </c>
      <c r="U29" s="230">
        <v>0</v>
      </c>
      <c r="V29" s="427">
        <v>14</v>
      </c>
      <c r="W29" s="429">
        <v>366</v>
      </c>
      <c r="X29" s="200">
        <v>1</v>
      </c>
    </row>
    <row r="30" spans="1:24">
      <c r="A30" s="158">
        <v>23</v>
      </c>
      <c r="B30" s="198" t="s">
        <v>3306</v>
      </c>
      <c r="C30" s="198">
        <v>679</v>
      </c>
      <c r="D30" s="168">
        <v>38</v>
      </c>
      <c r="E30" s="427"/>
      <c r="F30" s="427"/>
      <c r="G30" s="427"/>
      <c r="H30" s="428"/>
      <c r="I30" s="230">
        <v>0</v>
      </c>
      <c r="J30" s="230">
        <v>0</v>
      </c>
      <c r="K30" s="427"/>
      <c r="L30" s="427"/>
      <c r="M30" s="230">
        <v>0</v>
      </c>
      <c r="N30" s="230">
        <v>0</v>
      </c>
      <c r="O30" s="427">
        <v>38</v>
      </c>
      <c r="P30" s="427">
        <v>915</v>
      </c>
      <c r="Q30" s="427"/>
      <c r="R30" s="427"/>
      <c r="S30" s="230"/>
      <c r="T30" s="230">
        <v>0</v>
      </c>
      <c r="U30" s="230">
        <v>0</v>
      </c>
      <c r="V30" s="427"/>
      <c r="W30" s="429">
        <v>22.875</v>
      </c>
      <c r="X30" s="200">
        <v>1</v>
      </c>
    </row>
    <row r="31" spans="1:24">
      <c r="A31" s="158">
        <v>24</v>
      </c>
      <c r="B31" s="198" t="s">
        <v>3132</v>
      </c>
      <c r="C31" s="198">
        <v>679</v>
      </c>
      <c r="D31" s="168">
        <v>54</v>
      </c>
      <c r="E31" s="427"/>
      <c r="F31" s="427"/>
      <c r="G31" s="427"/>
      <c r="H31" s="428"/>
      <c r="I31" s="230">
        <v>0</v>
      </c>
      <c r="J31" s="230">
        <v>0</v>
      </c>
      <c r="K31" s="427"/>
      <c r="L31" s="427"/>
      <c r="M31" s="230">
        <v>0</v>
      </c>
      <c r="N31" s="230">
        <v>0</v>
      </c>
      <c r="O31" s="427"/>
      <c r="P31" s="427"/>
      <c r="Q31" s="427">
        <v>54</v>
      </c>
      <c r="R31" s="427">
        <v>54</v>
      </c>
      <c r="S31" s="230"/>
      <c r="T31" s="230">
        <v>0</v>
      </c>
      <c r="U31" s="230">
        <v>0</v>
      </c>
      <c r="V31" s="427"/>
      <c r="W31" s="429">
        <v>378</v>
      </c>
      <c r="X31" s="200">
        <v>1</v>
      </c>
    </row>
    <row r="32" spans="1:24">
      <c r="A32" s="158">
        <v>25</v>
      </c>
      <c r="B32" s="198" t="s">
        <v>701</v>
      </c>
      <c r="C32" s="198">
        <v>714</v>
      </c>
      <c r="D32" s="168">
        <v>52</v>
      </c>
      <c r="E32" s="427">
        <v>52</v>
      </c>
      <c r="F32" s="427">
        <v>52</v>
      </c>
      <c r="G32" s="427"/>
      <c r="H32" s="428"/>
      <c r="I32" s="230">
        <v>0</v>
      </c>
      <c r="J32" s="230">
        <v>0</v>
      </c>
      <c r="K32" s="427"/>
      <c r="L32" s="427"/>
      <c r="M32" s="230">
        <v>0</v>
      </c>
      <c r="N32" s="230">
        <v>0</v>
      </c>
      <c r="O32" s="427"/>
      <c r="P32" s="427"/>
      <c r="Q32" s="427"/>
      <c r="R32" s="427"/>
      <c r="S32" s="230"/>
      <c r="T32" s="230">
        <v>0</v>
      </c>
      <c r="U32" s="230">
        <v>0</v>
      </c>
      <c r="V32" s="427"/>
      <c r="W32" s="429">
        <v>476</v>
      </c>
      <c r="X32" s="200">
        <v>1</v>
      </c>
    </row>
    <row r="33" spans="1:24">
      <c r="A33" s="158">
        <v>26</v>
      </c>
      <c r="B33" s="198" t="s">
        <v>3269</v>
      </c>
      <c r="C33" s="198">
        <v>735</v>
      </c>
      <c r="D33" s="168">
        <v>85</v>
      </c>
      <c r="E33" s="427"/>
      <c r="F33" s="427"/>
      <c r="G33" s="427">
        <v>85</v>
      </c>
      <c r="H33" s="428">
        <v>6800</v>
      </c>
      <c r="I33" s="230">
        <v>0</v>
      </c>
      <c r="J33" s="230">
        <v>0</v>
      </c>
      <c r="K33" s="427"/>
      <c r="L33" s="427"/>
      <c r="M33" s="230">
        <v>0</v>
      </c>
      <c r="N33" s="230">
        <v>0</v>
      </c>
      <c r="O33" s="427"/>
      <c r="P33" s="427"/>
      <c r="Q33" s="427"/>
      <c r="R33" s="427"/>
      <c r="S33" s="230"/>
      <c r="T33" s="230">
        <v>0</v>
      </c>
      <c r="U33" s="230">
        <v>0</v>
      </c>
      <c r="V33" s="427"/>
      <c r="W33" s="429">
        <v>224.0000000000004</v>
      </c>
      <c r="X33" s="200">
        <v>2</v>
      </c>
    </row>
    <row r="34" spans="1:24">
      <c r="A34" s="158">
        <v>27</v>
      </c>
      <c r="B34" s="198" t="s">
        <v>3373</v>
      </c>
      <c r="C34" s="198">
        <v>484</v>
      </c>
      <c r="D34" s="168">
        <v>105</v>
      </c>
      <c r="E34" s="427">
        <v>13</v>
      </c>
      <c r="F34" s="427">
        <v>13</v>
      </c>
      <c r="G34" s="427">
        <v>92</v>
      </c>
      <c r="H34" s="428">
        <v>5520</v>
      </c>
      <c r="I34" s="230">
        <v>0</v>
      </c>
      <c r="J34" s="230">
        <v>0</v>
      </c>
      <c r="K34" s="427"/>
      <c r="L34" s="427"/>
      <c r="M34" s="230">
        <v>0</v>
      </c>
      <c r="N34" s="230">
        <v>0</v>
      </c>
      <c r="O34" s="427"/>
      <c r="P34" s="427"/>
      <c r="Q34" s="427"/>
      <c r="R34" s="427"/>
      <c r="S34" s="230"/>
      <c r="T34" s="230">
        <v>0</v>
      </c>
      <c r="U34" s="230">
        <v>0</v>
      </c>
      <c r="V34" s="427"/>
      <c r="W34" s="429">
        <v>248</v>
      </c>
      <c r="X34" s="200">
        <v>1</v>
      </c>
    </row>
    <row r="35" spans="1:24">
      <c r="A35" s="158">
        <v>28</v>
      </c>
      <c r="B35" s="198" t="s">
        <v>570</v>
      </c>
      <c r="C35" s="198">
        <v>685</v>
      </c>
      <c r="D35" s="168">
        <v>52</v>
      </c>
      <c r="E35" s="427">
        <v>14</v>
      </c>
      <c r="F35" s="427">
        <v>36</v>
      </c>
      <c r="G35" s="427">
        <v>30</v>
      </c>
      <c r="H35" s="428">
        <v>1850</v>
      </c>
      <c r="I35" s="230">
        <v>0</v>
      </c>
      <c r="J35" s="230">
        <v>0</v>
      </c>
      <c r="K35" s="427"/>
      <c r="L35" s="427"/>
      <c r="M35" s="230">
        <v>0</v>
      </c>
      <c r="N35" s="230">
        <v>0</v>
      </c>
      <c r="O35" s="427"/>
      <c r="P35" s="427"/>
      <c r="Q35" s="427"/>
      <c r="R35" s="427"/>
      <c r="S35" s="230"/>
      <c r="T35" s="230">
        <v>0</v>
      </c>
      <c r="U35" s="230">
        <v>0</v>
      </c>
      <c r="V35" s="427">
        <v>8</v>
      </c>
      <c r="W35" s="429">
        <v>451</v>
      </c>
      <c r="X35" s="200">
        <v>1</v>
      </c>
    </row>
    <row r="36" spans="1:24">
      <c r="A36" s="158">
        <v>29</v>
      </c>
      <c r="B36" s="198" t="s">
        <v>2024</v>
      </c>
      <c r="C36" s="198">
        <v>512</v>
      </c>
      <c r="D36" s="168">
        <v>29</v>
      </c>
      <c r="E36" s="427"/>
      <c r="F36" s="427"/>
      <c r="G36" s="427">
        <v>4</v>
      </c>
      <c r="H36" s="428">
        <v>4</v>
      </c>
      <c r="I36" s="230">
        <v>0</v>
      </c>
      <c r="J36" s="230">
        <v>0</v>
      </c>
      <c r="K36" s="427"/>
      <c r="L36" s="427"/>
      <c r="M36" s="230">
        <v>0</v>
      </c>
      <c r="N36" s="230">
        <v>0</v>
      </c>
      <c r="O36" s="427"/>
      <c r="P36" s="427"/>
      <c r="Q36" s="427"/>
      <c r="R36" s="427"/>
      <c r="S36" s="230"/>
      <c r="T36" s="230">
        <v>0</v>
      </c>
      <c r="U36" s="230">
        <v>0</v>
      </c>
      <c r="V36" s="427">
        <v>25</v>
      </c>
      <c r="W36" s="429">
        <v>159</v>
      </c>
      <c r="X36" s="200">
        <v>1</v>
      </c>
    </row>
    <row r="37" spans="1:24">
      <c r="A37" s="158">
        <v>30</v>
      </c>
      <c r="B37" s="198" t="s">
        <v>3096</v>
      </c>
      <c r="C37" s="198">
        <v>476</v>
      </c>
      <c r="D37" s="168">
        <v>35</v>
      </c>
      <c r="E37" s="427">
        <v>8</v>
      </c>
      <c r="F37" s="427">
        <v>25</v>
      </c>
      <c r="G37" s="427">
        <v>18</v>
      </c>
      <c r="H37" s="428">
        <v>1250</v>
      </c>
      <c r="I37" s="230">
        <v>0</v>
      </c>
      <c r="J37" s="230">
        <v>0</v>
      </c>
      <c r="K37" s="427"/>
      <c r="L37" s="427"/>
      <c r="M37" s="230">
        <v>0</v>
      </c>
      <c r="N37" s="230">
        <v>0</v>
      </c>
      <c r="O37" s="427"/>
      <c r="P37" s="427"/>
      <c r="Q37" s="427">
        <v>1</v>
      </c>
      <c r="R37" s="427">
        <v>1</v>
      </c>
      <c r="S37" s="230"/>
      <c r="T37" s="230">
        <v>0</v>
      </c>
      <c r="U37" s="230">
        <v>0</v>
      </c>
      <c r="V37" s="427">
        <v>8</v>
      </c>
      <c r="W37" s="429">
        <v>379</v>
      </c>
      <c r="X37" s="200">
        <v>1</v>
      </c>
    </row>
    <row r="38" spans="1:24">
      <c r="A38" s="158">
        <v>31</v>
      </c>
      <c r="B38" s="198" t="s">
        <v>3746</v>
      </c>
      <c r="C38" s="198">
        <v>951</v>
      </c>
      <c r="D38" s="168">
        <v>55</v>
      </c>
      <c r="E38" s="427">
        <v>55</v>
      </c>
      <c r="F38" s="427">
        <v>55</v>
      </c>
      <c r="G38" s="427"/>
      <c r="H38" s="428"/>
      <c r="I38" s="230">
        <v>0</v>
      </c>
      <c r="J38" s="230">
        <v>0</v>
      </c>
      <c r="K38" s="427"/>
      <c r="L38" s="427"/>
      <c r="M38" s="230">
        <v>0</v>
      </c>
      <c r="N38" s="230">
        <v>0</v>
      </c>
      <c r="O38" s="427"/>
      <c r="P38" s="427"/>
      <c r="Q38" s="427"/>
      <c r="R38" s="427"/>
      <c r="S38" s="230"/>
      <c r="T38" s="230">
        <v>0</v>
      </c>
      <c r="U38" s="230">
        <v>0</v>
      </c>
      <c r="V38" s="427"/>
      <c r="W38" s="429">
        <v>527</v>
      </c>
      <c r="X38" s="200">
        <v>1</v>
      </c>
    </row>
    <row r="39" spans="1:24">
      <c r="A39" s="158">
        <v>32</v>
      </c>
      <c r="B39" s="198" t="s">
        <v>3254</v>
      </c>
      <c r="C39" s="198">
        <v>394</v>
      </c>
      <c r="D39" s="168">
        <v>7</v>
      </c>
      <c r="E39" s="427">
        <v>7</v>
      </c>
      <c r="F39" s="427">
        <v>7</v>
      </c>
      <c r="G39" s="427"/>
      <c r="H39" s="428"/>
      <c r="I39" s="230">
        <v>0</v>
      </c>
      <c r="J39" s="230">
        <v>0</v>
      </c>
      <c r="K39" s="427"/>
      <c r="L39" s="427"/>
      <c r="M39" s="230">
        <v>0</v>
      </c>
      <c r="N39" s="230">
        <v>0</v>
      </c>
      <c r="O39" s="427"/>
      <c r="P39" s="427"/>
      <c r="Q39" s="427"/>
      <c r="R39" s="427"/>
      <c r="S39" s="230"/>
      <c r="T39" s="230">
        <v>0</v>
      </c>
      <c r="U39" s="230">
        <v>0</v>
      </c>
      <c r="V39" s="427"/>
      <c r="W39" s="429">
        <v>35</v>
      </c>
      <c r="X39" s="200">
        <v>1</v>
      </c>
    </row>
    <row r="40" spans="1:24">
      <c r="A40" s="158">
        <v>33</v>
      </c>
      <c r="B40" s="198" t="s">
        <v>2084</v>
      </c>
      <c r="C40" s="198">
        <v>964</v>
      </c>
      <c r="D40" s="168">
        <v>51</v>
      </c>
      <c r="E40" s="427">
        <v>51</v>
      </c>
      <c r="F40" s="427">
        <v>51</v>
      </c>
      <c r="G40" s="427"/>
      <c r="H40" s="428"/>
      <c r="I40" s="230">
        <v>0</v>
      </c>
      <c r="J40" s="230">
        <v>0</v>
      </c>
      <c r="K40" s="427"/>
      <c r="L40" s="427"/>
      <c r="M40" s="230">
        <v>0</v>
      </c>
      <c r="N40" s="230">
        <v>0</v>
      </c>
      <c r="O40" s="427"/>
      <c r="P40" s="427"/>
      <c r="Q40" s="427"/>
      <c r="R40" s="427"/>
      <c r="S40" s="230"/>
      <c r="T40" s="230">
        <v>0</v>
      </c>
      <c r="U40" s="230">
        <v>0</v>
      </c>
      <c r="V40" s="427"/>
      <c r="W40" s="429">
        <v>153</v>
      </c>
      <c r="X40" s="200">
        <v>1</v>
      </c>
    </row>
    <row r="41" spans="1:24">
      <c r="A41" s="158">
        <v>34</v>
      </c>
      <c r="B41" s="198" t="s">
        <v>2219</v>
      </c>
      <c r="C41" s="198">
        <v>543</v>
      </c>
      <c r="D41" s="168">
        <v>15</v>
      </c>
      <c r="E41" s="427"/>
      <c r="F41" s="427"/>
      <c r="G41" s="427">
        <v>15</v>
      </c>
      <c r="H41" s="428">
        <v>900</v>
      </c>
      <c r="I41" s="230">
        <v>0</v>
      </c>
      <c r="J41" s="230">
        <v>0</v>
      </c>
      <c r="K41" s="427"/>
      <c r="L41" s="427"/>
      <c r="M41" s="230">
        <v>0</v>
      </c>
      <c r="N41" s="230">
        <v>0</v>
      </c>
      <c r="O41" s="427"/>
      <c r="P41" s="427"/>
      <c r="Q41" s="427"/>
      <c r="R41" s="427"/>
      <c r="S41" s="230"/>
      <c r="T41" s="230">
        <v>0</v>
      </c>
      <c r="U41" s="230">
        <v>0</v>
      </c>
      <c r="V41" s="427"/>
      <c r="W41" s="429">
        <v>38</v>
      </c>
      <c r="X41" s="200">
        <v>1</v>
      </c>
    </row>
    <row r="42" spans="1:24">
      <c r="A42" s="158">
        <v>35</v>
      </c>
      <c r="B42" s="198" t="s">
        <v>3566</v>
      </c>
      <c r="C42" s="198">
        <v>811</v>
      </c>
      <c r="D42" s="168">
        <v>50</v>
      </c>
      <c r="E42" s="427">
        <v>22</v>
      </c>
      <c r="F42" s="427">
        <v>22</v>
      </c>
      <c r="G42" s="427">
        <v>28</v>
      </c>
      <c r="H42" s="428">
        <v>2800</v>
      </c>
      <c r="I42" s="230">
        <v>0</v>
      </c>
      <c r="J42" s="230">
        <v>0</v>
      </c>
      <c r="K42" s="427"/>
      <c r="L42" s="427"/>
      <c r="M42" s="230">
        <v>0</v>
      </c>
      <c r="N42" s="230">
        <v>0</v>
      </c>
      <c r="O42" s="427"/>
      <c r="P42" s="427"/>
      <c r="Q42" s="427"/>
      <c r="R42" s="427"/>
      <c r="S42" s="230"/>
      <c r="T42" s="230">
        <v>0</v>
      </c>
      <c r="U42" s="230">
        <v>0</v>
      </c>
      <c r="V42" s="427"/>
      <c r="W42" s="429">
        <v>280.8</v>
      </c>
      <c r="X42" s="200">
        <v>1</v>
      </c>
    </row>
    <row r="43" spans="1:24">
      <c r="A43" s="158">
        <v>36</v>
      </c>
      <c r="B43" s="198" t="s">
        <v>560</v>
      </c>
      <c r="C43" s="198">
        <v>637</v>
      </c>
      <c r="D43" s="168">
        <v>78</v>
      </c>
      <c r="E43" s="427"/>
      <c r="F43" s="427"/>
      <c r="G43" s="427">
        <v>78</v>
      </c>
      <c r="H43" s="428">
        <v>7800</v>
      </c>
      <c r="I43" s="230">
        <v>0</v>
      </c>
      <c r="J43" s="230">
        <v>0</v>
      </c>
      <c r="K43" s="427"/>
      <c r="L43" s="427"/>
      <c r="M43" s="230">
        <v>0</v>
      </c>
      <c r="N43" s="230">
        <v>0</v>
      </c>
      <c r="O43" s="427"/>
      <c r="P43" s="427"/>
      <c r="Q43" s="427"/>
      <c r="R43" s="427"/>
      <c r="S43" s="230"/>
      <c r="T43" s="230">
        <v>0</v>
      </c>
      <c r="U43" s="230">
        <v>0</v>
      </c>
      <c r="V43" s="427"/>
      <c r="W43" s="429">
        <v>312</v>
      </c>
      <c r="X43" s="200">
        <v>1</v>
      </c>
    </row>
    <row r="44" spans="1:24">
      <c r="A44" s="158">
        <v>37</v>
      </c>
      <c r="B44" s="198" t="s">
        <v>1351</v>
      </c>
      <c r="C44" s="198">
        <v>744</v>
      </c>
      <c r="D44" s="168">
        <v>75</v>
      </c>
      <c r="E44" s="427">
        <v>75</v>
      </c>
      <c r="F44" s="427">
        <v>75</v>
      </c>
      <c r="G44" s="427"/>
      <c r="H44" s="428"/>
      <c r="I44" s="230">
        <v>0</v>
      </c>
      <c r="J44" s="230">
        <v>0</v>
      </c>
      <c r="K44" s="427"/>
      <c r="L44" s="427"/>
      <c r="M44" s="230">
        <v>0</v>
      </c>
      <c r="N44" s="230">
        <v>0</v>
      </c>
      <c r="O44" s="427"/>
      <c r="P44" s="427"/>
      <c r="Q44" s="427"/>
      <c r="R44" s="427"/>
      <c r="S44" s="230"/>
      <c r="T44" s="230">
        <v>0</v>
      </c>
      <c r="U44" s="230">
        <v>0</v>
      </c>
      <c r="V44" s="427"/>
      <c r="W44" s="429">
        <v>1272</v>
      </c>
      <c r="X44" s="200">
        <v>1</v>
      </c>
    </row>
    <row r="45" spans="1:24">
      <c r="A45" s="158">
        <v>38</v>
      </c>
      <c r="B45" s="198" t="s">
        <v>582</v>
      </c>
      <c r="C45" s="198">
        <v>367</v>
      </c>
      <c r="D45" s="168">
        <v>5</v>
      </c>
      <c r="E45" s="427"/>
      <c r="F45" s="427"/>
      <c r="G45" s="427"/>
      <c r="H45" s="428"/>
      <c r="I45" s="230">
        <v>0</v>
      </c>
      <c r="J45" s="230">
        <v>0</v>
      </c>
      <c r="K45" s="427">
        <v>1</v>
      </c>
      <c r="L45" s="427">
        <v>3</v>
      </c>
      <c r="M45" s="230">
        <v>0</v>
      </c>
      <c r="N45" s="230">
        <v>0</v>
      </c>
      <c r="O45" s="427"/>
      <c r="P45" s="427"/>
      <c r="Q45" s="427">
        <v>1</v>
      </c>
      <c r="R45" s="427">
        <v>1</v>
      </c>
      <c r="S45" s="230"/>
      <c r="T45" s="230">
        <v>0</v>
      </c>
      <c r="U45" s="230">
        <v>0</v>
      </c>
      <c r="V45" s="427">
        <v>3</v>
      </c>
      <c r="W45" s="429">
        <v>80</v>
      </c>
      <c r="X45" s="200">
        <v>1</v>
      </c>
    </row>
    <row r="46" spans="1:24">
      <c r="A46" s="158">
        <v>39</v>
      </c>
      <c r="B46" s="198" t="s">
        <v>2679</v>
      </c>
      <c r="C46" s="198">
        <v>601</v>
      </c>
      <c r="D46" s="168">
        <v>4</v>
      </c>
      <c r="E46" s="427"/>
      <c r="F46" s="427"/>
      <c r="G46" s="427"/>
      <c r="H46" s="428"/>
      <c r="I46" s="230">
        <v>0</v>
      </c>
      <c r="J46" s="230">
        <v>0</v>
      </c>
      <c r="K46" s="427"/>
      <c r="L46" s="427"/>
      <c r="M46" s="230">
        <v>0</v>
      </c>
      <c r="N46" s="230">
        <v>0</v>
      </c>
      <c r="O46" s="427"/>
      <c r="P46" s="427"/>
      <c r="Q46" s="427"/>
      <c r="R46" s="427"/>
      <c r="S46" s="230"/>
      <c r="T46" s="230">
        <v>0</v>
      </c>
      <c r="U46" s="230">
        <v>0</v>
      </c>
      <c r="V46" s="427">
        <v>4</v>
      </c>
      <c r="W46" s="429">
        <v>35</v>
      </c>
      <c r="X46" s="200">
        <v>1</v>
      </c>
    </row>
    <row r="47" spans="1:24">
      <c r="A47" s="158">
        <v>40</v>
      </c>
      <c r="B47" s="198" t="s">
        <v>3115</v>
      </c>
      <c r="C47" s="198">
        <v>617</v>
      </c>
      <c r="D47" s="168">
        <v>41</v>
      </c>
      <c r="E47" s="427">
        <v>41</v>
      </c>
      <c r="F47" s="427">
        <v>41</v>
      </c>
      <c r="G47" s="427"/>
      <c r="H47" s="428"/>
      <c r="I47" s="230">
        <v>0</v>
      </c>
      <c r="J47" s="230">
        <v>0</v>
      </c>
      <c r="K47" s="427"/>
      <c r="L47" s="427"/>
      <c r="M47" s="230">
        <v>0</v>
      </c>
      <c r="N47" s="230">
        <v>0</v>
      </c>
      <c r="O47" s="427"/>
      <c r="P47" s="427"/>
      <c r="Q47" s="427"/>
      <c r="R47" s="427"/>
      <c r="S47" s="230"/>
      <c r="T47" s="230">
        <v>0</v>
      </c>
      <c r="U47" s="230">
        <v>0</v>
      </c>
      <c r="V47" s="427"/>
      <c r="W47" s="429">
        <v>375</v>
      </c>
      <c r="X47" s="200">
        <v>1</v>
      </c>
    </row>
    <row r="48" spans="1:24">
      <c r="A48" s="158">
        <v>41</v>
      </c>
      <c r="B48" s="198" t="s">
        <v>3861</v>
      </c>
      <c r="C48" s="198">
        <v>1090</v>
      </c>
      <c r="D48" s="168">
        <v>35</v>
      </c>
      <c r="E48" s="427"/>
      <c r="F48" s="427"/>
      <c r="G48" s="427">
        <v>35</v>
      </c>
      <c r="H48" s="428">
        <v>2800</v>
      </c>
      <c r="I48" s="230">
        <v>0</v>
      </c>
      <c r="J48" s="230">
        <v>0</v>
      </c>
      <c r="K48" s="427"/>
      <c r="L48" s="427"/>
      <c r="M48" s="230">
        <v>0</v>
      </c>
      <c r="N48" s="230">
        <v>0</v>
      </c>
      <c r="O48" s="427"/>
      <c r="P48" s="427"/>
      <c r="Q48" s="427"/>
      <c r="R48" s="427"/>
      <c r="S48" s="230"/>
      <c r="T48" s="230">
        <v>0</v>
      </c>
      <c r="U48" s="230">
        <v>0</v>
      </c>
      <c r="V48" s="427"/>
      <c r="W48" s="429">
        <v>70</v>
      </c>
      <c r="X48" s="200">
        <v>1</v>
      </c>
    </row>
    <row r="49" spans="1:24">
      <c r="A49" s="158">
        <v>42</v>
      </c>
      <c r="B49" s="198" t="s">
        <v>702</v>
      </c>
      <c r="C49" s="198">
        <v>925</v>
      </c>
      <c r="D49" s="168">
        <v>3</v>
      </c>
      <c r="E49" s="427">
        <v>3</v>
      </c>
      <c r="F49" s="427">
        <v>3</v>
      </c>
      <c r="G49" s="427"/>
      <c r="H49" s="428"/>
      <c r="I49" s="230">
        <v>0</v>
      </c>
      <c r="J49" s="230">
        <v>0</v>
      </c>
      <c r="K49" s="427"/>
      <c r="L49" s="427"/>
      <c r="M49" s="230">
        <v>0</v>
      </c>
      <c r="N49" s="230">
        <v>0</v>
      </c>
      <c r="O49" s="427"/>
      <c r="P49" s="427"/>
      <c r="Q49" s="427"/>
      <c r="R49" s="427"/>
      <c r="S49" s="230"/>
      <c r="T49" s="230">
        <v>0</v>
      </c>
      <c r="U49" s="230">
        <v>0</v>
      </c>
      <c r="V49" s="427"/>
      <c r="W49" s="429">
        <v>18</v>
      </c>
      <c r="X49" s="200">
        <v>1</v>
      </c>
    </row>
    <row r="50" spans="1:24">
      <c r="A50" s="158">
        <v>43</v>
      </c>
      <c r="B50" s="198" t="s">
        <v>1235</v>
      </c>
      <c r="C50" s="198">
        <v>878</v>
      </c>
      <c r="D50" s="168">
        <v>73</v>
      </c>
      <c r="E50" s="427"/>
      <c r="F50" s="427"/>
      <c r="G50" s="427">
        <v>73</v>
      </c>
      <c r="H50" s="428">
        <v>7300</v>
      </c>
      <c r="I50" s="230">
        <v>0</v>
      </c>
      <c r="J50" s="230">
        <v>0</v>
      </c>
      <c r="K50" s="427"/>
      <c r="L50" s="427"/>
      <c r="M50" s="230">
        <v>0</v>
      </c>
      <c r="N50" s="230">
        <v>0</v>
      </c>
      <c r="O50" s="427"/>
      <c r="P50" s="427"/>
      <c r="Q50" s="427"/>
      <c r="R50" s="427"/>
      <c r="S50" s="230"/>
      <c r="T50" s="230">
        <v>0</v>
      </c>
      <c r="U50" s="230">
        <v>0</v>
      </c>
      <c r="V50" s="427"/>
      <c r="W50" s="429">
        <v>292</v>
      </c>
      <c r="X50" s="200">
        <v>1</v>
      </c>
    </row>
    <row r="51" spans="1:24">
      <c r="A51" s="158">
        <v>44</v>
      </c>
      <c r="B51" s="198" t="s">
        <v>1478</v>
      </c>
      <c r="C51" s="198">
        <v>730</v>
      </c>
      <c r="D51" s="168">
        <v>45</v>
      </c>
      <c r="E51" s="427"/>
      <c r="F51" s="427"/>
      <c r="G51" s="427"/>
      <c r="H51" s="428"/>
      <c r="I51" s="230">
        <v>0</v>
      </c>
      <c r="J51" s="230">
        <v>0</v>
      </c>
      <c r="K51" s="427"/>
      <c r="L51" s="427"/>
      <c r="M51" s="230">
        <v>0</v>
      </c>
      <c r="N51" s="230">
        <v>0</v>
      </c>
      <c r="O51" s="427"/>
      <c r="P51" s="427"/>
      <c r="Q51" s="427">
        <v>4</v>
      </c>
      <c r="R51" s="427">
        <v>4</v>
      </c>
      <c r="S51" s="230"/>
      <c r="T51" s="230">
        <v>0</v>
      </c>
      <c r="U51" s="230">
        <v>0</v>
      </c>
      <c r="V51" s="427">
        <v>41</v>
      </c>
      <c r="W51" s="429">
        <v>1200.3</v>
      </c>
      <c r="X51" s="200">
        <v>1</v>
      </c>
    </row>
    <row r="52" spans="1:24">
      <c r="A52" s="158">
        <v>45</v>
      </c>
      <c r="B52" s="198" t="s">
        <v>535</v>
      </c>
      <c r="C52" s="198">
        <v>835</v>
      </c>
      <c r="D52" s="168">
        <v>28</v>
      </c>
      <c r="E52" s="427">
        <v>2</v>
      </c>
      <c r="F52" s="427">
        <v>10</v>
      </c>
      <c r="G52" s="427">
        <v>21</v>
      </c>
      <c r="H52" s="428">
        <v>1950</v>
      </c>
      <c r="I52" s="230">
        <v>0</v>
      </c>
      <c r="J52" s="230">
        <v>0</v>
      </c>
      <c r="K52" s="427">
        <v>1</v>
      </c>
      <c r="L52" s="427">
        <v>10</v>
      </c>
      <c r="M52" s="230">
        <v>0</v>
      </c>
      <c r="N52" s="230">
        <v>0</v>
      </c>
      <c r="O52" s="427"/>
      <c r="P52" s="427"/>
      <c r="Q52" s="427"/>
      <c r="R52" s="427"/>
      <c r="S52" s="230"/>
      <c r="T52" s="230">
        <v>0</v>
      </c>
      <c r="U52" s="230">
        <v>0</v>
      </c>
      <c r="V52" s="427">
        <v>4</v>
      </c>
      <c r="W52" s="429">
        <v>184.5</v>
      </c>
      <c r="X52" s="200">
        <v>1</v>
      </c>
    </row>
    <row r="53" spans="1:24">
      <c r="A53" s="158">
        <v>46</v>
      </c>
      <c r="B53" s="198" t="s">
        <v>4007</v>
      </c>
      <c r="C53" s="198">
        <v>886</v>
      </c>
      <c r="D53" s="168">
        <v>15</v>
      </c>
      <c r="E53" s="427"/>
      <c r="F53" s="427"/>
      <c r="G53" s="427"/>
      <c r="H53" s="428"/>
      <c r="I53" s="230">
        <v>0</v>
      </c>
      <c r="J53" s="230">
        <v>0</v>
      </c>
      <c r="K53" s="427"/>
      <c r="L53" s="230"/>
      <c r="M53" s="230">
        <v>0</v>
      </c>
      <c r="N53" s="230">
        <v>0</v>
      </c>
      <c r="O53" s="427"/>
      <c r="P53" s="427"/>
      <c r="Q53" s="427"/>
      <c r="R53" s="427"/>
      <c r="S53" s="230">
        <v>15</v>
      </c>
      <c r="T53" s="230">
        <v>0</v>
      </c>
      <c r="U53" s="230">
        <v>0</v>
      </c>
      <c r="V53" s="427"/>
      <c r="W53" s="429">
        <v>37.5</v>
      </c>
      <c r="X53" s="200">
        <v>1</v>
      </c>
    </row>
    <row r="54" spans="1:24">
      <c r="A54" s="158">
        <v>47</v>
      </c>
      <c r="B54" s="198" t="s">
        <v>2393</v>
      </c>
      <c r="C54" s="198">
        <v>593</v>
      </c>
      <c r="D54" s="168">
        <v>7</v>
      </c>
      <c r="E54" s="427">
        <v>2</v>
      </c>
      <c r="F54" s="427">
        <v>5</v>
      </c>
      <c r="G54" s="427"/>
      <c r="H54" s="428"/>
      <c r="I54" s="230">
        <v>0</v>
      </c>
      <c r="J54" s="230">
        <v>0</v>
      </c>
      <c r="K54" s="427"/>
      <c r="L54" s="230"/>
      <c r="M54" s="230">
        <v>0</v>
      </c>
      <c r="N54" s="230">
        <v>0</v>
      </c>
      <c r="O54" s="427"/>
      <c r="P54" s="427"/>
      <c r="Q54" s="427"/>
      <c r="R54" s="427"/>
      <c r="S54" s="230"/>
      <c r="T54" s="230">
        <v>0</v>
      </c>
      <c r="U54" s="230">
        <v>0</v>
      </c>
      <c r="V54" s="427">
        <v>5</v>
      </c>
      <c r="W54" s="429">
        <v>160</v>
      </c>
      <c r="X54" s="200">
        <v>1</v>
      </c>
    </row>
    <row r="55" spans="1:24">
      <c r="A55" s="158">
        <v>48</v>
      </c>
      <c r="B55" s="198" t="s">
        <v>1106</v>
      </c>
      <c r="C55" s="198">
        <v>700</v>
      </c>
      <c r="D55" s="168">
        <v>50</v>
      </c>
      <c r="E55" s="427"/>
      <c r="F55" s="427"/>
      <c r="G55" s="427">
        <v>50</v>
      </c>
      <c r="H55" s="428">
        <v>5000</v>
      </c>
      <c r="I55" s="230">
        <v>0</v>
      </c>
      <c r="J55" s="230">
        <v>0</v>
      </c>
      <c r="K55" s="427"/>
      <c r="L55" s="230"/>
      <c r="M55" s="230">
        <v>0</v>
      </c>
      <c r="N55" s="230">
        <v>0</v>
      </c>
      <c r="O55" s="427"/>
      <c r="P55" s="427"/>
      <c r="Q55" s="427"/>
      <c r="R55" s="427"/>
      <c r="S55" s="230"/>
      <c r="T55" s="230">
        <v>0</v>
      </c>
      <c r="U55" s="230">
        <v>0</v>
      </c>
      <c r="V55" s="427"/>
      <c r="W55" s="429">
        <v>200</v>
      </c>
      <c r="X55" s="200">
        <v>1</v>
      </c>
    </row>
    <row r="56" spans="1:24">
      <c r="A56" s="158">
        <v>49</v>
      </c>
      <c r="B56" s="198" t="s">
        <v>703</v>
      </c>
      <c r="C56" s="198">
        <v>431</v>
      </c>
      <c r="D56" s="168">
        <v>0</v>
      </c>
      <c r="E56" s="230"/>
      <c r="F56" s="230"/>
      <c r="G56" s="230"/>
      <c r="H56" s="230"/>
      <c r="I56" s="230">
        <v>0</v>
      </c>
      <c r="J56" s="230">
        <v>0</v>
      </c>
      <c r="K56" s="230"/>
      <c r="L56" s="230"/>
      <c r="M56" s="230">
        <v>0</v>
      </c>
      <c r="N56" s="230">
        <v>0</v>
      </c>
      <c r="O56" s="230"/>
      <c r="P56" s="230"/>
      <c r="Q56" s="230"/>
      <c r="R56" s="230"/>
      <c r="S56" s="230"/>
      <c r="T56" s="230">
        <v>0</v>
      </c>
      <c r="U56" s="230">
        <v>0</v>
      </c>
      <c r="V56" s="427"/>
      <c r="W56" s="429">
        <v>0</v>
      </c>
      <c r="X56" s="200"/>
    </row>
    <row r="57" spans="1:24">
      <c r="A57" s="158">
        <v>50</v>
      </c>
      <c r="B57" s="198" t="s">
        <v>583</v>
      </c>
      <c r="C57" s="198">
        <v>362</v>
      </c>
      <c r="D57" s="168">
        <v>2</v>
      </c>
      <c r="E57" s="230">
        <v>2</v>
      </c>
      <c r="F57" s="230">
        <v>6</v>
      </c>
      <c r="G57" s="230"/>
      <c r="H57" s="230"/>
      <c r="I57" s="230">
        <v>0</v>
      </c>
      <c r="J57" s="230">
        <v>0</v>
      </c>
      <c r="K57" s="230"/>
      <c r="L57" s="230"/>
      <c r="M57" s="230">
        <v>0</v>
      </c>
      <c r="N57" s="230">
        <v>0</v>
      </c>
      <c r="O57" s="230"/>
      <c r="P57" s="230"/>
      <c r="Q57" s="230"/>
      <c r="R57" s="230"/>
      <c r="S57" s="230"/>
      <c r="T57" s="230">
        <v>0</v>
      </c>
      <c r="U57" s="230">
        <v>0</v>
      </c>
      <c r="V57" s="427"/>
      <c r="W57" s="429">
        <v>60</v>
      </c>
      <c r="X57" s="200">
        <v>1</v>
      </c>
    </row>
    <row r="59" spans="1:24" ht="18.75">
      <c r="B59" s="551" t="s">
        <v>4657</v>
      </c>
      <c r="C59" s="551"/>
      <c r="D59" s="551"/>
      <c r="E59" s="551"/>
      <c r="F59" s="551"/>
      <c r="G59" s="402"/>
      <c r="H59" s="402"/>
      <c r="I59" s="402"/>
      <c r="J59" s="402"/>
      <c r="K59" s="402"/>
      <c r="L59" s="402"/>
      <c r="M59" s="402"/>
      <c r="N59" s="402"/>
      <c r="O59" s="402"/>
      <c r="P59" s="402"/>
      <c r="Q59" s="402"/>
      <c r="R59" s="402"/>
      <c r="S59" s="402"/>
      <c r="T59" s="402"/>
      <c r="U59" s="402"/>
      <c r="V59" s="551" t="s">
        <v>4658</v>
      </c>
      <c r="W59" s="551"/>
    </row>
    <row r="61" spans="1:24">
      <c r="B61" s="463" t="s">
        <v>4655</v>
      </c>
      <c r="C61" s="463"/>
      <c r="D61" s="463"/>
      <c r="E61" s="463"/>
      <c r="F61" s="463"/>
      <c r="G61" s="463"/>
      <c r="H61" s="463"/>
      <c r="I61" s="463"/>
      <c r="V61" s="456" t="s">
        <v>4673</v>
      </c>
      <c r="W61" s="456"/>
    </row>
    <row r="62" spans="1:24">
      <c r="B62" s="463"/>
      <c r="C62" s="463"/>
      <c r="D62" s="463"/>
      <c r="E62" s="463"/>
      <c r="F62" s="463"/>
      <c r="G62" s="463"/>
      <c r="H62" s="463"/>
      <c r="I62" s="463"/>
      <c r="V62" s="456"/>
      <c r="W62" s="456"/>
    </row>
  </sheetData>
  <mergeCells count="23">
    <mergeCell ref="B59:F59"/>
    <mergeCell ref="V59:W59"/>
    <mergeCell ref="B61:I62"/>
    <mergeCell ref="V61:W62"/>
    <mergeCell ref="A2:X2"/>
    <mergeCell ref="A4:A6"/>
    <mergeCell ref="B4:B6"/>
    <mergeCell ref="C4:C6"/>
    <mergeCell ref="D4:D6"/>
    <mergeCell ref="E4:V4"/>
    <mergeCell ref="W4:W6"/>
    <mergeCell ref="X4:X6"/>
    <mergeCell ref="E5:F5"/>
    <mergeCell ref="G5:H5"/>
    <mergeCell ref="T5:T6"/>
    <mergeCell ref="U5:U6"/>
    <mergeCell ref="V5:V6"/>
    <mergeCell ref="I5:J5"/>
    <mergeCell ref="K5:L5"/>
    <mergeCell ref="M5:N5"/>
    <mergeCell ref="O5:P5"/>
    <mergeCell ref="Q5:R5"/>
    <mergeCell ref="S5:S6"/>
  </mergeCells>
  <printOptions horizontalCentered="1"/>
  <pageMargins left="0.11811023622047245" right="0.11811023622047245" top="0.15748031496062992" bottom="0.15748031496062992" header="0.31496062992125984" footer="0.31496062992125984"/>
  <pageSetup paperSize="9" scale="50" orientation="landscape" horizontalDpi="30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2125"/>
  <sheetViews>
    <sheetView view="pageBreakPreview" zoomScaleNormal="100" zoomScaleSheetLayoutView="100" workbookViewId="0">
      <selection activeCell="C8" sqref="C8"/>
    </sheetView>
  </sheetViews>
  <sheetFormatPr defaultColWidth="8.85546875" defaultRowHeight="15.75"/>
  <cols>
    <col min="1" max="1" width="6.42578125" style="159" customWidth="1"/>
    <col min="2" max="2" width="19.140625" style="159" customWidth="1"/>
    <col min="3" max="3" width="29.140625" style="159" customWidth="1"/>
    <col min="4" max="4" width="22.28515625" style="159" customWidth="1"/>
    <col min="5" max="5" width="23.140625" style="160" customWidth="1"/>
    <col min="6" max="6" width="13.28515625" style="160" customWidth="1"/>
    <col min="7" max="8" width="17.140625" style="160" customWidth="1"/>
    <col min="9" max="9" width="19.42578125" style="159" customWidth="1"/>
    <col min="10" max="16384" width="8.85546875" style="159"/>
  </cols>
  <sheetData>
    <row r="1" spans="1:9">
      <c r="I1" s="161" t="s">
        <v>354</v>
      </c>
    </row>
    <row r="2" spans="1:9" ht="48.75" customHeight="1">
      <c r="A2" s="593" t="s">
        <v>707</v>
      </c>
      <c r="B2" s="593"/>
      <c r="C2" s="593"/>
      <c r="D2" s="593"/>
      <c r="E2" s="593"/>
      <c r="F2" s="593"/>
      <c r="G2" s="593"/>
      <c r="H2" s="593"/>
      <c r="I2" s="593"/>
    </row>
    <row r="3" spans="1:9" ht="16.5" thickBot="1"/>
    <row r="4" spans="1:9" ht="76.5" customHeight="1" thickBot="1">
      <c r="A4" s="162" t="s">
        <v>0</v>
      </c>
      <c r="B4" s="163" t="s">
        <v>179</v>
      </c>
      <c r="C4" s="163" t="s">
        <v>311</v>
      </c>
      <c r="D4" s="163" t="s">
        <v>312</v>
      </c>
      <c r="E4" s="163" t="s">
        <v>313</v>
      </c>
      <c r="F4" s="163" t="s">
        <v>314</v>
      </c>
      <c r="G4" s="163" t="s">
        <v>352</v>
      </c>
      <c r="H4" s="163" t="s">
        <v>315</v>
      </c>
      <c r="I4" s="164" t="s">
        <v>353</v>
      </c>
    </row>
    <row r="5" spans="1:9" s="196" customFormat="1" ht="31.5">
      <c r="A5" s="165"/>
      <c r="B5" s="166" t="s">
        <v>598</v>
      </c>
      <c r="C5" s="166">
        <f>+SUBTOTAL(3,C6:C2120)</f>
        <v>2115</v>
      </c>
      <c r="D5" s="166" t="s">
        <v>188</v>
      </c>
      <c r="E5" s="166" t="s">
        <v>188</v>
      </c>
      <c r="F5" s="166" t="s">
        <v>188</v>
      </c>
      <c r="G5" s="166">
        <f>+SUBTOTAL(9,G6:G2120)</f>
        <v>96941</v>
      </c>
      <c r="H5" s="166">
        <f>+SUBTOTAL(9,H6:H2120)</f>
        <v>12946.775000000027</v>
      </c>
      <c r="I5" s="166" t="s">
        <v>188</v>
      </c>
    </row>
    <row r="6" spans="1:9" ht="25.5">
      <c r="A6" s="167">
        <v>1</v>
      </c>
      <c r="B6" s="201" t="s">
        <v>708</v>
      </c>
      <c r="C6" s="201" t="s">
        <v>709</v>
      </c>
      <c r="D6" s="201" t="s">
        <v>710</v>
      </c>
      <c r="E6" s="201" t="s">
        <v>711</v>
      </c>
      <c r="F6" s="202" t="s">
        <v>3118</v>
      </c>
      <c r="G6" s="201">
        <v>1</v>
      </c>
      <c r="H6" s="201">
        <v>17</v>
      </c>
      <c r="I6" s="201" t="s">
        <v>4200</v>
      </c>
    </row>
    <row r="7" spans="1:9" ht="25.5">
      <c r="A7" s="167">
        <f>+A6+1</f>
        <v>2</v>
      </c>
      <c r="B7" s="201" t="s">
        <v>708</v>
      </c>
      <c r="C7" s="201" t="s">
        <v>712</v>
      </c>
      <c r="D7" s="201" t="s">
        <v>713</v>
      </c>
      <c r="E7" s="201" t="s">
        <v>711</v>
      </c>
      <c r="F7" s="202" t="s">
        <v>3118</v>
      </c>
      <c r="G7" s="201">
        <v>1</v>
      </c>
      <c r="H7" s="201">
        <v>17</v>
      </c>
      <c r="I7" s="201" t="s">
        <v>4200</v>
      </c>
    </row>
    <row r="8" spans="1:9" ht="25.5">
      <c r="A8" s="167">
        <f t="shared" ref="A8:A71" si="0">+A7+1</f>
        <v>3</v>
      </c>
      <c r="B8" s="201" t="s">
        <v>708</v>
      </c>
      <c r="C8" s="201" t="s">
        <v>714</v>
      </c>
      <c r="D8" s="201" t="s">
        <v>715</v>
      </c>
      <c r="E8" s="201" t="s">
        <v>711</v>
      </c>
      <c r="F8" s="202" t="s">
        <v>3118</v>
      </c>
      <c r="G8" s="201">
        <v>1</v>
      </c>
      <c r="H8" s="201">
        <v>17</v>
      </c>
      <c r="I8" s="201" t="s">
        <v>4200</v>
      </c>
    </row>
    <row r="9" spans="1:9" ht="25.5">
      <c r="A9" s="167">
        <f t="shared" si="0"/>
        <v>4</v>
      </c>
      <c r="B9" s="201" t="s">
        <v>708</v>
      </c>
      <c r="C9" s="201" t="s">
        <v>716</v>
      </c>
      <c r="D9" s="201" t="s">
        <v>717</v>
      </c>
      <c r="E9" s="201" t="s">
        <v>711</v>
      </c>
      <c r="F9" s="202" t="s">
        <v>3118</v>
      </c>
      <c r="G9" s="201">
        <v>1</v>
      </c>
      <c r="H9" s="201">
        <v>17</v>
      </c>
      <c r="I9" s="201" t="s">
        <v>4200</v>
      </c>
    </row>
    <row r="10" spans="1:9" ht="25.5">
      <c r="A10" s="167">
        <f t="shared" si="0"/>
        <v>5</v>
      </c>
      <c r="B10" s="201" t="s">
        <v>708</v>
      </c>
      <c r="C10" s="201" t="s">
        <v>718</v>
      </c>
      <c r="D10" s="201" t="s">
        <v>4199</v>
      </c>
      <c r="E10" s="201" t="s">
        <v>711</v>
      </c>
      <c r="F10" s="202" t="s">
        <v>3118</v>
      </c>
      <c r="G10" s="201">
        <v>1</v>
      </c>
      <c r="H10" s="201">
        <v>17</v>
      </c>
      <c r="I10" s="201" t="s">
        <v>4200</v>
      </c>
    </row>
    <row r="11" spans="1:9" ht="25.5">
      <c r="A11" s="167">
        <f t="shared" si="0"/>
        <v>6</v>
      </c>
      <c r="B11" s="201" t="s">
        <v>708</v>
      </c>
      <c r="C11" s="201" t="s">
        <v>719</v>
      </c>
      <c r="D11" s="201" t="s">
        <v>720</v>
      </c>
      <c r="E11" s="201" t="s">
        <v>711</v>
      </c>
      <c r="F11" s="202" t="s">
        <v>3118</v>
      </c>
      <c r="G11" s="201">
        <v>1</v>
      </c>
      <c r="H11" s="201">
        <v>17</v>
      </c>
      <c r="I11" s="201" t="s">
        <v>4200</v>
      </c>
    </row>
    <row r="12" spans="1:9" ht="25.5">
      <c r="A12" s="167">
        <f t="shared" si="0"/>
        <v>7</v>
      </c>
      <c r="B12" s="201" t="s">
        <v>708</v>
      </c>
      <c r="C12" s="201" t="s">
        <v>721</v>
      </c>
      <c r="D12" s="201" t="s">
        <v>722</v>
      </c>
      <c r="E12" s="201" t="s">
        <v>711</v>
      </c>
      <c r="F12" s="202" t="s">
        <v>3118</v>
      </c>
      <c r="G12" s="201">
        <v>1</v>
      </c>
      <c r="H12" s="201">
        <v>17</v>
      </c>
      <c r="I12" s="201" t="s">
        <v>4200</v>
      </c>
    </row>
    <row r="13" spans="1:9" ht="25.5">
      <c r="A13" s="167">
        <f t="shared" si="0"/>
        <v>8</v>
      </c>
      <c r="B13" s="201" t="s">
        <v>708</v>
      </c>
      <c r="C13" s="201" t="s">
        <v>723</v>
      </c>
      <c r="D13" s="201" t="s">
        <v>724</v>
      </c>
      <c r="E13" s="201" t="s">
        <v>711</v>
      </c>
      <c r="F13" s="202" t="s">
        <v>3118</v>
      </c>
      <c r="G13" s="201">
        <v>1</v>
      </c>
      <c r="H13" s="201">
        <v>17</v>
      </c>
      <c r="I13" s="201" t="s">
        <v>4200</v>
      </c>
    </row>
    <row r="14" spans="1:9" ht="25.5">
      <c r="A14" s="167">
        <f t="shared" si="0"/>
        <v>9</v>
      </c>
      <c r="B14" s="201" t="s">
        <v>708</v>
      </c>
      <c r="C14" s="201" t="s">
        <v>725</v>
      </c>
      <c r="D14" s="201" t="s">
        <v>726</v>
      </c>
      <c r="E14" s="201" t="s">
        <v>711</v>
      </c>
      <c r="F14" s="202" t="s">
        <v>3118</v>
      </c>
      <c r="G14" s="201">
        <v>1</v>
      </c>
      <c r="H14" s="201">
        <v>17</v>
      </c>
      <c r="I14" s="201" t="s">
        <v>4200</v>
      </c>
    </row>
    <row r="15" spans="1:9" ht="25.5">
      <c r="A15" s="167">
        <f t="shared" si="0"/>
        <v>10</v>
      </c>
      <c r="B15" s="201" t="s">
        <v>708</v>
      </c>
      <c r="C15" s="201" t="s">
        <v>727</v>
      </c>
      <c r="D15" s="201" t="s">
        <v>728</v>
      </c>
      <c r="E15" s="201" t="s">
        <v>711</v>
      </c>
      <c r="F15" s="202" t="s">
        <v>3118</v>
      </c>
      <c r="G15" s="201">
        <v>1</v>
      </c>
      <c r="H15" s="201">
        <v>17</v>
      </c>
      <c r="I15" s="201" t="s">
        <v>4200</v>
      </c>
    </row>
    <row r="16" spans="1:9" ht="25.5">
      <c r="A16" s="167">
        <f t="shared" si="0"/>
        <v>11</v>
      </c>
      <c r="B16" s="201" t="s">
        <v>708</v>
      </c>
      <c r="C16" s="201" t="s">
        <v>729</v>
      </c>
      <c r="D16" s="201" t="s">
        <v>730</v>
      </c>
      <c r="E16" s="201" t="s">
        <v>711</v>
      </c>
      <c r="F16" s="202" t="s">
        <v>3118</v>
      </c>
      <c r="G16" s="201">
        <v>1</v>
      </c>
      <c r="H16" s="201">
        <v>17</v>
      </c>
      <c r="I16" s="201" t="s">
        <v>4200</v>
      </c>
    </row>
    <row r="17" spans="1:9" ht="25.5">
      <c r="A17" s="167">
        <f t="shared" si="0"/>
        <v>12</v>
      </c>
      <c r="B17" s="201" t="s">
        <v>708</v>
      </c>
      <c r="C17" s="201" t="s">
        <v>731</v>
      </c>
      <c r="D17" s="201" t="s">
        <v>732</v>
      </c>
      <c r="E17" s="201" t="s">
        <v>711</v>
      </c>
      <c r="F17" s="202" t="s">
        <v>3118</v>
      </c>
      <c r="G17" s="201">
        <v>1</v>
      </c>
      <c r="H17" s="201">
        <v>17</v>
      </c>
      <c r="I17" s="201" t="s">
        <v>4200</v>
      </c>
    </row>
    <row r="18" spans="1:9" ht="25.5">
      <c r="A18" s="167">
        <f t="shared" si="0"/>
        <v>13</v>
      </c>
      <c r="B18" s="201" t="s">
        <v>708</v>
      </c>
      <c r="C18" s="201" t="s">
        <v>733</v>
      </c>
      <c r="D18" s="201" t="s">
        <v>734</v>
      </c>
      <c r="E18" s="201" t="s">
        <v>711</v>
      </c>
      <c r="F18" s="202" t="s">
        <v>3118</v>
      </c>
      <c r="G18" s="201">
        <v>1</v>
      </c>
      <c r="H18" s="201">
        <v>17</v>
      </c>
      <c r="I18" s="201" t="s">
        <v>4200</v>
      </c>
    </row>
    <row r="19" spans="1:9" ht="25.5">
      <c r="A19" s="167">
        <f t="shared" si="0"/>
        <v>14</v>
      </c>
      <c r="B19" s="201" t="s">
        <v>708</v>
      </c>
      <c r="C19" s="201" t="s">
        <v>735</v>
      </c>
      <c r="D19" s="201" t="s">
        <v>736</v>
      </c>
      <c r="E19" s="201" t="s">
        <v>711</v>
      </c>
      <c r="F19" s="202" t="s">
        <v>3118</v>
      </c>
      <c r="G19" s="201">
        <v>1</v>
      </c>
      <c r="H19" s="201">
        <v>17</v>
      </c>
      <c r="I19" s="201" t="s">
        <v>4200</v>
      </c>
    </row>
    <row r="20" spans="1:9" ht="25.5">
      <c r="A20" s="167">
        <f t="shared" si="0"/>
        <v>15</v>
      </c>
      <c r="B20" s="201" t="s">
        <v>708</v>
      </c>
      <c r="C20" s="201" t="s">
        <v>737</v>
      </c>
      <c r="D20" s="201" t="s">
        <v>738</v>
      </c>
      <c r="E20" s="201" t="s">
        <v>711</v>
      </c>
      <c r="F20" s="202" t="s">
        <v>3118</v>
      </c>
      <c r="G20" s="201">
        <v>1</v>
      </c>
      <c r="H20" s="201">
        <v>17</v>
      </c>
      <c r="I20" s="201" t="s">
        <v>4200</v>
      </c>
    </row>
    <row r="21" spans="1:9" ht="25.5">
      <c r="A21" s="167">
        <f t="shared" si="0"/>
        <v>16</v>
      </c>
      <c r="B21" s="201" t="s">
        <v>708</v>
      </c>
      <c r="C21" s="201" t="s">
        <v>739</v>
      </c>
      <c r="D21" s="201" t="s">
        <v>740</v>
      </c>
      <c r="E21" s="201" t="s">
        <v>711</v>
      </c>
      <c r="F21" s="202" t="s">
        <v>3118</v>
      </c>
      <c r="G21" s="201">
        <v>1</v>
      </c>
      <c r="H21" s="201">
        <v>17</v>
      </c>
      <c r="I21" s="201" t="s">
        <v>4200</v>
      </c>
    </row>
    <row r="22" spans="1:9" ht="25.5">
      <c r="A22" s="167">
        <f t="shared" si="0"/>
        <v>17</v>
      </c>
      <c r="B22" s="201" t="s">
        <v>708</v>
      </c>
      <c r="C22" s="201" t="s">
        <v>741</v>
      </c>
      <c r="D22" s="201" t="s">
        <v>742</v>
      </c>
      <c r="E22" s="201" t="s">
        <v>711</v>
      </c>
      <c r="F22" s="202" t="s">
        <v>3118</v>
      </c>
      <c r="G22" s="201">
        <v>1</v>
      </c>
      <c r="H22" s="201">
        <v>17</v>
      </c>
      <c r="I22" s="201" t="s">
        <v>4200</v>
      </c>
    </row>
    <row r="23" spans="1:9" ht="25.5">
      <c r="A23" s="167">
        <f t="shared" si="0"/>
        <v>18</v>
      </c>
      <c r="B23" s="201" t="s">
        <v>708</v>
      </c>
      <c r="C23" s="201" t="s">
        <v>743</v>
      </c>
      <c r="D23" s="201" t="s">
        <v>744</v>
      </c>
      <c r="E23" s="201" t="s">
        <v>711</v>
      </c>
      <c r="F23" s="202" t="s">
        <v>3118</v>
      </c>
      <c r="G23" s="201">
        <v>1</v>
      </c>
      <c r="H23" s="201">
        <v>17</v>
      </c>
      <c r="I23" s="201" t="s">
        <v>4200</v>
      </c>
    </row>
    <row r="24" spans="1:9" ht="25.5">
      <c r="A24" s="167">
        <f t="shared" si="0"/>
        <v>19</v>
      </c>
      <c r="B24" s="201" t="s">
        <v>708</v>
      </c>
      <c r="C24" s="201" t="s">
        <v>745</v>
      </c>
      <c r="D24" s="201" t="s">
        <v>746</v>
      </c>
      <c r="E24" s="201" t="s">
        <v>711</v>
      </c>
      <c r="F24" s="202" t="s">
        <v>3118</v>
      </c>
      <c r="G24" s="201">
        <v>1</v>
      </c>
      <c r="H24" s="201">
        <v>17</v>
      </c>
      <c r="I24" s="201" t="s">
        <v>4200</v>
      </c>
    </row>
    <row r="25" spans="1:9" ht="25.5">
      <c r="A25" s="167">
        <f t="shared" si="0"/>
        <v>20</v>
      </c>
      <c r="B25" s="201" t="s">
        <v>708</v>
      </c>
      <c r="C25" s="201" t="s">
        <v>747</v>
      </c>
      <c r="D25" s="201" t="s">
        <v>748</v>
      </c>
      <c r="E25" s="201" t="s">
        <v>711</v>
      </c>
      <c r="F25" s="202" t="s">
        <v>3118</v>
      </c>
      <c r="G25" s="201">
        <v>1</v>
      </c>
      <c r="H25" s="201">
        <v>17</v>
      </c>
      <c r="I25" s="201" t="s">
        <v>749</v>
      </c>
    </row>
    <row r="26" spans="1:9" ht="25.5">
      <c r="A26" s="167">
        <f t="shared" si="0"/>
        <v>21</v>
      </c>
      <c r="B26" s="201" t="s">
        <v>708</v>
      </c>
      <c r="C26" s="201" t="s">
        <v>750</v>
      </c>
      <c r="D26" s="201" t="s">
        <v>751</v>
      </c>
      <c r="E26" s="201" t="s">
        <v>711</v>
      </c>
      <c r="F26" s="202" t="s">
        <v>3118</v>
      </c>
      <c r="G26" s="201">
        <v>1</v>
      </c>
      <c r="H26" s="201">
        <v>17</v>
      </c>
      <c r="I26" s="201" t="s">
        <v>749</v>
      </c>
    </row>
    <row r="27" spans="1:9" ht="25.5">
      <c r="A27" s="167">
        <f t="shared" si="0"/>
        <v>22</v>
      </c>
      <c r="B27" s="201" t="s">
        <v>708</v>
      </c>
      <c r="C27" s="201" t="s">
        <v>752</v>
      </c>
      <c r="D27" s="201" t="s">
        <v>753</v>
      </c>
      <c r="E27" s="201" t="s">
        <v>711</v>
      </c>
      <c r="F27" s="202" t="s">
        <v>3118</v>
      </c>
      <c r="G27" s="201">
        <v>1</v>
      </c>
      <c r="H27" s="201">
        <v>17</v>
      </c>
      <c r="I27" s="201" t="s">
        <v>749</v>
      </c>
    </row>
    <row r="28" spans="1:9" ht="25.5">
      <c r="A28" s="167">
        <f t="shared" si="0"/>
        <v>23</v>
      </c>
      <c r="B28" s="201" t="s">
        <v>708</v>
      </c>
      <c r="C28" s="201" t="s">
        <v>754</v>
      </c>
      <c r="D28" s="201" t="s">
        <v>755</v>
      </c>
      <c r="E28" s="201" t="s">
        <v>711</v>
      </c>
      <c r="F28" s="202" t="s">
        <v>3118</v>
      </c>
      <c r="G28" s="201">
        <v>1</v>
      </c>
      <c r="H28" s="201">
        <v>17</v>
      </c>
      <c r="I28" s="201" t="s">
        <v>749</v>
      </c>
    </row>
    <row r="29" spans="1:9" ht="25.5">
      <c r="A29" s="167">
        <f t="shared" si="0"/>
        <v>24</v>
      </c>
      <c r="B29" s="201" t="s">
        <v>708</v>
      </c>
      <c r="C29" s="201" t="s">
        <v>756</v>
      </c>
      <c r="D29" s="201" t="s">
        <v>757</v>
      </c>
      <c r="E29" s="201" t="s">
        <v>711</v>
      </c>
      <c r="F29" s="202" t="s">
        <v>3118</v>
      </c>
      <c r="G29" s="201">
        <v>1</v>
      </c>
      <c r="H29" s="201">
        <v>17</v>
      </c>
      <c r="I29" s="201" t="s">
        <v>749</v>
      </c>
    </row>
    <row r="30" spans="1:9" ht="25.5">
      <c r="A30" s="167">
        <f t="shared" si="0"/>
        <v>25</v>
      </c>
      <c r="B30" s="201" t="s">
        <v>708</v>
      </c>
      <c r="C30" s="201" t="s">
        <v>758</v>
      </c>
      <c r="D30" s="201" t="s">
        <v>757</v>
      </c>
      <c r="E30" s="201" t="s">
        <v>711</v>
      </c>
      <c r="F30" s="202" t="s">
        <v>3118</v>
      </c>
      <c r="G30" s="201">
        <v>1</v>
      </c>
      <c r="H30" s="201">
        <v>17</v>
      </c>
      <c r="I30" s="201" t="s">
        <v>749</v>
      </c>
    </row>
    <row r="31" spans="1:9" ht="25.5">
      <c r="A31" s="167">
        <f t="shared" si="0"/>
        <v>26</v>
      </c>
      <c r="B31" s="201" t="s">
        <v>708</v>
      </c>
      <c r="C31" s="201" t="s">
        <v>759</v>
      </c>
      <c r="D31" s="201" t="s">
        <v>753</v>
      </c>
      <c r="E31" s="201" t="s">
        <v>711</v>
      </c>
      <c r="F31" s="202" t="s">
        <v>3118</v>
      </c>
      <c r="G31" s="201">
        <v>1</v>
      </c>
      <c r="H31" s="201">
        <v>17</v>
      </c>
      <c r="I31" s="201" t="s">
        <v>749</v>
      </c>
    </row>
    <row r="32" spans="1:9" ht="25.5">
      <c r="A32" s="167">
        <f t="shared" si="0"/>
        <v>27</v>
      </c>
      <c r="B32" s="201" t="s">
        <v>708</v>
      </c>
      <c r="C32" s="201" t="s">
        <v>760</v>
      </c>
      <c r="D32" s="201" t="s">
        <v>761</v>
      </c>
      <c r="E32" s="201" t="s">
        <v>711</v>
      </c>
      <c r="F32" s="202" t="s">
        <v>3118</v>
      </c>
      <c r="G32" s="201">
        <v>1</v>
      </c>
      <c r="H32" s="201">
        <v>17</v>
      </c>
      <c r="I32" s="201" t="s">
        <v>749</v>
      </c>
    </row>
    <row r="33" spans="1:9" ht="25.5">
      <c r="A33" s="167">
        <f t="shared" si="0"/>
        <v>28</v>
      </c>
      <c r="B33" s="201" t="s">
        <v>708</v>
      </c>
      <c r="C33" s="201" t="s">
        <v>762</v>
      </c>
      <c r="D33" s="201" t="s">
        <v>763</v>
      </c>
      <c r="E33" s="201" t="s">
        <v>711</v>
      </c>
      <c r="F33" s="202" t="s">
        <v>3118</v>
      </c>
      <c r="G33" s="201">
        <v>1</v>
      </c>
      <c r="H33" s="201">
        <v>17</v>
      </c>
      <c r="I33" s="201" t="s">
        <v>749</v>
      </c>
    </row>
    <row r="34" spans="1:9" ht="25.5">
      <c r="A34" s="167">
        <f t="shared" si="0"/>
        <v>29</v>
      </c>
      <c r="B34" s="201" t="s">
        <v>708</v>
      </c>
      <c r="C34" s="201" t="s">
        <v>764</v>
      </c>
      <c r="D34" s="201" t="s">
        <v>765</v>
      </c>
      <c r="E34" s="201" t="s">
        <v>711</v>
      </c>
      <c r="F34" s="202" t="s">
        <v>3118</v>
      </c>
      <c r="G34" s="201">
        <v>1</v>
      </c>
      <c r="H34" s="201">
        <v>17</v>
      </c>
      <c r="I34" s="201" t="s">
        <v>749</v>
      </c>
    </row>
    <row r="35" spans="1:9" ht="25.5">
      <c r="A35" s="167">
        <f t="shared" si="0"/>
        <v>30</v>
      </c>
      <c r="B35" s="201" t="s">
        <v>708</v>
      </c>
      <c r="C35" s="201" t="s">
        <v>766</v>
      </c>
      <c r="D35" s="201" t="s">
        <v>744</v>
      </c>
      <c r="E35" s="201" t="s">
        <v>711</v>
      </c>
      <c r="F35" s="202" t="s">
        <v>3118</v>
      </c>
      <c r="G35" s="201">
        <v>1</v>
      </c>
      <c r="H35" s="201">
        <v>17</v>
      </c>
      <c r="I35" s="201" t="s">
        <v>749</v>
      </c>
    </row>
    <row r="36" spans="1:9" ht="25.5">
      <c r="A36" s="167">
        <f t="shared" si="0"/>
        <v>31</v>
      </c>
      <c r="B36" s="201" t="s">
        <v>708</v>
      </c>
      <c r="C36" s="201" t="s">
        <v>767</v>
      </c>
      <c r="D36" s="201" t="s">
        <v>768</v>
      </c>
      <c r="E36" s="201" t="s">
        <v>711</v>
      </c>
      <c r="F36" s="202" t="s">
        <v>3118</v>
      </c>
      <c r="G36" s="201">
        <v>1</v>
      </c>
      <c r="H36" s="201">
        <v>17</v>
      </c>
      <c r="I36" s="201" t="s">
        <v>749</v>
      </c>
    </row>
    <row r="37" spans="1:9" ht="25.5">
      <c r="A37" s="167">
        <f t="shared" si="0"/>
        <v>32</v>
      </c>
      <c r="B37" s="201" t="s">
        <v>708</v>
      </c>
      <c r="C37" s="201" t="s">
        <v>769</v>
      </c>
      <c r="D37" s="201" t="s">
        <v>765</v>
      </c>
      <c r="E37" s="201" t="s">
        <v>711</v>
      </c>
      <c r="F37" s="202" t="s">
        <v>3118</v>
      </c>
      <c r="G37" s="201">
        <v>1</v>
      </c>
      <c r="H37" s="201">
        <v>17</v>
      </c>
      <c r="I37" s="201" t="s">
        <v>749</v>
      </c>
    </row>
    <row r="38" spans="1:9" ht="25.5">
      <c r="A38" s="167">
        <f t="shared" si="0"/>
        <v>33</v>
      </c>
      <c r="B38" s="201" t="s">
        <v>708</v>
      </c>
      <c r="C38" s="201" t="s">
        <v>770</v>
      </c>
      <c r="D38" s="201" t="s">
        <v>771</v>
      </c>
      <c r="E38" s="201" t="s">
        <v>711</v>
      </c>
      <c r="F38" s="202" t="s">
        <v>3118</v>
      </c>
      <c r="G38" s="201">
        <v>1</v>
      </c>
      <c r="H38" s="201">
        <v>17</v>
      </c>
      <c r="I38" s="201" t="s">
        <v>749</v>
      </c>
    </row>
    <row r="39" spans="1:9" ht="25.5">
      <c r="A39" s="167">
        <f t="shared" si="0"/>
        <v>34</v>
      </c>
      <c r="B39" s="201" t="s">
        <v>708</v>
      </c>
      <c r="C39" s="201" t="s">
        <v>772</v>
      </c>
      <c r="D39" s="201" t="s">
        <v>755</v>
      </c>
      <c r="E39" s="201" t="s">
        <v>711</v>
      </c>
      <c r="F39" s="202" t="s">
        <v>3118</v>
      </c>
      <c r="G39" s="201">
        <v>1</v>
      </c>
      <c r="H39" s="201">
        <v>17</v>
      </c>
      <c r="I39" s="201" t="s">
        <v>749</v>
      </c>
    </row>
    <row r="40" spans="1:9" ht="25.5">
      <c r="A40" s="167">
        <f t="shared" si="0"/>
        <v>35</v>
      </c>
      <c r="B40" s="201" t="s">
        <v>708</v>
      </c>
      <c r="C40" s="201" t="s">
        <v>773</v>
      </c>
      <c r="D40" s="201" t="s">
        <v>774</v>
      </c>
      <c r="E40" s="201" t="s">
        <v>711</v>
      </c>
      <c r="F40" s="202" t="s">
        <v>3118</v>
      </c>
      <c r="G40" s="201">
        <v>1</v>
      </c>
      <c r="H40" s="201">
        <v>17</v>
      </c>
      <c r="I40" s="201" t="s">
        <v>749</v>
      </c>
    </row>
    <row r="41" spans="1:9" ht="25.5">
      <c r="A41" s="167">
        <f t="shared" si="0"/>
        <v>36</v>
      </c>
      <c r="B41" s="201" t="s">
        <v>708</v>
      </c>
      <c r="C41" s="201" t="s">
        <v>775</v>
      </c>
      <c r="D41" s="201" t="s">
        <v>776</v>
      </c>
      <c r="E41" s="201" t="s">
        <v>711</v>
      </c>
      <c r="F41" s="202" t="s">
        <v>3118</v>
      </c>
      <c r="G41" s="201">
        <v>1</v>
      </c>
      <c r="H41" s="201">
        <v>17</v>
      </c>
      <c r="I41" s="201" t="s">
        <v>749</v>
      </c>
    </row>
    <row r="42" spans="1:9" ht="25.5">
      <c r="A42" s="167">
        <f t="shared" si="0"/>
        <v>37</v>
      </c>
      <c r="B42" s="201" t="s">
        <v>708</v>
      </c>
      <c r="C42" s="201" t="s">
        <v>777</v>
      </c>
      <c r="D42" s="201" t="s">
        <v>778</v>
      </c>
      <c r="E42" s="201" t="s">
        <v>711</v>
      </c>
      <c r="F42" s="202" t="s">
        <v>3118</v>
      </c>
      <c r="G42" s="201">
        <v>2</v>
      </c>
      <c r="H42" s="201">
        <v>35</v>
      </c>
      <c r="I42" s="201" t="s">
        <v>749</v>
      </c>
    </row>
    <row r="43" spans="1:9" ht="25.5">
      <c r="A43" s="167">
        <f t="shared" si="0"/>
        <v>38</v>
      </c>
      <c r="B43" s="201" t="s">
        <v>708</v>
      </c>
      <c r="C43" s="201" t="s">
        <v>779</v>
      </c>
      <c r="D43" s="201" t="s">
        <v>780</v>
      </c>
      <c r="E43" s="201" t="s">
        <v>711</v>
      </c>
      <c r="F43" s="202" t="s">
        <v>3118</v>
      </c>
      <c r="G43" s="201">
        <v>2</v>
      </c>
      <c r="H43" s="201">
        <v>35</v>
      </c>
      <c r="I43" s="201" t="s">
        <v>749</v>
      </c>
    </row>
    <row r="44" spans="1:9" ht="25.5">
      <c r="A44" s="167">
        <f t="shared" si="0"/>
        <v>39</v>
      </c>
      <c r="B44" s="201" t="s">
        <v>708</v>
      </c>
      <c r="C44" s="201" t="s">
        <v>781</v>
      </c>
      <c r="D44" s="201" t="s">
        <v>782</v>
      </c>
      <c r="E44" s="201" t="s">
        <v>711</v>
      </c>
      <c r="F44" s="202" t="s">
        <v>3118</v>
      </c>
      <c r="G44" s="201">
        <v>2</v>
      </c>
      <c r="H44" s="201">
        <v>35</v>
      </c>
      <c r="I44" s="201" t="s">
        <v>749</v>
      </c>
    </row>
    <row r="45" spans="1:9" ht="25.5">
      <c r="A45" s="167">
        <f t="shared" si="0"/>
        <v>40</v>
      </c>
      <c r="B45" s="201" t="s">
        <v>708</v>
      </c>
      <c r="C45" s="201" t="s">
        <v>783</v>
      </c>
      <c r="D45" s="201" t="s">
        <v>784</v>
      </c>
      <c r="E45" s="201" t="s">
        <v>711</v>
      </c>
      <c r="F45" s="202" t="s">
        <v>3118</v>
      </c>
      <c r="G45" s="201">
        <v>2</v>
      </c>
      <c r="H45" s="201">
        <v>35</v>
      </c>
      <c r="I45" s="201" t="s">
        <v>749</v>
      </c>
    </row>
    <row r="46" spans="1:9" ht="25.5">
      <c r="A46" s="167">
        <f t="shared" si="0"/>
        <v>41</v>
      </c>
      <c r="B46" s="201" t="s">
        <v>708</v>
      </c>
      <c r="C46" s="201" t="s">
        <v>785</v>
      </c>
      <c r="D46" s="201" t="s">
        <v>786</v>
      </c>
      <c r="E46" s="201" t="s">
        <v>711</v>
      </c>
      <c r="F46" s="202" t="s">
        <v>3118</v>
      </c>
      <c r="G46" s="201">
        <v>2</v>
      </c>
      <c r="H46" s="201">
        <v>35</v>
      </c>
      <c r="I46" s="201" t="s">
        <v>749</v>
      </c>
    </row>
    <row r="47" spans="1:9" ht="25.5">
      <c r="A47" s="167">
        <f t="shared" si="0"/>
        <v>42</v>
      </c>
      <c r="B47" s="201" t="s">
        <v>708</v>
      </c>
      <c r="C47" s="201" t="s">
        <v>787</v>
      </c>
      <c r="D47" s="201" t="s">
        <v>788</v>
      </c>
      <c r="E47" s="201" t="s">
        <v>711</v>
      </c>
      <c r="F47" s="202" t="s">
        <v>3118</v>
      </c>
      <c r="G47" s="201">
        <v>2</v>
      </c>
      <c r="H47" s="201">
        <v>35</v>
      </c>
      <c r="I47" s="201" t="s">
        <v>749</v>
      </c>
    </row>
    <row r="48" spans="1:9" ht="25.5">
      <c r="A48" s="167">
        <f t="shared" si="0"/>
        <v>43</v>
      </c>
      <c r="B48" s="201" t="s">
        <v>708</v>
      </c>
      <c r="C48" s="201" t="s">
        <v>789</v>
      </c>
      <c r="D48" s="201" t="s">
        <v>790</v>
      </c>
      <c r="E48" s="201" t="s">
        <v>711</v>
      </c>
      <c r="F48" s="202" t="s">
        <v>3118</v>
      </c>
      <c r="G48" s="201">
        <v>2</v>
      </c>
      <c r="H48" s="201">
        <v>35</v>
      </c>
      <c r="I48" s="201" t="s">
        <v>749</v>
      </c>
    </row>
    <row r="49" spans="1:9" ht="25.5">
      <c r="A49" s="167">
        <f t="shared" si="0"/>
        <v>44</v>
      </c>
      <c r="B49" s="201" t="s">
        <v>708</v>
      </c>
      <c r="C49" s="201" t="s">
        <v>791</v>
      </c>
      <c r="D49" s="201" t="s">
        <v>786</v>
      </c>
      <c r="E49" s="201" t="s">
        <v>711</v>
      </c>
      <c r="F49" s="202" t="s">
        <v>3118</v>
      </c>
      <c r="G49" s="201">
        <v>2</v>
      </c>
      <c r="H49" s="201">
        <v>35</v>
      </c>
      <c r="I49" s="201" t="s">
        <v>749</v>
      </c>
    </row>
    <row r="50" spans="1:9" ht="25.5">
      <c r="A50" s="167">
        <f t="shared" si="0"/>
        <v>45</v>
      </c>
      <c r="B50" s="201" t="s">
        <v>708</v>
      </c>
      <c r="C50" s="201" t="s">
        <v>792</v>
      </c>
      <c r="D50" s="201" t="s">
        <v>793</v>
      </c>
      <c r="E50" s="201" t="s">
        <v>711</v>
      </c>
      <c r="F50" s="202" t="s">
        <v>3118</v>
      </c>
      <c r="G50" s="201">
        <v>2</v>
      </c>
      <c r="H50" s="201">
        <v>35</v>
      </c>
      <c r="I50" s="201" t="s">
        <v>749</v>
      </c>
    </row>
    <row r="51" spans="1:9" ht="25.5">
      <c r="A51" s="167">
        <f t="shared" si="0"/>
        <v>46</v>
      </c>
      <c r="B51" s="201" t="s">
        <v>708</v>
      </c>
      <c r="C51" s="201" t="s">
        <v>794</v>
      </c>
      <c r="D51" s="201" t="s">
        <v>795</v>
      </c>
      <c r="E51" s="201" t="s">
        <v>711</v>
      </c>
      <c r="F51" s="202" t="s">
        <v>3118</v>
      </c>
      <c r="G51" s="201">
        <v>2</v>
      </c>
      <c r="H51" s="201">
        <v>35</v>
      </c>
      <c r="I51" s="201" t="s">
        <v>749</v>
      </c>
    </row>
    <row r="52" spans="1:9" ht="25.5">
      <c r="A52" s="167">
        <f t="shared" si="0"/>
        <v>47</v>
      </c>
      <c r="B52" s="201" t="s">
        <v>708</v>
      </c>
      <c r="C52" s="201" t="s">
        <v>796</v>
      </c>
      <c r="D52" s="201" t="s">
        <v>797</v>
      </c>
      <c r="E52" s="201" t="s">
        <v>711</v>
      </c>
      <c r="F52" s="202" t="s">
        <v>3118</v>
      </c>
      <c r="G52" s="201">
        <v>2</v>
      </c>
      <c r="H52" s="201">
        <v>35</v>
      </c>
      <c r="I52" s="201" t="s">
        <v>749</v>
      </c>
    </row>
    <row r="53" spans="1:9" ht="25.5">
      <c r="A53" s="167">
        <f t="shared" si="0"/>
        <v>48</v>
      </c>
      <c r="B53" s="201" t="s">
        <v>708</v>
      </c>
      <c r="C53" s="201" t="s">
        <v>798</v>
      </c>
      <c r="D53" s="201" t="s">
        <v>799</v>
      </c>
      <c r="E53" s="201" t="s">
        <v>711</v>
      </c>
      <c r="F53" s="202" t="s">
        <v>3118</v>
      </c>
      <c r="G53" s="201">
        <v>2</v>
      </c>
      <c r="H53" s="201">
        <v>35</v>
      </c>
      <c r="I53" s="201" t="s">
        <v>749</v>
      </c>
    </row>
    <row r="54" spans="1:9" ht="25.5">
      <c r="A54" s="167">
        <f t="shared" si="0"/>
        <v>49</v>
      </c>
      <c r="B54" s="201" t="s">
        <v>708</v>
      </c>
      <c r="C54" s="201" t="s">
        <v>800</v>
      </c>
      <c r="D54" s="201" t="s">
        <v>799</v>
      </c>
      <c r="E54" s="201" t="s">
        <v>711</v>
      </c>
      <c r="F54" s="202" t="s">
        <v>3118</v>
      </c>
      <c r="G54" s="201">
        <v>2</v>
      </c>
      <c r="H54" s="201">
        <v>35</v>
      </c>
      <c r="I54" s="201" t="s">
        <v>749</v>
      </c>
    </row>
    <row r="55" spans="1:9" ht="25.5">
      <c r="A55" s="167">
        <f t="shared" si="0"/>
        <v>50</v>
      </c>
      <c r="B55" s="201" t="s">
        <v>708</v>
      </c>
      <c r="C55" s="201" t="s">
        <v>801</v>
      </c>
      <c r="D55" s="201" t="s">
        <v>802</v>
      </c>
      <c r="E55" s="201" t="s">
        <v>711</v>
      </c>
      <c r="F55" s="202" t="s">
        <v>3118</v>
      </c>
      <c r="G55" s="201">
        <v>2</v>
      </c>
      <c r="H55" s="201">
        <v>35</v>
      </c>
      <c r="I55" s="201" t="s">
        <v>749</v>
      </c>
    </row>
    <row r="56" spans="1:9" ht="25.5">
      <c r="A56" s="167">
        <f t="shared" si="0"/>
        <v>51</v>
      </c>
      <c r="B56" s="201" t="s">
        <v>708</v>
      </c>
      <c r="C56" s="201" t="s">
        <v>803</v>
      </c>
      <c r="D56" s="201" t="s">
        <v>804</v>
      </c>
      <c r="E56" s="201" t="s">
        <v>805</v>
      </c>
      <c r="F56" s="202" t="s">
        <v>2031</v>
      </c>
      <c r="G56" s="201">
        <v>50</v>
      </c>
      <c r="H56" s="201">
        <v>2</v>
      </c>
      <c r="I56" s="201" t="s">
        <v>4201</v>
      </c>
    </row>
    <row r="57" spans="1:9" ht="25.5">
      <c r="A57" s="167">
        <f t="shared" si="0"/>
        <v>52</v>
      </c>
      <c r="B57" s="201" t="s">
        <v>708</v>
      </c>
      <c r="C57" s="201" t="s">
        <v>806</v>
      </c>
      <c r="D57" s="201" t="s">
        <v>761</v>
      </c>
      <c r="E57" s="201" t="s">
        <v>805</v>
      </c>
      <c r="F57" s="202" t="s">
        <v>2031</v>
      </c>
      <c r="G57" s="201">
        <v>50</v>
      </c>
      <c r="H57" s="201">
        <v>2</v>
      </c>
      <c r="I57" s="201" t="s">
        <v>4201</v>
      </c>
    </row>
    <row r="58" spans="1:9" ht="25.5">
      <c r="A58" s="167">
        <f t="shared" si="0"/>
        <v>53</v>
      </c>
      <c r="B58" s="201" t="s">
        <v>708</v>
      </c>
      <c r="C58" s="201" t="s">
        <v>807</v>
      </c>
      <c r="D58" s="201" t="s">
        <v>808</v>
      </c>
      <c r="E58" s="201" t="s">
        <v>805</v>
      </c>
      <c r="F58" s="202" t="s">
        <v>2031</v>
      </c>
      <c r="G58" s="201">
        <v>50</v>
      </c>
      <c r="H58" s="201">
        <v>2</v>
      </c>
      <c r="I58" s="201" t="s">
        <v>4201</v>
      </c>
    </row>
    <row r="59" spans="1:9" ht="25.5">
      <c r="A59" s="167">
        <f t="shared" si="0"/>
        <v>54</v>
      </c>
      <c r="B59" s="201" t="s">
        <v>708</v>
      </c>
      <c r="C59" s="201" t="s">
        <v>809</v>
      </c>
      <c r="D59" s="201" t="s">
        <v>810</v>
      </c>
      <c r="E59" s="201" t="s">
        <v>805</v>
      </c>
      <c r="F59" s="202" t="s">
        <v>2031</v>
      </c>
      <c r="G59" s="201">
        <v>50</v>
      </c>
      <c r="H59" s="201">
        <v>2</v>
      </c>
      <c r="I59" s="201" t="s">
        <v>4201</v>
      </c>
    </row>
    <row r="60" spans="1:9" ht="25.5">
      <c r="A60" s="167">
        <f t="shared" si="0"/>
        <v>55</v>
      </c>
      <c r="B60" s="201" t="s">
        <v>708</v>
      </c>
      <c r="C60" s="201" t="s">
        <v>811</v>
      </c>
      <c r="D60" s="201" t="s">
        <v>812</v>
      </c>
      <c r="E60" s="201" t="s">
        <v>805</v>
      </c>
      <c r="F60" s="202" t="s">
        <v>2031</v>
      </c>
      <c r="G60" s="201">
        <v>50</v>
      </c>
      <c r="H60" s="201">
        <v>2</v>
      </c>
      <c r="I60" s="201" t="s">
        <v>4201</v>
      </c>
    </row>
    <row r="61" spans="1:9" ht="25.5">
      <c r="A61" s="167">
        <f t="shared" si="0"/>
        <v>56</v>
      </c>
      <c r="B61" s="201" t="s">
        <v>708</v>
      </c>
      <c r="C61" s="201" t="s">
        <v>813</v>
      </c>
      <c r="D61" s="201" t="s">
        <v>814</v>
      </c>
      <c r="E61" s="201" t="s">
        <v>805</v>
      </c>
      <c r="F61" s="202" t="s">
        <v>2031</v>
      </c>
      <c r="G61" s="201">
        <v>50</v>
      </c>
      <c r="H61" s="201">
        <v>2</v>
      </c>
      <c r="I61" s="201" t="s">
        <v>4201</v>
      </c>
    </row>
    <row r="62" spans="1:9" ht="25.5">
      <c r="A62" s="167">
        <f t="shared" si="0"/>
        <v>57</v>
      </c>
      <c r="B62" s="201" t="s">
        <v>708</v>
      </c>
      <c r="C62" s="201" t="s">
        <v>815</v>
      </c>
      <c r="D62" s="201" t="s">
        <v>816</v>
      </c>
      <c r="E62" s="201" t="s">
        <v>805</v>
      </c>
      <c r="F62" s="202" t="s">
        <v>2031</v>
      </c>
      <c r="G62" s="201">
        <v>50</v>
      </c>
      <c r="H62" s="201">
        <v>2</v>
      </c>
      <c r="I62" s="201" t="s">
        <v>4201</v>
      </c>
    </row>
    <row r="63" spans="1:9" ht="25.5">
      <c r="A63" s="167">
        <f t="shared" si="0"/>
        <v>58</v>
      </c>
      <c r="B63" s="201" t="s">
        <v>708</v>
      </c>
      <c r="C63" s="201" t="s">
        <v>817</v>
      </c>
      <c r="D63" s="201" t="s">
        <v>818</v>
      </c>
      <c r="E63" s="201" t="s">
        <v>805</v>
      </c>
      <c r="F63" s="202" t="s">
        <v>2031</v>
      </c>
      <c r="G63" s="201">
        <v>50</v>
      </c>
      <c r="H63" s="201">
        <v>2</v>
      </c>
      <c r="I63" s="201" t="s">
        <v>4201</v>
      </c>
    </row>
    <row r="64" spans="1:9" ht="25.5">
      <c r="A64" s="167">
        <f t="shared" si="0"/>
        <v>59</v>
      </c>
      <c r="B64" s="201" t="s">
        <v>708</v>
      </c>
      <c r="C64" s="201" t="s">
        <v>819</v>
      </c>
      <c r="D64" s="201" t="s">
        <v>820</v>
      </c>
      <c r="E64" s="201" t="s">
        <v>805</v>
      </c>
      <c r="F64" s="202" t="s">
        <v>2031</v>
      </c>
      <c r="G64" s="201">
        <v>50</v>
      </c>
      <c r="H64" s="201">
        <v>2</v>
      </c>
      <c r="I64" s="201" t="s">
        <v>4201</v>
      </c>
    </row>
    <row r="65" spans="1:9" ht="25.5">
      <c r="A65" s="167">
        <f t="shared" si="0"/>
        <v>60</v>
      </c>
      <c r="B65" s="201" t="s">
        <v>708</v>
      </c>
      <c r="C65" s="201" t="s">
        <v>821</v>
      </c>
      <c r="D65" s="201" t="s">
        <v>822</v>
      </c>
      <c r="E65" s="201" t="s">
        <v>805</v>
      </c>
      <c r="F65" s="202" t="s">
        <v>2031</v>
      </c>
      <c r="G65" s="201">
        <v>50</v>
      </c>
      <c r="H65" s="201">
        <v>2</v>
      </c>
      <c r="I65" s="201" t="s">
        <v>4201</v>
      </c>
    </row>
    <row r="66" spans="1:9" ht="25.5">
      <c r="A66" s="167">
        <f t="shared" si="0"/>
        <v>61</v>
      </c>
      <c r="B66" s="201" t="s">
        <v>708</v>
      </c>
      <c r="C66" s="201" t="s">
        <v>823</v>
      </c>
      <c r="D66" s="201" t="s">
        <v>824</v>
      </c>
      <c r="E66" s="201" t="s">
        <v>805</v>
      </c>
      <c r="F66" s="202" t="s">
        <v>2031</v>
      </c>
      <c r="G66" s="201">
        <v>50</v>
      </c>
      <c r="H66" s="201">
        <v>2</v>
      </c>
      <c r="I66" s="201" t="s">
        <v>4201</v>
      </c>
    </row>
    <row r="67" spans="1:9" ht="25.5">
      <c r="A67" s="167">
        <f t="shared" si="0"/>
        <v>62</v>
      </c>
      <c r="B67" s="201" t="s">
        <v>708</v>
      </c>
      <c r="C67" s="201" t="s">
        <v>825</v>
      </c>
      <c r="D67" s="201" t="s">
        <v>826</v>
      </c>
      <c r="E67" s="201" t="s">
        <v>805</v>
      </c>
      <c r="F67" s="202" t="s">
        <v>2031</v>
      </c>
      <c r="G67" s="201">
        <v>50</v>
      </c>
      <c r="H67" s="201">
        <v>2</v>
      </c>
      <c r="I67" s="201" t="s">
        <v>4201</v>
      </c>
    </row>
    <row r="68" spans="1:9" ht="25.5">
      <c r="A68" s="167">
        <f t="shared" si="0"/>
        <v>63</v>
      </c>
      <c r="B68" s="201" t="s">
        <v>708</v>
      </c>
      <c r="C68" s="201" t="s">
        <v>827</v>
      </c>
      <c r="D68" s="201" t="s">
        <v>828</v>
      </c>
      <c r="E68" s="201" t="s">
        <v>805</v>
      </c>
      <c r="F68" s="202" t="s">
        <v>2031</v>
      </c>
      <c r="G68" s="201">
        <v>50</v>
      </c>
      <c r="H68" s="201">
        <v>2</v>
      </c>
      <c r="I68" s="201" t="s">
        <v>4201</v>
      </c>
    </row>
    <row r="69" spans="1:9" ht="25.5">
      <c r="A69" s="167">
        <f t="shared" si="0"/>
        <v>64</v>
      </c>
      <c r="B69" s="201" t="s">
        <v>708</v>
      </c>
      <c r="C69" s="201" t="s">
        <v>829</v>
      </c>
      <c r="D69" s="201" t="s">
        <v>830</v>
      </c>
      <c r="E69" s="201" t="s">
        <v>805</v>
      </c>
      <c r="F69" s="202" t="s">
        <v>2031</v>
      </c>
      <c r="G69" s="201">
        <v>50</v>
      </c>
      <c r="H69" s="201">
        <v>2</v>
      </c>
      <c r="I69" s="201" t="s">
        <v>4201</v>
      </c>
    </row>
    <row r="70" spans="1:9" ht="25.5">
      <c r="A70" s="167">
        <f t="shared" si="0"/>
        <v>65</v>
      </c>
      <c r="B70" s="201" t="s">
        <v>708</v>
      </c>
      <c r="C70" s="201" t="s">
        <v>831</v>
      </c>
      <c r="D70" s="201" t="s">
        <v>832</v>
      </c>
      <c r="E70" s="201" t="s">
        <v>805</v>
      </c>
      <c r="F70" s="202" t="s">
        <v>2031</v>
      </c>
      <c r="G70" s="201">
        <v>50</v>
      </c>
      <c r="H70" s="201">
        <v>2</v>
      </c>
      <c r="I70" s="201" t="s">
        <v>4201</v>
      </c>
    </row>
    <row r="71" spans="1:9" ht="25.5">
      <c r="A71" s="167">
        <f t="shared" si="0"/>
        <v>66</v>
      </c>
      <c r="B71" s="201" t="s">
        <v>708</v>
      </c>
      <c r="C71" s="201" t="s">
        <v>833</v>
      </c>
      <c r="D71" s="201" t="s">
        <v>834</v>
      </c>
      <c r="E71" s="201" t="s">
        <v>805</v>
      </c>
      <c r="F71" s="202" t="s">
        <v>2031</v>
      </c>
      <c r="G71" s="201">
        <v>50</v>
      </c>
      <c r="H71" s="201">
        <v>2</v>
      </c>
      <c r="I71" s="201" t="s">
        <v>4201</v>
      </c>
    </row>
    <row r="72" spans="1:9" ht="25.5">
      <c r="A72" s="167">
        <f t="shared" ref="A72:A135" si="1">+A71+1</f>
        <v>67</v>
      </c>
      <c r="B72" s="201" t="s">
        <v>708</v>
      </c>
      <c r="C72" s="201" t="s">
        <v>835</v>
      </c>
      <c r="D72" s="201" t="s">
        <v>822</v>
      </c>
      <c r="E72" s="201" t="s">
        <v>805</v>
      </c>
      <c r="F72" s="202" t="s">
        <v>2031</v>
      </c>
      <c r="G72" s="201">
        <v>50</v>
      </c>
      <c r="H72" s="201">
        <v>2</v>
      </c>
      <c r="I72" s="201" t="s">
        <v>4201</v>
      </c>
    </row>
    <row r="73" spans="1:9" ht="25.5">
      <c r="A73" s="167">
        <f t="shared" si="1"/>
        <v>68</v>
      </c>
      <c r="B73" s="201" t="s">
        <v>708</v>
      </c>
      <c r="C73" s="201" t="s">
        <v>836</v>
      </c>
      <c r="D73" s="201" t="s">
        <v>837</v>
      </c>
      <c r="E73" s="201" t="s">
        <v>805</v>
      </c>
      <c r="F73" s="202" t="s">
        <v>2031</v>
      </c>
      <c r="G73" s="201">
        <v>50</v>
      </c>
      <c r="H73" s="201">
        <v>2</v>
      </c>
      <c r="I73" s="201" t="s">
        <v>4201</v>
      </c>
    </row>
    <row r="74" spans="1:9" ht="25.5">
      <c r="A74" s="167">
        <f t="shared" si="1"/>
        <v>69</v>
      </c>
      <c r="B74" s="201" t="s">
        <v>708</v>
      </c>
      <c r="C74" s="201" t="s">
        <v>838</v>
      </c>
      <c r="D74" s="201" t="s">
        <v>839</v>
      </c>
      <c r="E74" s="201" t="s">
        <v>805</v>
      </c>
      <c r="F74" s="202" t="s">
        <v>2031</v>
      </c>
      <c r="G74" s="201">
        <v>50</v>
      </c>
      <c r="H74" s="201">
        <v>2</v>
      </c>
      <c r="I74" s="201" t="s">
        <v>4201</v>
      </c>
    </row>
    <row r="75" spans="1:9" ht="25.5">
      <c r="A75" s="167">
        <f t="shared" si="1"/>
        <v>70</v>
      </c>
      <c r="B75" s="201" t="s">
        <v>708</v>
      </c>
      <c r="C75" s="201" t="s">
        <v>840</v>
      </c>
      <c r="D75" s="201" t="s">
        <v>841</v>
      </c>
      <c r="E75" s="201" t="s">
        <v>805</v>
      </c>
      <c r="F75" s="202" t="s">
        <v>2031</v>
      </c>
      <c r="G75" s="201">
        <v>50</v>
      </c>
      <c r="H75" s="201">
        <v>2</v>
      </c>
      <c r="I75" s="201" t="s">
        <v>4201</v>
      </c>
    </row>
    <row r="76" spans="1:9" ht="25.5">
      <c r="A76" s="167">
        <f t="shared" si="1"/>
        <v>71</v>
      </c>
      <c r="B76" s="201" t="s">
        <v>708</v>
      </c>
      <c r="C76" s="201" t="s">
        <v>842</v>
      </c>
      <c r="D76" s="201" t="s">
        <v>843</v>
      </c>
      <c r="E76" s="201" t="s">
        <v>805</v>
      </c>
      <c r="F76" s="202" t="s">
        <v>2031</v>
      </c>
      <c r="G76" s="201">
        <v>50</v>
      </c>
      <c r="H76" s="201">
        <v>2</v>
      </c>
      <c r="I76" s="201" t="s">
        <v>4201</v>
      </c>
    </row>
    <row r="77" spans="1:9" ht="25.5">
      <c r="A77" s="167">
        <f t="shared" si="1"/>
        <v>72</v>
      </c>
      <c r="B77" s="201" t="s">
        <v>708</v>
      </c>
      <c r="C77" s="201" t="s">
        <v>844</v>
      </c>
      <c r="D77" s="201" t="s">
        <v>845</v>
      </c>
      <c r="E77" s="201" t="s">
        <v>805</v>
      </c>
      <c r="F77" s="202" t="s">
        <v>2031</v>
      </c>
      <c r="G77" s="201">
        <v>50</v>
      </c>
      <c r="H77" s="201">
        <v>2</v>
      </c>
      <c r="I77" s="201" t="s">
        <v>4201</v>
      </c>
    </row>
    <row r="78" spans="1:9" ht="25.5">
      <c r="A78" s="167">
        <f t="shared" si="1"/>
        <v>73</v>
      </c>
      <c r="B78" s="201" t="s">
        <v>708</v>
      </c>
      <c r="C78" s="201" t="s">
        <v>846</v>
      </c>
      <c r="D78" s="201" t="s">
        <v>847</v>
      </c>
      <c r="E78" s="201" t="s">
        <v>805</v>
      </c>
      <c r="F78" s="202" t="s">
        <v>2031</v>
      </c>
      <c r="G78" s="201">
        <v>50</v>
      </c>
      <c r="H78" s="201">
        <v>2</v>
      </c>
      <c r="I78" s="201" t="s">
        <v>4201</v>
      </c>
    </row>
    <row r="79" spans="1:9" ht="25.5">
      <c r="A79" s="167">
        <f t="shared" si="1"/>
        <v>74</v>
      </c>
      <c r="B79" s="201" t="s">
        <v>708</v>
      </c>
      <c r="C79" s="201" t="s">
        <v>848</v>
      </c>
      <c r="D79" s="201" t="s">
        <v>849</v>
      </c>
      <c r="E79" s="201" t="s">
        <v>805</v>
      </c>
      <c r="F79" s="202" t="s">
        <v>2031</v>
      </c>
      <c r="G79" s="201">
        <v>50</v>
      </c>
      <c r="H79" s="201">
        <v>2</v>
      </c>
      <c r="I79" s="201" t="s">
        <v>4201</v>
      </c>
    </row>
    <row r="80" spans="1:9" ht="25.5">
      <c r="A80" s="167">
        <f t="shared" si="1"/>
        <v>75</v>
      </c>
      <c r="B80" s="201" t="s">
        <v>708</v>
      </c>
      <c r="C80" s="201" t="s">
        <v>850</v>
      </c>
      <c r="D80" s="201" t="s">
        <v>851</v>
      </c>
      <c r="E80" s="201" t="s">
        <v>805</v>
      </c>
      <c r="F80" s="202" t="s">
        <v>2031</v>
      </c>
      <c r="G80" s="201">
        <v>50</v>
      </c>
      <c r="H80" s="201">
        <v>2</v>
      </c>
      <c r="I80" s="201" t="s">
        <v>4201</v>
      </c>
    </row>
    <row r="81" spans="1:9" ht="25.5">
      <c r="A81" s="167">
        <f t="shared" si="1"/>
        <v>76</v>
      </c>
      <c r="B81" s="201" t="s">
        <v>708</v>
      </c>
      <c r="C81" s="201" t="s">
        <v>852</v>
      </c>
      <c r="D81" s="201" t="s">
        <v>853</v>
      </c>
      <c r="E81" s="201" t="s">
        <v>805</v>
      </c>
      <c r="F81" s="202" t="s">
        <v>2031</v>
      </c>
      <c r="G81" s="201">
        <v>50</v>
      </c>
      <c r="H81" s="201">
        <v>2</v>
      </c>
      <c r="I81" s="201" t="s">
        <v>4201</v>
      </c>
    </row>
    <row r="82" spans="1:9" ht="25.5">
      <c r="A82" s="167">
        <f t="shared" si="1"/>
        <v>77</v>
      </c>
      <c r="B82" s="201" t="s">
        <v>708</v>
      </c>
      <c r="C82" s="201" t="s">
        <v>854</v>
      </c>
      <c r="D82" s="201" t="s">
        <v>761</v>
      </c>
      <c r="E82" s="201" t="s">
        <v>805</v>
      </c>
      <c r="F82" s="202" t="s">
        <v>2031</v>
      </c>
      <c r="G82" s="201">
        <v>50</v>
      </c>
      <c r="H82" s="201">
        <v>2</v>
      </c>
      <c r="I82" s="201" t="s">
        <v>4201</v>
      </c>
    </row>
    <row r="83" spans="1:9" ht="25.5">
      <c r="A83" s="167">
        <f t="shared" si="1"/>
        <v>78</v>
      </c>
      <c r="B83" s="201" t="s">
        <v>708</v>
      </c>
      <c r="C83" s="201" t="s">
        <v>855</v>
      </c>
      <c r="D83" s="201" t="s">
        <v>856</v>
      </c>
      <c r="E83" s="201" t="s">
        <v>805</v>
      </c>
      <c r="F83" s="202" t="s">
        <v>2031</v>
      </c>
      <c r="G83" s="201">
        <v>50</v>
      </c>
      <c r="H83" s="201">
        <v>2</v>
      </c>
      <c r="I83" s="201" t="s">
        <v>4201</v>
      </c>
    </row>
    <row r="84" spans="1:9" ht="25.5">
      <c r="A84" s="167">
        <f t="shared" si="1"/>
        <v>79</v>
      </c>
      <c r="B84" s="201" t="s">
        <v>708</v>
      </c>
      <c r="C84" s="201" t="s">
        <v>857</v>
      </c>
      <c r="D84" s="201" t="s">
        <v>858</v>
      </c>
      <c r="E84" s="201" t="s">
        <v>805</v>
      </c>
      <c r="F84" s="202" t="s">
        <v>2031</v>
      </c>
      <c r="G84" s="201">
        <v>50</v>
      </c>
      <c r="H84" s="201">
        <v>2</v>
      </c>
      <c r="I84" s="201" t="s">
        <v>4201</v>
      </c>
    </row>
    <row r="85" spans="1:9" ht="25.5">
      <c r="A85" s="167">
        <f t="shared" si="1"/>
        <v>80</v>
      </c>
      <c r="B85" s="201" t="s">
        <v>708</v>
      </c>
      <c r="C85" s="201" t="s">
        <v>859</v>
      </c>
      <c r="D85" s="201" t="s">
        <v>837</v>
      </c>
      <c r="E85" s="201" t="s">
        <v>805</v>
      </c>
      <c r="F85" s="202" t="s">
        <v>2031</v>
      </c>
      <c r="G85" s="201">
        <v>50</v>
      </c>
      <c r="H85" s="201">
        <v>2</v>
      </c>
      <c r="I85" s="201" t="s">
        <v>4201</v>
      </c>
    </row>
    <row r="86" spans="1:9" ht="25.5">
      <c r="A86" s="167">
        <f t="shared" si="1"/>
        <v>81</v>
      </c>
      <c r="B86" s="201" t="s">
        <v>708</v>
      </c>
      <c r="C86" s="201" t="s">
        <v>860</v>
      </c>
      <c r="D86" s="201" t="s">
        <v>861</v>
      </c>
      <c r="E86" s="201" t="s">
        <v>805</v>
      </c>
      <c r="F86" s="202" t="s">
        <v>2031</v>
      </c>
      <c r="G86" s="201">
        <v>50</v>
      </c>
      <c r="H86" s="201">
        <v>2</v>
      </c>
      <c r="I86" s="201" t="s">
        <v>4201</v>
      </c>
    </row>
    <row r="87" spans="1:9" ht="25.5">
      <c r="A87" s="167">
        <f t="shared" si="1"/>
        <v>82</v>
      </c>
      <c r="B87" s="201" t="s">
        <v>708</v>
      </c>
      <c r="C87" s="201" t="s">
        <v>862</v>
      </c>
      <c r="D87" s="201" t="s">
        <v>755</v>
      </c>
      <c r="E87" s="201" t="s">
        <v>805</v>
      </c>
      <c r="F87" s="202" t="s">
        <v>2031</v>
      </c>
      <c r="G87" s="201">
        <v>50</v>
      </c>
      <c r="H87" s="201">
        <v>2</v>
      </c>
      <c r="I87" s="201" t="s">
        <v>4201</v>
      </c>
    </row>
    <row r="88" spans="1:9" ht="25.5">
      <c r="A88" s="167">
        <f t="shared" si="1"/>
        <v>83</v>
      </c>
      <c r="B88" s="201" t="s">
        <v>708</v>
      </c>
      <c r="C88" s="201" t="s">
        <v>863</v>
      </c>
      <c r="D88" s="201" t="s">
        <v>755</v>
      </c>
      <c r="E88" s="201" t="s">
        <v>805</v>
      </c>
      <c r="F88" s="202" t="s">
        <v>2031</v>
      </c>
      <c r="G88" s="201">
        <v>50</v>
      </c>
      <c r="H88" s="201">
        <v>2</v>
      </c>
      <c r="I88" s="201" t="s">
        <v>4201</v>
      </c>
    </row>
    <row r="89" spans="1:9" ht="25.5">
      <c r="A89" s="167">
        <f t="shared" si="1"/>
        <v>84</v>
      </c>
      <c r="B89" s="201" t="s">
        <v>708</v>
      </c>
      <c r="C89" s="201" t="s">
        <v>864</v>
      </c>
      <c r="D89" s="201" t="s">
        <v>843</v>
      </c>
      <c r="E89" s="201" t="s">
        <v>805</v>
      </c>
      <c r="F89" s="202" t="s">
        <v>2031</v>
      </c>
      <c r="G89" s="201">
        <v>50</v>
      </c>
      <c r="H89" s="201">
        <v>2</v>
      </c>
      <c r="I89" s="201" t="s">
        <v>4201</v>
      </c>
    </row>
    <row r="90" spans="1:9" ht="25.5">
      <c r="A90" s="167">
        <f t="shared" si="1"/>
        <v>85</v>
      </c>
      <c r="B90" s="201" t="s">
        <v>708</v>
      </c>
      <c r="C90" s="201" t="s">
        <v>865</v>
      </c>
      <c r="D90" s="201" t="s">
        <v>866</v>
      </c>
      <c r="E90" s="201" t="s">
        <v>805</v>
      </c>
      <c r="F90" s="202" t="s">
        <v>2031</v>
      </c>
      <c r="G90" s="201">
        <v>50</v>
      </c>
      <c r="H90" s="201">
        <v>2</v>
      </c>
      <c r="I90" s="201" t="s">
        <v>4201</v>
      </c>
    </row>
    <row r="91" spans="1:9" ht="25.5">
      <c r="A91" s="167">
        <f t="shared" si="1"/>
        <v>86</v>
      </c>
      <c r="B91" s="201" t="s">
        <v>708</v>
      </c>
      <c r="C91" s="201" t="s">
        <v>867</v>
      </c>
      <c r="D91" s="201" t="s">
        <v>868</v>
      </c>
      <c r="E91" s="201" t="s">
        <v>805</v>
      </c>
      <c r="F91" s="202" t="s">
        <v>2031</v>
      </c>
      <c r="G91" s="201">
        <v>50</v>
      </c>
      <c r="H91" s="201">
        <v>2</v>
      </c>
      <c r="I91" s="201" t="s">
        <v>4201</v>
      </c>
    </row>
    <row r="92" spans="1:9" ht="25.5">
      <c r="A92" s="167">
        <f t="shared" si="1"/>
        <v>87</v>
      </c>
      <c r="B92" s="201" t="s">
        <v>708</v>
      </c>
      <c r="C92" s="201" t="s">
        <v>869</v>
      </c>
      <c r="D92" s="201" t="s">
        <v>870</v>
      </c>
      <c r="E92" s="201" t="s">
        <v>805</v>
      </c>
      <c r="F92" s="202" t="s">
        <v>2031</v>
      </c>
      <c r="G92" s="201">
        <v>50</v>
      </c>
      <c r="H92" s="201">
        <v>2</v>
      </c>
      <c r="I92" s="201" t="s">
        <v>4201</v>
      </c>
    </row>
    <row r="93" spans="1:9" ht="25.5">
      <c r="A93" s="167">
        <f t="shared" si="1"/>
        <v>88</v>
      </c>
      <c r="B93" s="201" t="s">
        <v>708</v>
      </c>
      <c r="C93" s="201" t="s">
        <v>871</v>
      </c>
      <c r="D93" s="201" t="s">
        <v>872</v>
      </c>
      <c r="E93" s="201" t="s">
        <v>805</v>
      </c>
      <c r="F93" s="202" t="s">
        <v>2031</v>
      </c>
      <c r="G93" s="201">
        <v>50</v>
      </c>
      <c r="H93" s="201">
        <v>2</v>
      </c>
      <c r="I93" s="201" t="s">
        <v>4201</v>
      </c>
    </row>
    <row r="94" spans="1:9" ht="25.5">
      <c r="A94" s="167">
        <f t="shared" si="1"/>
        <v>89</v>
      </c>
      <c r="B94" s="201" t="s">
        <v>708</v>
      </c>
      <c r="C94" s="201" t="s">
        <v>873</v>
      </c>
      <c r="D94" s="201" t="s">
        <v>874</v>
      </c>
      <c r="E94" s="201" t="s">
        <v>805</v>
      </c>
      <c r="F94" s="202" t="s">
        <v>2031</v>
      </c>
      <c r="G94" s="201">
        <v>50</v>
      </c>
      <c r="H94" s="201">
        <v>2</v>
      </c>
      <c r="I94" s="201" t="s">
        <v>4201</v>
      </c>
    </row>
    <row r="95" spans="1:9" ht="25.5">
      <c r="A95" s="167">
        <f t="shared" si="1"/>
        <v>90</v>
      </c>
      <c r="B95" s="201" t="s">
        <v>708</v>
      </c>
      <c r="C95" s="201" t="s">
        <v>875</v>
      </c>
      <c r="D95" s="201" t="s">
        <v>876</v>
      </c>
      <c r="E95" s="201" t="s">
        <v>805</v>
      </c>
      <c r="F95" s="202" t="s">
        <v>2031</v>
      </c>
      <c r="G95" s="201">
        <v>50</v>
      </c>
      <c r="H95" s="201">
        <v>2</v>
      </c>
      <c r="I95" s="201" t="s">
        <v>4201</v>
      </c>
    </row>
    <row r="96" spans="1:9" ht="25.5">
      <c r="A96" s="167">
        <f t="shared" si="1"/>
        <v>91</v>
      </c>
      <c r="B96" s="201" t="s">
        <v>708</v>
      </c>
      <c r="C96" s="201" t="s">
        <v>877</v>
      </c>
      <c r="D96" s="201" t="s">
        <v>878</v>
      </c>
      <c r="E96" s="201" t="s">
        <v>805</v>
      </c>
      <c r="F96" s="202" t="s">
        <v>2031</v>
      </c>
      <c r="G96" s="201">
        <v>50</v>
      </c>
      <c r="H96" s="201">
        <v>2</v>
      </c>
      <c r="I96" s="201" t="s">
        <v>4201</v>
      </c>
    </row>
    <row r="97" spans="1:9" ht="25.5">
      <c r="A97" s="167">
        <f t="shared" si="1"/>
        <v>92</v>
      </c>
      <c r="B97" s="201" t="s">
        <v>708</v>
      </c>
      <c r="C97" s="201" t="s">
        <v>879</v>
      </c>
      <c r="D97" s="201" t="s">
        <v>880</v>
      </c>
      <c r="E97" s="201" t="s">
        <v>805</v>
      </c>
      <c r="F97" s="202" t="s">
        <v>2031</v>
      </c>
      <c r="G97" s="201">
        <v>50</v>
      </c>
      <c r="H97" s="201">
        <v>2</v>
      </c>
      <c r="I97" s="201" t="s">
        <v>4201</v>
      </c>
    </row>
    <row r="98" spans="1:9" ht="25.5">
      <c r="A98" s="167">
        <f t="shared" si="1"/>
        <v>93</v>
      </c>
      <c r="B98" s="201" t="s">
        <v>708</v>
      </c>
      <c r="C98" s="201" t="s">
        <v>881</v>
      </c>
      <c r="D98" s="201" t="s">
        <v>882</v>
      </c>
      <c r="E98" s="201" t="s">
        <v>805</v>
      </c>
      <c r="F98" s="202" t="s">
        <v>2031</v>
      </c>
      <c r="G98" s="201">
        <v>50</v>
      </c>
      <c r="H98" s="201">
        <v>2</v>
      </c>
      <c r="I98" s="201" t="s">
        <v>4201</v>
      </c>
    </row>
    <row r="99" spans="1:9" ht="25.5">
      <c r="A99" s="167">
        <f t="shared" si="1"/>
        <v>94</v>
      </c>
      <c r="B99" s="201" t="s">
        <v>708</v>
      </c>
      <c r="C99" s="201" t="s">
        <v>883</v>
      </c>
      <c r="D99" s="201" t="s">
        <v>884</v>
      </c>
      <c r="E99" s="201" t="s">
        <v>805</v>
      </c>
      <c r="F99" s="202" t="s">
        <v>2031</v>
      </c>
      <c r="G99" s="201">
        <v>50</v>
      </c>
      <c r="H99" s="201">
        <v>2</v>
      </c>
      <c r="I99" s="201" t="s">
        <v>4201</v>
      </c>
    </row>
    <row r="100" spans="1:9" ht="25.5">
      <c r="A100" s="167">
        <f t="shared" si="1"/>
        <v>95</v>
      </c>
      <c r="B100" s="201" t="s">
        <v>708</v>
      </c>
      <c r="C100" s="201" t="s">
        <v>885</v>
      </c>
      <c r="D100" s="201" t="s">
        <v>713</v>
      </c>
      <c r="E100" s="201" t="s">
        <v>805</v>
      </c>
      <c r="F100" s="202" t="s">
        <v>2031</v>
      </c>
      <c r="G100" s="201">
        <v>50</v>
      </c>
      <c r="H100" s="201">
        <v>2</v>
      </c>
      <c r="I100" s="201" t="s">
        <v>4201</v>
      </c>
    </row>
    <row r="101" spans="1:9" ht="25.5">
      <c r="A101" s="167">
        <f t="shared" si="1"/>
        <v>96</v>
      </c>
      <c r="B101" s="201" t="s">
        <v>708</v>
      </c>
      <c r="C101" s="201" t="s">
        <v>886</v>
      </c>
      <c r="D101" s="201" t="s">
        <v>887</v>
      </c>
      <c r="E101" s="201" t="s">
        <v>805</v>
      </c>
      <c r="F101" s="202" t="s">
        <v>2031</v>
      </c>
      <c r="G101" s="201">
        <v>50</v>
      </c>
      <c r="H101" s="201">
        <v>2</v>
      </c>
      <c r="I101" s="201" t="s">
        <v>4201</v>
      </c>
    </row>
    <row r="102" spans="1:9" ht="25.5">
      <c r="A102" s="167">
        <f t="shared" si="1"/>
        <v>97</v>
      </c>
      <c r="B102" s="201" t="s">
        <v>708</v>
      </c>
      <c r="C102" s="201" t="s">
        <v>888</v>
      </c>
      <c r="D102" s="201" t="s">
        <v>889</v>
      </c>
      <c r="E102" s="201" t="s">
        <v>805</v>
      </c>
      <c r="F102" s="202" t="s">
        <v>2031</v>
      </c>
      <c r="G102" s="201">
        <v>50</v>
      </c>
      <c r="H102" s="201">
        <v>2</v>
      </c>
      <c r="I102" s="201" t="s">
        <v>4201</v>
      </c>
    </row>
    <row r="103" spans="1:9" ht="25.5">
      <c r="A103" s="167">
        <f t="shared" si="1"/>
        <v>98</v>
      </c>
      <c r="B103" s="201" t="s">
        <v>708</v>
      </c>
      <c r="C103" s="201" t="s">
        <v>890</v>
      </c>
      <c r="D103" s="201" t="s">
        <v>891</v>
      </c>
      <c r="E103" s="201" t="s">
        <v>805</v>
      </c>
      <c r="F103" s="202" t="s">
        <v>2031</v>
      </c>
      <c r="G103" s="201">
        <v>50</v>
      </c>
      <c r="H103" s="201">
        <v>2</v>
      </c>
      <c r="I103" s="201" t="s">
        <v>4201</v>
      </c>
    </row>
    <row r="104" spans="1:9" ht="25.5">
      <c r="A104" s="167">
        <f t="shared" si="1"/>
        <v>99</v>
      </c>
      <c r="B104" s="201" t="s">
        <v>708</v>
      </c>
      <c r="C104" s="201" t="s">
        <v>892</v>
      </c>
      <c r="D104" s="201" t="s">
        <v>804</v>
      </c>
      <c r="E104" s="201" t="s">
        <v>805</v>
      </c>
      <c r="F104" s="202" t="s">
        <v>2031</v>
      </c>
      <c r="G104" s="201">
        <v>50</v>
      </c>
      <c r="H104" s="201">
        <v>2</v>
      </c>
      <c r="I104" s="201" t="s">
        <v>4201</v>
      </c>
    </row>
    <row r="105" spans="1:9" ht="25.5">
      <c r="A105" s="167">
        <f t="shared" si="1"/>
        <v>100</v>
      </c>
      <c r="B105" s="201" t="s">
        <v>708</v>
      </c>
      <c r="C105" s="201" t="s">
        <v>893</v>
      </c>
      <c r="D105" s="201" t="s">
        <v>894</v>
      </c>
      <c r="E105" s="201" t="s">
        <v>805</v>
      </c>
      <c r="F105" s="202" t="s">
        <v>2031</v>
      </c>
      <c r="G105" s="201">
        <v>50</v>
      </c>
      <c r="H105" s="201">
        <v>2</v>
      </c>
      <c r="I105" s="201" t="s">
        <v>4201</v>
      </c>
    </row>
    <row r="106" spans="1:9" ht="25.5">
      <c r="A106" s="167">
        <f t="shared" si="1"/>
        <v>101</v>
      </c>
      <c r="B106" s="201" t="s">
        <v>895</v>
      </c>
      <c r="C106" s="201" t="s">
        <v>896</v>
      </c>
      <c r="D106" s="201" t="s">
        <v>897</v>
      </c>
      <c r="E106" s="201" t="s">
        <v>898</v>
      </c>
      <c r="F106" s="202" t="s">
        <v>3265</v>
      </c>
      <c r="G106" s="201">
        <v>100</v>
      </c>
      <c r="H106" s="201">
        <v>0.4</v>
      </c>
      <c r="I106" s="201" t="s">
        <v>899</v>
      </c>
    </row>
    <row r="107" spans="1:9" ht="25.5">
      <c r="A107" s="167">
        <f t="shared" si="1"/>
        <v>102</v>
      </c>
      <c r="B107" s="201" t="s">
        <v>895</v>
      </c>
      <c r="C107" s="201" t="s">
        <v>900</v>
      </c>
      <c r="D107" s="201" t="s">
        <v>901</v>
      </c>
      <c r="E107" s="201" t="s">
        <v>898</v>
      </c>
      <c r="F107" s="202" t="s">
        <v>3265</v>
      </c>
      <c r="G107" s="201">
        <v>100</v>
      </c>
      <c r="H107" s="201">
        <v>0.4</v>
      </c>
      <c r="I107" s="201" t="s">
        <v>902</v>
      </c>
    </row>
    <row r="108" spans="1:9" ht="25.5">
      <c r="A108" s="167">
        <f t="shared" si="1"/>
        <v>103</v>
      </c>
      <c r="B108" s="201" t="s">
        <v>895</v>
      </c>
      <c r="C108" s="201" t="s">
        <v>903</v>
      </c>
      <c r="D108" s="201" t="s">
        <v>904</v>
      </c>
      <c r="E108" s="201" t="s">
        <v>898</v>
      </c>
      <c r="F108" s="202" t="s">
        <v>3265</v>
      </c>
      <c r="G108" s="201">
        <v>100</v>
      </c>
      <c r="H108" s="201">
        <v>0.4</v>
      </c>
      <c r="I108" s="201" t="s">
        <v>905</v>
      </c>
    </row>
    <row r="109" spans="1:9" ht="25.5">
      <c r="A109" s="167">
        <f t="shared" si="1"/>
        <v>104</v>
      </c>
      <c r="B109" s="201" t="s">
        <v>895</v>
      </c>
      <c r="C109" s="201" t="s">
        <v>906</v>
      </c>
      <c r="D109" s="201" t="s">
        <v>907</v>
      </c>
      <c r="E109" s="201" t="s">
        <v>898</v>
      </c>
      <c r="F109" s="202" t="s">
        <v>3265</v>
      </c>
      <c r="G109" s="201">
        <v>100</v>
      </c>
      <c r="H109" s="201">
        <v>0.4</v>
      </c>
      <c r="I109" s="201" t="s">
        <v>899</v>
      </c>
    </row>
    <row r="110" spans="1:9" ht="25.5">
      <c r="A110" s="167">
        <f t="shared" si="1"/>
        <v>105</v>
      </c>
      <c r="B110" s="201" t="s">
        <v>895</v>
      </c>
      <c r="C110" s="201" t="s">
        <v>908</v>
      </c>
      <c r="D110" s="203" t="s">
        <v>909</v>
      </c>
      <c r="E110" s="201" t="s">
        <v>898</v>
      </c>
      <c r="F110" s="202" t="s">
        <v>3265</v>
      </c>
      <c r="G110" s="201">
        <v>100</v>
      </c>
      <c r="H110" s="201">
        <v>0.4</v>
      </c>
      <c r="I110" s="201" t="s">
        <v>902</v>
      </c>
    </row>
    <row r="111" spans="1:9" ht="25.5">
      <c r="A111" s="167">
        <f t="shared" si="1"/>
        <v>106</v>
      </c>
      <c r="B111" s="201" t="s">
        <v>895</v>
      </c>
      <c r="C111" s="201" t="s">
        <v>910</v>
      </c>
      <c r="D111" s="201" t="s">
        <v>911</v>
      </c>
      <c r="E111" s="201" t="s">
        <v>898</v>
      </c>
      <c r="F111" s="202" t="s">
        <v>3265</v>
      </c>
      <c r="G111" s="201">
        <v>100</v>
      </c>
      <c r="H111" s="201">
        <v>0.4</v>
      </c>
      <c r="I111" s="201" t="s">
        <v>905</v>
      </c>
    </row>
    <row r="112" spans="1:9" ht="25.5">
      <c r="A112" s="167">
        <f t="shared" si="1"/>
        <v>107</v>
      </c>
      <c r="B112" s="201" t="s">
        <v>895</v>
      </c>
      <c r="C112" s="201" t="s">
        <v>912</v>
      </c>
      <c r="D112" s="201" t="s">
        <v>913</v>
      </c>
      <c r="E112" s="201" t="s">
        <v>898</v>
      </c>
      <c r="F112" s="202" t="s">
        <v>3265</v>
      </c>
      <c r="G112" s="201">
        <v>100</v>
      </c>
      <c r="H112" s="201">
        <v>0.4</v>
      </c>
      <c r="I112" s="201" t="s">
        <v>899</v>
      </c>
    </row>
    <row r="113" spans="1:9" ht="25.5">
      <c r="A113" s="167">
        <f t="shared" si="1"/>
        <v>108</v>
      </c>
      <c r="B113" s="201" t="s">
        <v>895</v>
      </c>
      <c r="C113" s="201" t="s">
        <v>914</v>
      </c>
      <c r="D113" s="201" t="s">
        <v>915</v>
      </c>
      <c r="E113" s="201" t="s">
        <v>898</v>
      </c>
      <c r="F113" s="202" t="s">
        <v>3265</v>
      </c>
      <c r="G113" s="201">
        <v>100</v>
      </c>
      <c r="H113" s="201">
        <v>0.4</v>
      </c>
      <c r="I113" s="201" t="s">
        <v>902</v>
      </c>
    </row>
    <row r="114" spans="1:9" ht="25.5">
      <c r="A114" s="167">
        <f t="shared" si="1"/>
        <v>109</v>
      </c>
      <c r="B114" s="201" t="s">
        <v>895</v>
      </c>
      <c r="C114" s="201" t="s">
        <v>916</v>
      </c>
      <c r="D114" s="203" t="s">
        <v>917</v>
      </c>
      <c r="E114" s="201" t="s">
        <v>898</v>
      </c>
      <c r="F114" s="202" t="s">
        <v>3265</v>
      </c>
      <c r="G114" s="201">
        <v>100</v>
      </c>
      <c r="H114" s="201">
        <v>0.4</v>
      </c>
      <c r="I114" s="201" t="s">
        <v>905</v>
      </c>
    </row>
    <row r="115" spans="1:9" ht="25.5">
      <c r="A115" s="167">
        <f t="shared" si="1"/>
        <v>110</v>
      </c>
      <c r="B115" s="201" t="s">
        <v>895</v>
      </c>
      <c r="C115" s="201" t="s">
        <v>918</v>
      </c>
      <c r="D115" s="201" t="s">
        <v>919</v>
      </c>
      <c r="E115" s="201" t="s">
        <v>898</v>
      </c>
      <c r="F115" s="202" t="s">
        <v>3265</v>
      </c>
      <c r="G115" s="201">
        <v>100</v>
      </c>
      <c r="H115" s="201">
        <v>0.4</v>
      </c>
      <c r="I115" s="201" t="s">
        <v>899</v>
      </c>
    </row>
    <row r="116" spans="1:9" ht="25.5">
      <c r="A116" s="167">
        <f t="shared" si="1"/>
        <v>111</v>
      </c>
      <c r="B116" s="201" t="s">
        <v>895</v>
      </c>
      <c r="C116" s="201" t="s">
        <v>920</v>
      </c>
      <c r="D116" s="201" t="s">
        <v>921</v>
      </c>
      <c r="E116" s="201" t="s">
        <v>898</v>
      </c>
      <c r="F116" s="202" t="s">
        <v>3265</v>
      </c>
      <c r="G116" s="201">
        <v>100</v>
      </c>
      <c r="H116" s="201">
        <v>0.4</v>
      </c>
      <c r="I116" s="201" t="s">
        <v>902</v>
      </c>
    </row>
    <row r="117" spans="1:9" ht="25.5">
      <c r="A117" s="167">
        <f t="shared" si="1"/>
        <v>112</v>
      </c>
      <c r="B117" s="201" t="s">
        <v>895</v>
      </c>
      <c r="C117" s="201" t="s">
        <v>922</v>
      </c>
      <c r="D117" s="201" t="s">
        <v>923</v>
      </c>
      <c r="E117" s="201" t="s">
        <v>898</v>
      </c>
      <c r="F117" s="202" t="s">
        <v>3265</v>
      </c>
      <c r="G117" s="201">
        <v>100</v>
      </c>
      <c r="H117" s="201">
        <v>0.4</v>
      </c>
      <c r="I117" s="201" t="s">
        <v>905</v>
      </c>
    </row>
    <row r="118" spans="1:9" ht="25.5">
      <c r="A118" s="167">
        <f t="shared" si="1"/>
        <v>113</v>
      </c>
      <c r="B118" s="201" t="s">
        <v>895</v>
      </c>
      <c r="C118" s="201" t="s">
        <v>924</v>
      </c>
      <c r="D118" s="201" t="s">
        <v>925</v>
      </c>
      <c r="E118" s="201" t="s">
        <v>898</v>
      </c>
      <c r="F118" s="202" t="s">
        <v>3265</v>
      </c>
      <c r="G118" s="201">
        <v>100</v>
      </c>
      <c r="H118" s="201">
        <v>0.4</v>
      </c>
      <c r="I118" s="201" t="s">
        <v>899</v>
      </c>
    </row>
    <row r="119" spans="1:9" ht="25.5">
      <c r="A119" s="167">
        <f t="shared" si="1"/>
        <v>114</v>
      </c>
      <c r="B119" s="201" t="s">
        <v>895</v>
      </c>
      <c r="C119" s="201" t="s">
        <v>926</v>
      </c>
      <c r="D119" s="201" t="s">
        <v>927</v>
      </c>
      <c r="E119" s="201" t="s">
        <v>898</v>
      </c>
      <c r="F119" s="202" t="s">
        <v>3265</v>
      </c>
      <c r="G119" s="201">
        <v>100</v>
      </c>
      <c r="H119" s="201">
        <v>0.4</v>
      </c>
      <c r="I119" s="201" t="s">
        <v>902</v>
      </c>
    </row>
    <row r="120" spans="1:9" ht="25.5">
      <c r="A120" s="167">
        <f t="shared" si="1"/>
        <v>115</v>
      </c>
      <c r="B120" s="201" t="s">
        <v>895</v>
      </c>
      <c r="C120" s="201" t="s">
        <v>928</v>
      </c>
      <c r="D120" s="201" t="s">
        <v>929</v>
      </c>
      <c r="E120" s="201" t="s">
        <v>898</v>
      </c>
      <c r="F120" s="202" t="s">
        <v>3265</v>
      </c>
      <c r="G120" s="201">
        <v>100</v>
      </c>
      <c r="H120" s="201">
        <v>0.4</v>
      </c>
      <c r="I120" s="201" t="s">
        <v>905</v>
      </c>
    </row>
    <row r="121" spans="1:9" ht="25.5">
      <c r="A121" s="167">
        <f t="shared" si="1"/>
        <v>116</v>
      </c>
      <c r="B121" s="201" t="s">
        <v>895</v>
      </c>
      <c r="C121" s="201" t="s">
        <v>930</v>
      </c>
      <c r="D121" s="201" t="s">
        <v>931</v>
      </c>
      <c r="E121" s="201" t="s">
        <v>898</v>
      </c>
      <c r="F121" s="202" t="s">
        <v>3265</v>
      </c>
      <c r="G121" s="201">
        <v>100</v>
      </c>
      <c r="H121" s="201">
        <v>0.4</v>
      </c>
      <c r="I121" s="201" t="s">
        <v>899</v>
      </c>
    </row>
    <row r="122" spans="1:9" ht="25.5">
      <c r="A122" s="167">
        <f t="shared" si="1"/>
        <v>117</v>
      </c>
      <c r="B122" s="201" t="s">
        <v>895</v>
      </c>
      <c r="C122" s="201" t="s">
        <v>932</v>
      </c>
      <c r="D122" s="201" t="s">
        <v>933</v>
      </c>
      <c r="E122" s="201" t="s">
        <v>898</v>
      </c>
      <c r="F122" s="202" t="s">
        <v>3265</v>
      </c>
      <c r="G122" s="201">
        <v>100</v>
      </c>
      <c r="H122" s="201">
        <v>0.4</v>
      </c>
      <c r="I122" s="201" t="s">
        <v>902</v>
      </c>
    </row>
    <row r="123" spans="1:9" ht="25.5">
      <c r="A123" s="167">
        <f t="shared" si="1"/>
        <v>118</v>
      </c>
      <c r="B123" s="201" t="s">
        <v>895</v>
      </c>
      <c r="C123" s="201" t="s">
        <v>934</v>
      </c>
      <c r="D123" s="201" t="s">
        <v>935</v>
      </c>
      <c r="E123" s="201" t="s">
        <v>898</v>
      </c>
      <c r="F123" s="202" t="s">
        <v>3265</v>
      </c>
      <c r="G123" s="201">
        <v>100</v>
      </c>
      <c r="H123" s="201">
        <v>0.4</v>
      </c>
      <c r="I123" s="201" t="s">
        <v>905</v>
      </c>
    </row>
    <row r="124" spans="1:9" ht="25.5">
      <c r="A124" s="167">
        <f t="shared" si="1"/>
        <v>119</v>
      </c>
      <c r="B124" s="201" t="s">
        <v>895</v>
      </c>
      <c r="C124" s="201" t="s">
        <v>936</v>
      </c>
      <c r="D124" s="201" t="s">
        <v>925</v>
      </c>
      <c r="E124" s="201" t="s">
        <v>898</v>
      </c>
      <c r="F124" s="202" t="s">
        <v>3265</v>
      </c>
      <c r="G124" s="201">
        <v>100</v>
      </c>
      <c r="H124" s="201">
        <v>0.4</v>
      </c>
      <c r="I124" s="201" t="s">
        <v>899</v>
      </c>
    </row>
    <row r="125" spans="1:9" ht="25.5">
      <c r="A125" s="167">
        <f t="shared" si="1"/>
        <v>120</v>
      </c>
      <c r="B125" s="201" t="s">
        <v>895</v>
      </c>
      <c r="C125" s="201" t="s">
        <v>937</v>
      </c>
      <c r="D125" s="201" t="s">
        <v>938</v>
      </c>
      <c r="E125" s="201" t="s">
        <v>898</v>
      </c>
      <c r="F125" s="202" t="s">
        <v>3265</v>
      </c>
      <c r="G125" s="201">
        <v>100</v>
      </c>
      <c r="H125" s="201">
        <v>0.4</v>
      </c>
      <c r="I125" s="201" t="s">
        <v>902</v>
      </c>
    </row>
    <row r="126" spans="1:9" ht="25.5">
      <c r="A126" s="167">
        <f t="shared" si="1"/>
        <v>121</v>
      </c>
      <c r="B126" s="201" t="s">
        <v>895</v>
      </c>
      <c r="C126" s="201" t="s">
        <v>939</v>
      </c>
      <c r="D126" s="201" t="s">
        <v>940</v>
      </c>
      <c r="E126" s="201" t="s">
        <v>898</v>
      </c>
      <c r="F126" s="202" t="s">
        <v>3265</v>
      </c>
      <c r="G126" s="201">
        <v>100</v>
      </c>
      <c r="H126" s="201">
        <v>0.4</v>
      </c>
      <c r="I126" s="201" t="s">
        <v>905</v>
      </c>
    </row>
    <row r="127" spans="1:9" ht="25.5">
      <c r="A127" s="167">
        <f t="shared" si="1"/>
        <v>122</v>
      </c>
      <c r="B127" s="201" t="s">
        <v>895</v>
      </c>
      <c r="C127" s="201" t="s">
        <v>941</v>
      </c>
      <c r="D127" s="201" t="s">
        <v>942</v>
      </c>
      <c r="E127" s="201" t="s">
        <v>898</v>
      </c>
      <c r="F127" s="202" t="s">
        <v>3265</v>
      </c>
      <c r="G127" s="201">
        <v>100</v>
      </c>
      <c r="H127" s="201">
        <v>0.4</v>
      </c>
      <c r="I127" s="201" t="s">
        <v>899</v>
      </c>
    </row>
    <row r="128" spans="1:9" ht="25.5">
      <c r="A128" s="167">
        <f t="shared" si="1"/>
        <v>123</v>
      </c>
      <c r="B128" s="201" t="s">
        <v>895</v>
      </c>
      <c r="C128" s="201" t="s">
        <v>943</v>
      </c>
      <c r="D128" s="201" t="s">
        <v>944</v>
      </c>
      <c r="E128" s="201" t="s">
        <v>898</v>
      </c>
      <c r="F128" s="202" t="s">
        <v>3265</v>
      </c>
      <c r="G128" s="201">
        <v>100</v>
      </c>
      <c r="H128" s="201">
        <v>0.4</v>
      </c>
      <c r="I128" s="201" t="s">
        <v>902</v>
      </c>
    </row>
    <row r="129" spans="1:9" ht="25.5">
      <c r="A129" s="167">
        <f t="shared" si="1"/>
        <v>124</v>
      </c>
      <c r="B129" s="201" t="s">
        <v>895</v>
      </c>
      <c r="C129" s="201" t="s">
        <v>945</v>
      </c>
      <c r="D129" s="201" t="s">
        <v>946</v>
      </c>
      <c r="E129" s="201" t="s">
        <v>898</v>
      </c>
      <c r="F129" s="202" t="s">
        <v>3265</v>
      </c>
      <c r="G129" s="201">
        <v>100</v>
      </c>
      <c r="H129" s="201">
        <v>0.4</v>
      </c>
      <c r="I129" s="201" t="s">
        <v>905</v>
      </c>
    </row>
    <row r="130" spans="1:9" ht="25.5">
      <c r="A130" s="167">
        <f t="shared" si="1"/>
        <v>125</v>
      </c>
      <c r="B130" s="201" t="s">
        <v>895</v>
      </c>
      <c r="C130" s="201" t="s">
        <v>947</v>
      </c>
      <c r="D130" s="201" t="s">
        <v>948</v>
      </c>
      <c r="E130" s="201" t="s">
        <v>898</v>
      </c>
      <c r="F130" s="202" t="s">
        <v>3265</v>
      </c>
      <c r="G130" s="201">
        <v>100</v>
      </c>
      <c r="H130" s="201">
        <v>0.4</v>
      </c>
      <c r="I130" s="201" t="s">
        <v>899</v>
      </c>
    </row>
    <row r="131" spans="1:9" ht="25.5">
      <c r="A131" s="167">
        <f t="shared" si="1"/>
        <v>126</v>
      </c>
      <c r="B131" s="201" t="s">
        <v>895</v>
      </c>
      <c r="C131" s="201" t="s">
        <v>949</v>
      </c>
      <c r="D131" s="201" t="s">
        <v>950</v>
      </c>
      <c r="E131" s="201" t="s">
        <v>898</v>
      </c>
      <c r="F131" s="202" t="s">
        <v>3265</v>
      </c>
      <c r="G131" s="201">
        <v>100</v>
      </c>
      <c r="H131" s="201">
        <v>0.4</v>
      </c>
      <c r="I131" s="201" t="s">
        <v>902</v>
      </c>
    </row>
    <row r="132" spans="1:9" ht="25.5">
      <c r="A132" s="167">
        <f t="shared" si="1"/>
        <v>127</v>
      </c>
      <c r="B132" s="201" t="s">
        <v>895</v>
      </c>
      <c r="C132" s="201" t="s">
        <v>951</v>
      </c>
      <c r="D132" s="201" t="s">
        <v>952</v>
      </c>
      <c r="E132" s="201" t="s">
        <v>898</v>
      </c>
      <c r="F132" s="202" t="s">
        <v>3265</v>
      </c>
      <c r="G132" s="201">
        <v>100</v>
      </c>
      <c r="H132" s="201">
        <v>0.4</v>
      </c>
      <c r="I132" s="201" t="s">
        <v>905</v>
      </c>
    </row>
    <row r="133" spans="1:9" ht="25.5">
      <c r="A133" s="167">
        <f t="shared" si="1"/>
        <v>128</v>
      </c>
      <c r="B133" s="201" t="s">
        <v>895</v>
      </c>
      <c r="C133" s="201" t="s">
        <v>953</v>
      </c>
      <c r="D133" s="201" t="s">
        <v>954</v>
      </c>
      <c r="E133" s="201" t="s">
        <v>898</v>
      </c>
      <c r="F133" s="202" t="s">
        <v>3265</v>
      </c>
      <c r="G133" s="201">
        <v>100</v>
      </c>
      <c r="H133" s="201">
        <v>0.4</v>
      </c>
      <c r="I133" s="201" t="s">
        <v>899</v>
      </c>
    </row>
    <row r="134" spans="1:9" ht="25.5">
      <c r="A134" s="167">
        <f t="shared" si="1"/>
        <v>129</v>
      </c>
      <c r="B134" s="201" t="s">
        <v>895</v>
      </c>
      <c r="C134" s="201" t="s">
        <v>955</v>
      </c>
      <c r="D134" s="201" t="s">
        <v>956</v>
      </c>
      <c r="E134" s="201" t="s">
        <v>898</v>
      </c>
      <c r="F134" s="202" t="s">
        <v>3265</v>
      </c>
      <c r="G134" s="201">
        <v>100</v>
      </c>
      <c r="H134" s="201">
        <v>0.4</v>
      </c>
      <c r="I134" s="201" t="s">
        <v>902</v>
      </c>
    </row>
    <row r="135" spans="1:9" ht="25.5">
      <c r="A135" s="167">
        <f t="shared" si="1"/>
        <v>130</v>
      </c>
      <c r="B135" s="201" t="s">
        <v>895</v>
      </c>
      <c r="C135" s="201" t="s">
        <v>957</v>
      </c>
      <c r="D135" s="201" t="s">
        <v>958</v>
      </c>
      <c r="E135" s="201" t="s">
        <v>898</v>
      </c>
      <c r="F135" s="202" t="s">
        <v>3265</v>
      </c>
      <c r="G135" s="201">
        <v>100</v>
      </c>
      <c r="H135" s="201">
        <v>0.4</v>
      </c>
      <c r="I135" s="201" t="s">
        <v>905</v>
      </c>
    </row>
    <row r="136" spans="1:9" ht="25.5">
      <c r="A136" s="167">
        <f t="shared" ref="A136:A199" si="2">+A135+1</f>
        <v>131</v>
      </c>
      <c r="B136" s="201" t="s">
        <v>895</v>
      </c>
      <c r="C136" s="201" t="s">
        <v>959</v>
      </c>
      <c r="D136" s="201" t="s">
        <v>960</v>
      </c>
      <c r="E136" s="201" t="s">
        <v>898</v>
      </c>
      <c r="F136" s="202" t="s">
        <v>3265</v>
      </c>
      <c r="G136" s="201">
        <v>100</v>
      </c>
      <c r="H136" s="201">
        <v>0.4</v>
      </c>
      <c r="I136" s="201" t="s">
        <v>899</v>
      </c>
    </row>
    <row r="137" spans="1:9" ht="25.5">
      <c r="A137" s="167">
        <f t="shared" si="2"/>
        <v>132</v>
      </c>
      <c r="B137" s="201" t="s">
        <v>895</v>
      </c>
      <c r="C137" s="201" t="s">
        <v>961</v>
      </c>
      <c r="D137" s="201" t="s">
        <v>962</v>
      </c>
      <c r="E137" s="201" t="s">
        <v>898</v>
      </c>
      <c r="F137" s="202" t="s">
        <v>3265</v>
      </c>
      <c r="G137" s="201">
        <v>100</v>
      </c>
      <c r="H137" s="201">
        <v>0.4</v>
      </c>
      <c r="I137" s="201" t="s">
        <v>902</v>
      </c>
    </row>
    <row r="138" spans="1:9" ht="25.5">
      <c r="A138" s="167">
        <f t="shared" si="2"/>
        <v>133</v>
      </c>
      <c r="B138" s="201" t="s">
        <v>895</v>
      </c>
      <c r="C138" s="201" t="s">
        <v>963</v>
      </c>
      <c r="D138" s="201" t="s">
        <v>964</v>
      </c>
      <c r="E138" s="201" t="s">
        <v>898</v>
      </c>
      <c r="F138" s="202" t="s">
        <v>3265</v>
      </c>
      <c r="G138" s="201">
        <v>100</v>
      </c>
      <c r="H138" s="201">
        <v>0.4</v>
      </c>
      <c r="I138" s="201" t="s">
        <v>905</v>
      </c>
    </row>
    <row r="139" spans="1:9" ht="25.5">
      <c r="A139" s="167">
        <f t="shared" si="2"/>
        <v>134</v>
      </c>
      <c r="B139" s="201" t="s">
        <v>895</v>
      </c>
      <c r="C139" s="201" t="s">
        <v>965</v>
      </c>
      <c r="D139" s="201" t="s">
        <v>966</v>
      </c>
      <c r="E139" s="201" t="s">
        <v>898</v>
      </c>
      <c r="F139" s="202" t="s">
        <v>3265</v>
      </c>
      <c r="G139" s="201">
        <v>100</v>
      </c>
      <c r="H139" s="201">
        <v>0.4</v>
      </c>
      <c r="I139" s="201" t="s">
        <v>899</v>
      </c>
    </row>
    <row r="140" spans="1:9" ht="25.5">
      <c r="A140" s="167">
        <f t="shared" si="2"/>
        <v>135</v>
      </c>
      <c r="B140" s="201" t="s">
        <v>895</v>
      </c>
      <c r="C140" s="201" t="s">
        <v>967</v>
      </c>
      <c r="D140" s="201" t="s">
        <v>968</v>
      </c>
      <c r="E140" s="201" t="s">
        <v>898</v>
      </c>
      <c r="F140" s="202" t="s">
        <v>3265</v>
      </c>
      <c r="G140" s="201">
        <v>100</v>
      </c>
      <c r="H140" s="201">
        <v>0.4</v>
      </c>
      <c r="I140" s="201" t="s">
        <v>902</v>
      </c>
    </row>
    <row r="141" spans="1:9" ht="25.5">
      <c r="A141" s="167">
        <f t="shared" si="2"/>
        <v>136</v>
      </c>
      <c r="B141" s="201" t="s">
        <v>895</v>
      </c>
      <c r="C141" s="201" t="s">
        <v>969</v>
      </c>
      <c r="D141" s="201" t="s">
        <v>970</v>
      </c>
      <c r="E141" s="201" t="s">
        <v>898</v>
      </c>
      <c r="F141" s="202" t="s">
        <v>3265</v>
      </c>
      <c r="G141" s="201">
        <v>100</v>
      </c>
      <c r="H141" s="201">
        <v>0.4</v>
      </c>
      <c r="I141" s="201" t="s">
        <v>905</v>
      </c>
    </row>
    <row r="142" spans="1:9" ht="25.5">
      <c r="A142" s="167">
        <f t="shared" si="2"/>
        <v>137</v>
      </c>
      <c r="B142" s="201" t="s">
        <v>895</v>
      </c>
      <c r="C142" s="201" t="s">
        <v>971</v>
      </c>
      <c r="D142" s="201" t="s">
        <v>972</v>
      </c>
      <c r="E142" s="201" t="s">
        <v>898</v>
      </c>
      <c r="F142" s="202" t="s">
        <v>3265</v>
      </c>
      <c r="G142" s="201">
        <v>100</v>
      </c>
      <c r="H142" s="201">
        <v>0.4</v>
      </c>
      <c r="I142" s="201" t="s">
        <v>899</v>
      </c>
    </row>
    <row r="143" spans="1:9" ht="25.5">
      <c r="A143" s="167">
        <f t="shared" si="2"/>
        <v>138</v>
      </c>
      <c r="B143" s="201" t="s">
        <v>895</v>
      </c>
      <c r="C143" s="201" t="s">
        <v>973</v>
      </c>
      <c r="D143" s="201" t="s">
        <v>974</v>
      </c>
      <c r="E143" s="201" t="s">
        <v>898</v>
      </c>
      <c r="F143" s="202" t="s">
        <v>3265</v>
      </c>
      <c r="G143" s="201">
        <v>100</v>
      </c>
      <c r="H143" s="201">
        <v>0.4</v>
      </c>
      <c r="I143" s="201" t="s">
        <v>902</v>
      </c>
    </row>
    <row r="144" spans="1:9" ht="25.5">
      <c r="A144" s="167">
        <f t="shared" si="2"/>
        <v>139</v>
      </c>
      <c r="B144" s="201" t="s">
        <v>895</v>
      </c>
      <c r="C144" s="201" t="s">
        <v>975</v>
      </c>
      <c r="D144" s="201" t="s">
        <v>976</v>
      </c>
      <c r="E144" s="201" t="s">
        <v>898</v>
      </c>
      <c r="F144" s="202" t="s">
        <v>3265</v>
      </c>
      <c r="G144" s="201">
        <v>100</v>
      </c>
      <c r="H144" s="201">
        <v>0.4</v>
      </c>
      <c r="I144" s="201" t="s">
        <v>905</v>
      </c>
    </row>
    <row r="145" spans="1:9" ht="25.5">
      <c r="A145" s="167">
        <f t="shared" si="2"/>
        <v>140</v>
      </c>
      <c r="B145" s="201" t="s">
        <v>895</v>
      </c>
      <c r="C145" s="201" t="s">
        <v>977</v>
      </c>
      <c r="D145" s="201" t="s">
        <v>978</v>
      </c>
      <c r="E145" s="201" t="s">
        <v>898</v>
      </c>
      <c r="F145" s="202" t="s">
        <v>3265</v>
      </c>
      <c r="G145" s="201">
        <v>100</v>
      </c>
      <c r="H145" s="201">
        <v>0.4</v>
      </c>
      <c r="I145" s="201" t="s">
        <v>899</v>
      </c>
    </row>
    <row r="146" spans="1:9" ht="25.5">
      <c r="A146" s="167">
        <f t="shared" si="2"/>
        <v>141</v>
      </c>
      <c r="B146" s="201" t="s">
        <v>895</v>
      </c>
      <c r="C146" s="201" t="s">
        <v>979</v>
      </c>
      <c r="D146" s="201" t="s">
        <v>980</v>
      </c>
      <c r="E146" s="201" t="s">
        <v>898</v>
      </c>
      <c r="F146" s="202" t="s">
        <v>3265</v>
      </c>
      <c r="G146" s="201">
        <v>100</v>
      </c>
      <c r="H146" s="201">
        <v>0.4</v>
      </c>
      <c r="I146" s="201" t="s">
        <v>902</v>
      </c>
    </row>
    <row r="147" spans="1:9" ht="25.5">
      <c r="A147" s="167">
        <f t="shared" si="2"/>
        <v>142</v>
      </c>
      <c r="B147" s="201" t="s">
        <v>895</v>
      </c>
      <c r="C147" s="201" t="s">
        <v>981</v>
      </c>
      <c r="D147" s="201" t="s">
        <v>982</v>
      </c>
      <c r="E147" s="201" t="s">
        <v>898</v>
      </c>
      <c r="F147" s="202" t="s">
        <v>3265</v>
      </c>
      <c r="G147" s="201">
        <v>100</v>
      </c>
      <c r="H147" s="201">
        <v>0.4</v>
      </c>
      <c r="I147" s="201" t="s">
        <v>905</v>
      </c>
    </row>
    <row r="148" spans="1:9" ht="25.5">
      <c r="A148" s="167">
        <f t="shared" si="2"/>
        <v>143</v>
      </c>
      <c r="B148" s="201" t="s">
        <v>895</v>
      </c>
      <c r="C148" s="201" t="s">
        <v>983</v>
      </c>
      <c r="D148" s="201" t="s">
        <v>984</v>
      </c>
      <c r="E148" s="201" t="s">
        <v>898</v>
      </c>
      <c r="F148" s="202" t="s">
        <v>3265</v>
      </c>
      <c r="G148" s="201">
        <v>100</v>
      </c>
      <c r="H148" s="201">
        <v>0.4</v>
      </c>
      <c r="I148" s="201" t="s">
        <v>899</v>
      </c>
    </row>
    <row r="149" spans="1:9" ht="25.5">
      <c r="A149" s="167">
        <f t="shared" si="2"/>
        <v>144</v>
      </c>
      <c r="B149" s="201" t="s">
        <v>895</v>
      </c>
      <c r="C149" s="201" t="s">
        <v>985</v>
      </c>
      <c r="D149" s="201" t="s">
        <v>986</v>
      </c>
      <c r="E149" s="201" t="s">
        <v>898</v>
      </c>
      <c r="F149" s="202" t="s">
        <v>3265</v>
      </c>
      <c r="G149" s="201">
        <v>100</v>
      </c>
      <c r="H149" s="201">
        <v>0.4</v>
      </c>
      <c r="I149" s="201" t="s">
        <v>902</v>
      </c>
    </row>
    <row r="150" spans="1:9" ht="25.5">
      <c r="A150" s="167">
        <f t="shared" si="2"/>
        <v>145</v>
      </c>
      <c r="B150" s="201" t="s">
        <v>987</v>
      </c>
      <c r="C150" s="201" t="s">
        <v>988</v>
      </c>
      <c r="D150" s="201" t="s">
        <v>989</v>
      </c>
      <c r="E150" s="201" t="s">
        <v>805</v>
      </c>
      <c r="F150" s="202" t="s">
        <v>2031</v>
      </c>
      <c r="G150" s="201">
        <v>100</v>
      </c>
      <c r="H150" s="201">
        <v>4</v>
      </c>
      <c r="I150" s="201" t="s">
        <v>4201</v>
      </c>
    </row>
    <row r="151" spans="1:9" ht="25.5">
      <c r="A151" s="167">
        <f t="shared" si="2"/>
        <v>146</v>
      </c>
      <c r="B151" s="201" t="s">
        <v>987</v>
      </c>
      <c r="C151" s="201" t="s">
        <v>990</v>
      </c>
      <c r="D151" s="201" t="s">
        <v>991</v>
      </c>
      <c r="E151" s="201" t="s">
        <v>805</v>
      </c>
      <c r="F151" s="202" t="s">
        <v>2031</v>
      </c>
      <c r="G151" s="201">
        <v>100</v>
      </c>
      <c r="H151" s="201">
        <v>4</v>
      </c>
      <c r="I151" s="201" t="s">
        <v>4201</v>
      </c>
    </row>
    <row r="152" spans="1:9" ht="25.5">
      <c r="A152" s="167">
        <f t="shared" si="2"/>
        <v>147</v>
      </c>
      <c r="B152" s="201" t="s">
        <v>987</v>
      </c>
      <c r="C152" s="201" t="s">
        <v>992</v>
      </c>
      <c r="D152" s="201" t="s">
        <v>993</v>
      </c>
      <c r="E152" s="201" t="s">
        <v>805</v>
      </c>
      <c r="F152" s="202" t="s">
        <v>2031</v>
      </c>
      <c r="G152" s="201">
        <v>100</v>
      </c>
      <c r="H152" s="201">
        <v>4</v>
      </c>
      <c r="I152" s="201" t="s">
        <v>4201</v>
      </c>
    </row>
    <row r="153" spans="1:9" ht="25.5">
      <c r="A153" s="167">
        <f t="shared" si="2"/>
        <v>148</v>
      </c>
      <c r="B153" s="201" t="s">
        <v>987</v>
      </c>
      <c r="C153" s="201" t="s">
        <v>994</v>
      </c>
      <c r="D153" s="201" t="s">
        <v>995</v>
      </c>
      <c r="E153" s="201" t="s">
        <v>805</v>
      </c>
      <c r="F153" s="202" t="s">
        <v>2031</v>
      </c>
      <c r="G153" s="201">
        <v>100</v>
      </c>
      <c r="H153" s="201">
        <v>4</v>
      </c>
      <c r="I153" s="201" t="s">
        <v>4201</v>
      </c>
    </row>
    <row r="154" spans="1:9" ht="25.5">
      <c r="A154" s="167">
        <f t="shared" si="2"/>
        <v>149</v>
      </c>
      <c r="B154" s="201" t="s">
        <v>987</v>
      </c>
      <c r="C154" s="201" t="s">
        <v>996</v>
      </c>
      <c r="D154" s="201" t="s">
        <v>997</v>
      </c>
      <c r="E154" s="201" t="s">
        <v>805</v>
      </c>
      <c r="F154" s="202" t="s">
        <v>2031</v>
      </c>
      <c r="G154" s="201">
        <v>100</v>
      </c>
      <c r="H154" s="201">
        <v>4</v>
      </c>
      <c r="I154" s="201" t="s">
        <v>4201</v>
      </c>
    </row>
    <row r="155" spans="1:9" ht="25.5">
      <c r="A155" s="167">
        <f t="shared" si="2"/>
        <v>150</v>
      </c>
      <c r="B155" s="201" t="s">
        <v>987</v>
      </c>
      <c r="C155" s="201" t="s">
        <v>998</v>
      </c>
      <c r="D155" s="201" t="s">
        <v>999</v>
      </c>
      <c r="E155" s="201" t="s">
        <v>805</v>
      </c>
      <c r="F155" s="202" t="s">
        <v>2031</v>
      </c>
      <c r="G155" s="201">
        <v>100</v>
      </c>
      <c r="H155" s="201">
        <v>4</v>
      </c>
      <c r="I155" s="201" t="s">
        <v>4201</v>
      </c>
    </row>
    <row r="156" spans="1:9" ht="25.5">
      <c r="A156" s="167">
        <f t="shared" si="2"/>
        <v>151</v>
      </c>
      <c r="B156" s="201" t="s">
        <v>987</v>
      </c>
      <c r="C156" s="201" t="s">
        <v>1000</v>
      </c>
      <c r="D156" s="201" t="s">
        <v>1001</v>
      </c>
      <c r="E156" s="201" t="s">
        <v>805</v>
      </c>
      <c r="F156" s="202" t="s">
        <v>2031</v>
      </c>
      <c r="G156" s="201">
        <v>100</v>
      </c>
      <c r="H156" s="201">
        <v>4</v>
      </c>
      <c r="I156" s="201" t="s">
        <v>4201</v>
      </c>
    </row>
    <row r="157" spans="1:9" ht="25.5">
      <c r="A157" s="167">
        <f t="shared" si="2"/>
        <v>152</v>
      </c>
      <c r="B157" s="201" t="s">
        <v>987</v>
      </c>
      <c r="C157" s="201" t="s">
        <v>1002</v>
      </c>
      <c r="D157" s="201" t="s">
        <v>1003</v>
      </c>
      <c r="E157" s="201" t="s">
        <v>805</v>
      </c>
      <c r="F157" s="202" t="s">
        <v>2031</v>
      </c>
      <c r="G157" s="201">
        <v>100</v>
      </c>
      <c r="H157" s="201">
        <v>4</v>
      </c>
      <c r="I157" s="201" t="s">
        <v>4201</v>
      </c>
    </row>
    <row r="158" spans="1:9" ht="25.5">
      <c r="A158" s="167">
        <f t="shared" si="2"/>
        <v>153</v>
      </c>
      <c r="B158" s="201" t="s">
        <v>987</v>
      </c>
      <c r="C158" s="201" t="s">
        <v>1004</v>
      </c>
      <c r="D158" s="201" t="s">
        <v>1005</v>
      </c>
      <c r="E158" s="201" t="s">
        <v>805</v>
      </c>
      <c r="F158" s="202" t="s">
        <v>2031</v>
      </c>
      <c r="G158" s="201">
        <v>100</v>
      </c>
      <c r="H158" s="201">
        <v>4</v>
      </c>
      <c r="I158" s="201" t="s">
        <v>4201</v>
      </c>
    </row>
    <row r="159" spans="1:9" ht="25.5">
      <c r="A159" s="167">
        <f t="shared" si="2"/>
        <v>154</v>
      </c>
      <c r="B159" s="201" t="s">
        <v>987</v>
      </c>
      <c r="C159" s="201" t="s">
        <v>1006</v>
      </c>
      <c r="D159" s="201" t="s">
        <v>1007</v>
      </c>
      <c r="E159" s="201" t="s">
        <v>805</v>
      </c>
      <c r="F159" s="202" t="s">
        <v>2031</v>
      </c>
      <c r="G159" s="201">
        <v>100</v>
      </c>
      <c r="H159" s="201">
        <v>4</v>
      </c>
      <c r="I159" s="201" t="s">
        <v>4201</v>
      </c>
    </row>
    <row r="160" spans="1:9" ht="25.5">
      <c r="A160" s="167">
        <f t="shared" si="2"/>
        <v>155</v>
      </c>
      <c r="B160" s="201" t="s">
        <v>987</v>
      </c>
      <c r="C160" s="201" t="s">
        <v>1008</v>
      </c>
      <c r="D160" s="201" t="s">
        <v>1009</v>
      </c>
      <c r="E160" s="201" t="s">
        <v>805</v>
      </c>
      <c r="F160" s="202" t="s">
        <v>2031</v>
      </c>
      <c r="G160" s="201">
        <v>100</v>
      </c>
      <c r="H160" s="201">
        <v>4</v>
      </c>
      <c r="I160" s="201" t="s">
        <v>4201</v>
      </c>
    </row>
    <row r="161" spans="1:9" ht="25.5">
      <c r="A161" s="167">
        <f t="shared" si="2"/>
        <v>156</v>
      </c>
      <c r="B161" s="201" t="s">
        <v>987</v>
      </c>
      <c r="C161" s="201" t="s">
        <v>1010</v>
      </c>
      <c r="D161" s="201" t="s">
        <v>1011</v>
      </c>
      <c r="E161" s="201" t="s">
        <v>805</v>
      </c>
      <c r="F161" s="202" t="s">
        <v>2031</v>
      </c>
      <c r="G161" s="201">
        <v>100</v>
      </c>
      <c r="H161" s="201">
        <v>4</v>
      </c>
      <c r="I161" s="201" t="s">
        <v>4201</v>
      </c>
    </row>
    <row r="162" spans="1:9" ht="25.5">
      <c r="A162" s="167">
        <f t="shared" si="2"/>
        <v>157</v>
      </c>
      <c r="B162" s="201" t="s">
        <v>987</v>
      </c>
      <c r="C162" s="201" t="s">
        <v>1012</v>
      </c>
      <c r="D162" s="201" t="s">
        <v>1013</v>
      </c>
      <c r="E162" s="201" t="s">
        <v>805</v>
      </c>
      <c r="F162" s="202" t="s">
        <v>2031</v>
      </c>
      <c r="G162" s="201">
        <v>100</v>
      </c>
      <c r="H162" s="201">
        <v>4</v>
      </c>
      <c r="I162" s="201" t="s">
        <v>4201</v>
      </c>
    </row>
    <row r="163" spans="1:9" ht="25.5">
      <c r="A163" s="167">
        <f t="shared" si="2"/>
        <v>158</v>
      </c>
      <c r="B163" s="201" t="s">
        <v>987</v>
      </c>
      <c r="C163" s="201" t="s">
        <v>1014</v>
      </c>
      <c r="D163" s="201" t="s">
        <v>1015</v>
      </c>
      <c r="E163" s="201" t="s">
        <v>805</v>
      </c>
      <c r="F163" s="202" t="s">
        <v>2031</v>
      </c>
      <c r="G163" s="201">
        <v>100</v>
      </c>
      <c r="H163" s="201">
        <v>4</v>
      </c>
      <c r="I163" s="201" t="s">
        <v>4201</v>
      </c>
    </row>
    <row r="164" spans="1:9" ht="25.5">
      <c r="A164" s="167">
        <f t="shared" si="2"/>
        <v>159</v>
      </c>
      <c r="B164" s="201" t="s">
        <v>987</v>
      </c>
      <c r="C164" s="201" t="s">
        <v>1016</v>
      </c>
      <c r="D164" s="201" t="s">
        <v>1017</v>
      </c>
      <c r="E164" s="201" t="s">
        <v>805</v>
      </c>
      <c r="F164" s="202" t="s">
        <v>2031</v>
      </c>
      <c r="G164" s="201">
        <v>100</v>
      </c>
      <c r="H164" s="201">
        <v>4</v>
      </c>
      <c r="I164" s="201" t="s">
        <v>4201</v>
      </c>
    </row>
    <row r="165" spans="1:9" ht="25.5">
      <c r="A165" s="167">
        <f t="shared" si="2"/>
        <v>160</v>
      </c>
      <c r="B165" s="201" t="s">
        <v>987</v>
      </c>
      <c r="C165" s="201" t="s">
        <v>1018</v>
      </c>
      <c r="D165" s="201" t="s">
        <v>1019</v>
      </c>
      <c r="E165" s="201" t="s">
        <v>805</v>
      </c>
      <c r="F165" s="202" t="s">
        <v>2031</v>
      </c>
      <c r="G165" s="201">
        <v>100</v>
      </c>
      <c r="H165" s="201">
        <v>4</v>
      </c>
      <c r="I165" s="201" t="s">
        <v>4201</v>
      </c>
    </row>
    <row r="166" spans="1:9" ht="25.5">
      <c r="A166" s="167">
        <f t="shared" si="2"/>
        <v>161</v>
      </c>
      <c r="B166" s="201" t="s">
        <v>987</v>
      </c>
      <c r="C166" s="201" t="s">
        <v>1020</v>
      </c>
      <c r="D166" s="201" t="s">
        <v>1021</v>
      </c>
      <c r="E166" s="201" t="s">
        <v>805</v>
      </c>
      <c r="F166" s="202" t="s">
        <v>2031</v>
      </c>
      <c r="G166" s="201">
        <v>100</v>
      </c>
      <c r="H166" s="201">
        <v>4</v>
      </c>
      <c r="I166" s="201" t="s">
        <v>4201</v>
      </c>
    </row>
    <row r="167" spans="1:9" ht="25.5">
      <c r="A167" s="167">
        <f t="shared" si="2"/>
        <v>162</v>
      </c>
      <c r="B167" s="201" t="s">
        <v>987</v>
      </c>
      <c r="C167" s="201" t="s">
        <v>1022</v>
      </c>
      <c r="D167" s="201" t="s">
        <v>1023</v>
      </c>
      <c r="E167" s="201" t="s">
        <v>805</v>
      </c>
      <c r="F167" s="202" t="s">
        <v>2031</v>
      </c>
      <c r="G167" s="201">
        <v>100</v>
      </c>
      <c r="H167" s="201">
        <v>4</v>
      </c>
      <c r="I167" s="201" t="s">
        <v>4201</v>
      </c>
    </row>
    <row r="168" spans="1:9" ht="25.5">
      <c r="A168" s="167">
        <f t="shared" si="2"/>
        <v>163</v>
      </c>
      <c r="B168" s="201" t="s">
        <v>987</v>
      </c>
      <c r="C168" s="201" t="s">
        <v>1024</v>
      </c>
      <c r="D168" s="201" t="s">
        <v>1025</v>
      </c>
      <c r="E168" s="201" t="s">
        <v>805</v>
      </c>
      <c r="F168" s="202" t="s">
        <v>2031</v>
      </c>
      <c r="G168" s="201">
        <v>100</v>
      </c>
      <c r="H168" s="201">
        <v>4</v>
      </c>
      <c r="I168" s="201" t="s">
        <v>4201</v>
      </c>
    </row>
    <row r="169" spans="1:9" ht="25.5">
      <c r="A169" s="167">
        <f t="shared" si="2"/>
        <v>164</v>
      </c>
      <c r="B169" s="201" t="s">
        <v>987</v>
      </c>
      <c r="C169" s="201" t="s">
        <v>1026</v>
      </c>
      <c r="D169" s="201" t="s">
        <v>1027</v>
      </c>
      <c r="E169" s="201" t="s">
        <v>805</v>
      </c>
      <c r="F169" s="202" t="s">
        <v>2031</v>
      </c>
      <c r="G169" s="201">
        <v>100</v>
      </c>
      <c r="H169" s="201">
        <v>4</v>
      </c>
      <c r="I169" s="201" t="s">
        <v>4201</v>
      </c>
    </row>
    <row r="170" spans="1:9" ht="25.5">
      <c r="A170" s="167">
        <f t="shared" si="2"/>
        <v>165</v>
      </c>
      <c r="B170" s="201" t="s">
        <v>987</v>
      </c>
      <c r="C170" s="201" t="s">
        <v>1028</v>
      </c>
      <c r="D170" s="201" t="s">
        <v>1029</v>
      </c>
      <c r="E170" s="201" t="s">
        <v>805</v>
      </c>
      <c r="F170" s="202" t="s">
        <v>2031</v>
      </c>
      <c r="G170" s="201">
        <v>100</v>
      </c>
      <c r="H170" s="201">
        <v>4</v>
      </c>
      <c r="I170" s="201" t="s">
        <v>4201</v>
      </c>
    </row>
    <row r="171" spans="1:9" ht="25.5">
      <c r="A171" s="167">
        <f t="shared" si="2"/>
        <v>166</v>
      </c>
      <c r="B171" s="201" t="s">
        <v>987</v>
      </c>
      <c r="C171" s="201" t="s">
        <v>1030</v>
      </c>
      <c r="D171" s="201" t="s">
        <v>1031</v>
      </c>
      <c r="E171" s="201" t="s">
        <v>805</v>
      </c>
      <c r="F171" s="202" t="s">
        <v>2031</v>
      </c>
      <c r="G171" s="201">
        <v>100</v>
      </c>
      <c r="H171" s="201">
        <v>4</v>
      </c>
      <c r="I171" s="201" t="s">
        <v>4201</v>
      </c>
    </row>
    <row r="172" spans="1:9" ht="25.5">
      <c r="A172" s="167">
        <f t="shared" si="2"/>
        <v>167</v>
      </c>
      <c r="B172" s="201" t="s">
        <v>987</v>
      </c>
      <c r="C172" s="201" t="s">
        <v>1032</v>
      </c>
      <c r="D172" s="201" t="s">
        <v>1033</v>
      </c>
      <c r="E172" s="201" t="s">
        <v>805</v>
      </c>
      <c r="F172" s="202" t="s">
        <v>2031</v>
      </c>
      <c r="G172" s="201">
        <v>100</v>
      </c>
      <c r="H172" s="201">
        <v>4</v>
      </c>
      <c r="I172" s="201" t="s">
        <v>4201</v>
      </c>
    </row>
    <row r="173" spans="1:9" ht="25.5">
      <c r="A173" s="167">
        <f t="shared" si="2"/>
        <v>168</v>
      </c>
      <c r="B173" s="201" t="s">
        <v>987</v>
      </c>
      <c r="C173" s="201" t="s">
        <v>1034</v>
      </c>
      <c r="D173" s="201" t="s">
        <v>1035</v>
      </c>
      <c r="E173" s="201" t="s">
        <v>805</v>
      </c>
      <c r="F173" s="202" t="s">
        <v>2031</v>
      </c>
      <c r="G173" s="201">
        <v>100</v>
      </c>
      <c r="H173" s="201">
        <v>4</v>
      </c>
      <c r="I173" s="201" t="s">
        <v>4201</v>
      </c>
    </row>
    <row r="174" spans="1:9" ht="25.5">
      <c r="A174" s="167">
        <f t="shared" si="2"/>
        <v>169</v>
      </c>
      <c r="B174" s="201" t="s">
        <v>987</v>
      </c>
      <c r="C174" s="201" t="s">
        <v>1036</v>
      </c>
      <c r="D174" s="201" t="s">
        <v>1037</v>
      </c>
      <c r="E174" s="201" t="s">
        <v>805</v>
      </c>
      <c r="F174" s="202" t="s">
        <v>2031</v>
      </c>
      <c r="G174" s="201">
        <v>100</v>
      </c>
      <c r="H174" s="201">
        <v>4</v>
      </c>
      <c r="I174" s="201" t="s">
        <v>4201</v>
      </c>
    </row>
    <row r="175" spans="1:9" ht="25.5">
      <c r="A175" s="167">
        <f t="shared" si="2"/>
        <v>170</v>
      </c>
      <c r="B175" s="201" t="s">
        <v>987</v>
      </c>
      <c r="C175" s="201" t="s">
        <v>1038</v>
      </c>
      <c r="D175" s="201" t="s">
        <v>1017</v>
      </c>
      <c r="E175" s="201" t="s">
        <v>805</v>
      </c>
      <c r="F175" s="202" t="s">
        <v>2031</v>
      </c>
      <c r="G175" s="201">
        <v>100</v>
      </c>
      <c r="H175" s="201">
        <v>4</v>
      </c>
      <c r="I175" s="201" t="s">
        <v>4201</v>
      </c>
    </row>
    <row r="176" spans="1:9" ht="25.5">
      <c r="A176" s="167">
        <f t="shared" si="2"/>
        <v>171</v>
      </c>
      <c r="B176" s="201" t="s">
        <v>987</v>
      </c>
      <c r="C176" s="201" t="s">
        <v>1039</v>
      </c>
      <c r="D176" s="201" t="s">
        <v>1040</v>
      </c>
      <c r="E176" s="201" t="s">
        <v>805</v>
      </c>
      <c r="F176" s="202" t="s">
        <v>2031</v>
      </c>
      <c r="G176" s="201">
        <v>100</v>
      </c>
      <c r="H176" s="201">
        <v>4</v>
      </c>
      <c r="I176" s="201" t="s">
        <v>4201</v>
      </c>
    </row>
    <row r="177" spans="1:9" ht="25.5">
      <c r="A177" s="167">
        <f t="shared" si="2"/>
        <v>172</v>
      </c>
      <c r="B177" s="201" t="s">
        <v>987</v>
      </c>
      <c r="C177" s="201" t="s">
        <v>1041</v>
      </c>
      <c r="D177" s="201" t="s">
        <v>1042</v>
      </c>
      <c r="E177" s="201" t="s">
        <v>805</v>
      </c>
      <c r="F177" s="202" t="s">
        <v>2031</v>
      </c>
      <c r="G177" s="201">
        <v>100</v>
      </c>
      <c r="H177" s="201">
        <v>4</v>
      </c>
      <c r="I177" s="201" t="s">
        <v>4201</v>
      </c>
    </row>
    <row r="178" spans="1:9" ht="25.5">
      <c r="A178" s="167">
        <f t="shared" si="2"/>
        <v>173</v>
      </c>
      <c r="B178" s="201" t="s">
        <v>987</v>
      </c>
      <c r="C178" s="201" t="s">
        <v>1043</v>
      </c>
      <c r="D178" s="201" t="s">
        <v>1044</v>
      </c>
      <c r="E178" s="201" t="s">
        <v>805</v>
      </c>
      <c r="F178" s="202" t="s">
        <v>2031</v>
      </c>
      <c r="G178" s="201">
        <v>100</v>
      </c>
      <c r="H178" s="201">
        <v>4</v>
      </c>
      <c r="I178" s="201" t="s">
        <v>4201</v>
      </c>
    </row>
    <row r="179" spans="1:9" ht="25.5">
      <c r="A179" s="167">
        <f t="shared" si="2"/>
        <v>174</v>
      </c>
      <c r="B179" s="201" t="s">
        <v>987</v>
      </c>
      <c r="C179" s="201" t="s">
        <v>1045</v>
      </c>
      <c r="D179" s="201" t="s">
        <v>1046</v>
      </c>
      <c r="E179" s="201" t="s">
        <v>805</v>
      </c>
      <c r="F179" s="202" t="s">
        <v>2031</v>
      </c>
      <c r="G179" s="201">
        <v>100</v>
      </c>
      <c r="H179" s="201">
        <v>4</v>
      </c>
      <c r="I179" s="201" t="s">
        <v>4201</v>
      </c>
    </row>
    <row r="180" spans="1:9" ht="25.5">
      <c r="A180" s="167">
        <f t="shared" si="2"/>
        <v>175</v>
      </c>
      <c r="B180" s="201" t="s">
        <v>987</v>
      </c>
      <c r="C180" s="201" t="s">
        <v>1047</v>
      </c>
      <c r="D180" s="201" t="s">
        <v>1048</v>
      </c>
      <c r="E180" s="201" t="s">
        <v>805</v>
      </c>
      <c r="F180" s="202" t="s">
        <v>2031</v>
      </c>
      <c r="G180" s="201">
        <v>100</v>
      </c>
      <c r="H180" s="201">
        <v>4</v>
      </c>
      <c r="I180" s="201" t="s">
        <v>4201</v>
      </c>
    </row>
    <row r="181" spans="1:9" ht="25.5">
      <c r="A181" s="167">
        <f t="shared" si="2"/>
        <v>176</v>
      </c>
      <c r="B181" s="201" t="s">
        <v>987</v>
      </c>
      <c r="C181" s="201" t="s">
        <v>1049</v>
      </c>
      <c r="D181" s="201" t="s">
        <v>1050</v>
      </c>
      <c r="E181" s="201" t="s">
        <v>805</v>
      </c>
      <c r="F181" s="202" t="s">
        <v>2031</v>
      </c>
      <c r="G181" s="201">
        <v>100</v>
      </c>
      <c r="H181" s="201">
        <v>4</v>
      </c>
      <c r="I181" s="201" t="s">
        <v>4201</v>
      </c>
    </row>
    <row r="182" spans="1:9" ht="25.5">
      <c r="A182" s="167">
        <f t="shared" si="2"/>
        <v>177</v>
      </c>
      <c r="B182" s="201" t="s">
        <v>987</v>
      </c>
      <c r="C182" s="201" t="s">
        <v>1051</v>
      </c>
      <c r="D182" s="201" t="s">
        <v>1017</v>
      </c>
      <c r="E182" s="201" t="s">
        <v>805</v>
      </c>
      <c r="F182" s="202" t="s">
        <v>2031</v>
      </c>
      <c r="G182" s="201">
        <v>100</v>
      </c>
      <c r="H182" s="201">
        <v>4</v>
      </c>
      <c r="I182" s="201" t="s">
        <v>4201</v>
      </c>
    </row>
    <row r="183" spans="1:9" ht="25.5">
      <c r="A183" s="167">
        <f t="shared" si="2"/>
        <v>178</v>
      </c>
      <c r="B183" s="201" t="s">
        <v>987</v>
      </c>
      <c r="C183" s="201" t="s">
        <v>1052</v>
      </c>
      <c r="D183" s="201" t="s">
        <v>1053</v>
      </c>
      <c r="E183" s="201" t="s">
        <v>805</v>
      </c>
      <c r="F183" s="202" t="s">
        <v>2031</v>
      </c>
      <c r="G183" s="201">
        <v>100</v>
      </c>
      <c r="H183" s="201">
        <v>4</v>
      </c>
      <c r="I183" s="201" t="s">
        <v>4201</v>
      </c>
    </row>
    <row r="184" spans="1:9" ht="25.5">
      <c r="A184" s="167">
        <f t="shared" si="2"/>
        <v>179</v>
      </c>
      <c r="B184" s="201" t="s">
        <v>987</v>
      </c>
      <c r="C184" s="201" t="s">
        <v>1054</v>
      </c>
      <c r="D184" s="201" t="s">
        <v>1055</v>
      </c>
      <c r="E184" s="201" t="s">
        <v>805</v>
      </c>
      <c r="F184" s="202" t="s">
        <v>2031</v>
      </c>
      <c r="G184" s="201">
        <v>100</v>
      </c>
      <c r="H184" s="201">
        <v>4</v>
      </c>
      <c r="I184" s="201" t="s">
        <v>4201</v>
      </c>
    </row>
    <row r="185" spans="1:9" ht="25.5">
      <c r="A185" s="167">
        <f t="shared" si="2"/>
        <v>180</v>
      </c>
      <c r="B185" s="201" t="s">
        <v>987</v>
      </c>
      <c r="C185" s="201" t="s">
        <v>1056</v>
      </c>
      <c r="D185" s="201" t="s">
        <v>1057</v>
      </c>
      <c r="E185" s="201" t="s">
        <v>805</v>
      </c>
      <c r="F185" s="202" t="s">
        <v>2031</v>
      </c>
      <c r="G185" s="201">
        <v>100</v>
      </c>
      <c r="H185" s="201">
        <v>4</v>
      </c>
      <c r="I185" s="201" t="s">
        <v>4201</v>
      </c>
    </row>
    <row r="186" spans="1:9" ht="25.5">
      <c r="A186" s="167">
        <f t="shared" si="2"/>
        <v>181</v>
      </c>
      <c r="B186" s="201" t="s">
        <v>987</v>
      </c>
      <c r="C186" s="201" t="s">
        <v>1058</v>
      </c>
      <c r="D186" s="201" t="s">
        <v>1059</v>
      </c>
      <c r="E186" s="201" t="s">
        <v>805</v>
      </c>
      <c r="F186" s="202" t="s">
        <v>2031</v>
      </c>
      <c r="G186" s="201">
        <v>100</v>
      </c>
      <c r="H186" s="201">
        <v>4</v>
      </c>
      <c r="I186" s="201" t="s">
        <v>4201</v>
      </c>
    </row>
    <row r="187" spans="1:9" ht="25.5">
      <c r="A187" s="167">
        <f t="shared" si="2"/>
        <v>182</v>
      </c>
      <c r="B187" s="201" t="s">
        <v>987</v>
      </c>
      <c r="C187" s="201" t="s">
        <v>1060</v>
      </c>
      <c r="D187" s="201" t="s">
        <v>1061</v>
      </c>
      <c r="E187" s="201" t="s">
        <v>805</v>
      </c>
      <c r="F187" s="202" t="s">
        <v>2031</v>
      </c>
      <c r="G187" s="201">
        <v>100</v>
      </c>
      <c r="H187" s="201">
        <v>4</v>
      </c>
      <c r="I187" s="201" t="s">
        <v>4201</v>
      </c>
    </row>
    <row r="188" spans="1:9" ht="25.5">
      <c r="A188" s="167">
        <f t="shared" si="2"/>
        <v>183</v>
      </c>
      <c r="B188" s="201" t="s">
        <v>987</v>
      </c>
      <c r="C188" s="201" t="s">
        <v>1062</v>
      </c>
      <c r="D188" s="201" t="s">
        <v>1063</v>
      </c>
      <c r="E188" s="201" t="s">
        <v>805</v>
      </c>
      <c r="F188" s="202" t="s">
        <v>2031</v>
      </c>
      <c r="G188" s="201">
        <v>100</v>
      </c>
      <c r="H188" s="201">
        <v>4</v>
      </c>
      <c r="I188" s="201" t="s">
        <v>4201</v>
      </c>
    </row>
    <row r="189" spans="1:9" ht="25.5">
      <c r="A189" s="167">
        <f t="shared" si="2"/>
        <v>184</v>
      </c>
      <c r="B189" s="201" t="s">
        <v>987</v>
      </c>
      <c r="C189" s="201" t="s">
        <v>1064</v>
      </c>
      <c r="D189" s="201" t="s">
        <v>1027</v>
      </c>
      <c r="E189" s="201" t="s">
        <v>805</v>
      </c>
      <c r="F189" s="202" t="s">
        <v>2031</v>
      </c>
      <c r="G189" s="201">
        <v>100</v>
      </c>
      <c r="H189" s="201">
        <v>4</v>
      </c>
      <c r="I189" s="201" t="s">
        <v>4201</v>
      </c>
    </row>
    <row r="190" spans="1:9" ht="25.5">
      <c r="A190" s="167">
        <f t="shared" si="2"/>
        <v>185</v>
      </c>
      <c r="B190" s="201" t="s">
        <v>987</v>
      </c>
      <c r="C190" s="201" t="s">
        <v>1065</v>
      </c>
      <c r="D190" s="201" t="s">
        <v>1066</v>
      </c>
      <c r="E190" s="201" t="s">
        <v>805</v>
      </c>
      <c r="F190" s="202" t="s">
        <v>2031</v>
      </c>
      <c r="G190" s="201">
        <v>100</v>
      </c>
      <c r="H190" s="201">
        <v>4</v>
      </c>
      <c r="I190" s="201" t="s">
        <v>4201</v>
      </c>
    </row>
    <row r="191" spans="1:9" ht="25.5">
      <c r="A191" s="167">
        <f t="shared" si="2"/>
        <v>186</v>
      </c>
      <c r="B191" s="201" t="s">
        <v>987</v>
      </c>
      <c r="C191" s="201" t="s">
        <v>1067</v>
      </c>
      <c r="D191" s="201">
        <v>975152061</v>
      </c>
      <c r="E191" s="201" t="s">
        <v>805</v>
      </c>
      <c r="F191" s="202" t="s">
        <v>2031</v>
      </c>
      <c r="G191" s="201">
        <v>100</v>
      </c>
      <c r="H191" s="201">
        <v>4</v>
      </c>
      <c r="I191" s="201" t="s">
        <v>4201</v>
      </c>
    </row>
    <row r="192" spans="1:9" ht="25.5">
      <c r="A192" s="167">
        <f t="shared" si="2"/>
        <v>187</v>
      </c>
      <c r="B192" s="201" t="s">
        <v>987</v>
      </c>
      <c r="C192" s="201" t="s">
        <v>1068</v>
      </c>
      <c r="D192" s="201">
        <v>972998091</v>
      </c>
      <c r="E192" s="201" t="s">
        <v>805</v>
      </c>
      <c r="F192" s="202" t="s">
        <v>2031</v>
      </c>
      <c r="G192" s="201">
        <v>100</v>
      </c>
      <c r="H192" s="201">
        <v>4</v>
      </c>
      <c r="I192" s="201" t="s">
        <v>4201</v>
      </c>
    </row>
    <row r="193" spans="1:9" ht="25.5">
      <c r="A193" s="167">
        <f t="shared" si="2"/>
        <v>188</v>
      </c>
      <c r="B193" s="201" t="s">
        <v>987</v>
      </c>
      <c r="C193" s="201" t="s">
        <v>1069</v>
      </c>
      <c r="D193" s="201">
        <v>975161056</v>
      </c>
      <c r="E193" s="201" t="s">
        <v>805</v>
      </c>
      <c r="F193" s="202" t="s">
        <v>2031</v>
      </c>
      <c r="G193" s="201">
        <v>100</v>
      </c>
      <c r="H193" s="201">
        <v>4</v>
      </c>
      <c r="I193" s="201" t="s">
        <v>4201</v>
      </c>
    </row>
    <row r="194" spans="1:9" ht="25.5">
      <c r="A194" s="167">
        <f t="shared" si="2"/>
        <v>189</v>
      </c>
      <c r="B194" s="201" t="s">
        <v>987</v>
      </c>
      <c r="C194" s="201" t="s">
        <v>1070</v>
      </c>
      <c r="D194" s="201">
        <v>974537069</v>
      </c>
      <c r="E194" s="201" t="s">
        <v>805</v>
      </c>
      <c r="F194" s="202" t="s">
        <v>2031</v>
      </c>
      <c r="G194" s="201">
        <v>100</v>
      </c>
      <c r="H194" s="201">
        <v>4</v>
      </c>
      <c r="I194" s="201" t="s">
        <v>4201</v>
      </c>
    </row>
    <row r="195" spans="1:9" ht="25.5">
      <c r="A195" s="167">
        <f t="shared" si="2"/>
        <v>190</v>
      </c>
      <c r="B195" s="201" t="s">
        <v>987</v>
      </c>
      <c r="C195" s="201" t="s">
        <v>1071</v>
      </c>
      <c r="D195" s="201">
        <v>944497062</v>
      </c>
      <c r="E195" s="201" t="s">
        <v>805</v>
      </c>
      <c r="F195" s="202" t="s">
        <v>2031</v>
      </c>
      <c r="G195" s="201">
        <v>100</v>
      </c>
      <c r="H195" s="201">
        <v>4</v>
      </c>
      <c r="I195" s="201" t="s">
        <v>4201</v>
      </c>
    </row>
    <row r="196" spans="1:9" ht="25.5">
      <c r="A196" s="167">
        <f t="shared" si="2"/>
        <v>191</v>
      </c>
      <c r="B196" s="201" t="s">
        <v>987</v>
      </c>
      <c r="C196" s="201" t="s">
        <v>1072</v>
      </c>
      <c r="D196" s="201">
        <v>888598859</v>
      </c>
      <c r="E196" s="201" t="s">
        <v>805</v>
      </c>
      <c r="F196" s="202" t="s">
        <v>2031</v>
      </c>
      <c r="G196" s="201">
        <v>100</v>
      </c>
      <c r="H196" s="201">
        <v>4</v>
      </c>
      <c r="I196" s="201" t="s">
        <v>4201</v>
      </c>
    </row>
    <row r="197" spans="1:9" ht="25.5">
      <c r="A197" s="167">
        <f t="shared" si="2"/>
        <v>192</v>
      </c>
      <c r="B197" s="201" t="s">
        <v>987</v>
      </c>
      <c r="C197" s="201" t="s">
        <v>1073</v>
      </c>
      <c r="D197" s="201">
        <v>977919314</v>
      </c>
      <c r="E197" s="201" t="s">
        <v>805</v>
      </c>
      <c r="F197" s="202" t="s">
        <v>2031</v>
      </c>
      <c r="G197" s="201">
        <v>100</v>
      </c>
      <c r="H197" s="201">
        <v>4</v>
      </c>
      <c r="I197" s="201" t="s">
        <v>4201</v>
      </c>
    </row>
    <row r="198" spans="1:9" ht="25.5">
      <c r="A198" s="167">
        <f t="shared" si="2"/>
        <v>193</v>
      </c>
      <c r="B198" s="201" t="s">
        <v>987</v>
      </c>
      <c r="C198" s="201" t="s">
        <v>1074</v>
      </c>
      <c r="D198" s="201">
        <v>975150390</v>
      </c>
      <c r="E198" s="201" t="s">
        <v>805</v>
      </c>
      <c r="F198" s="202" t="s">
        <v>2031</v>
      </c>
      <c r="G198" s="201">
        <v>100</v>
      </c>
      <c r="H198" s="201">
        <v>4</v>
      </c>
      <c r="I198" s="201" t="s">
        <v>4201</v>
      </c>
    </row>
    <row r="199" spans="1:9" ht="25.5">
      <c r="A199" s="167">
        <f t="shared" si="2"/>
        <v>194</v>
      </c>
      <c r="B199" s="201" t="s">
        <v>987</v>
      </c>
      <c r="C199" s="201" t="s">
        <v>1075</v>
      </c>
      <c r="D199" s="204">
        <v>975269410</v>
      </c>
      <c r="E199" s="201" t="s">
        <v>805</v>
      </c>
      <c r="F199" s="202" t="s">
        <v>2031</v>
      </c>
      <c r="G199" s="201">
        <v>100</v>
      </c>
      <c r="H199" s="201">
        <v>4</v>
      </c>
      <c r="I199" s="201" t="s">
        <v>4201</v>
      </c>
    </row>
    <row r="200" spans="1:9" ht="25.5">
      <c r="A200" s="167">
        <f t="shared" ref="A200:A263" si="3">+A199+1</f>
        <v>195</v>
      </c>
      <c r="B200" s="201" t="s">
        <v>987</v>
      </c>
      <c r="C200" s="201" t="s">
        <v>1076</v>
      </c>
      <c r="D200" s="201">
        <v>991493665</v>
      </c>
      <c r="E200" s="201" t="s">
        <v>805</v>
      </c>
      <c r="F200" s="202" t="s">
        <v>2031</v>
      </c>
      <c r="G200" s="201">
        <v>100</v>
      </c>
      <c r="H200" s="201">
        <v>4</v>
      </c>
      <c r="I200" s="201" t="s">
        <v>4201</v>
      </c>
    </row>
    <row r="201" spans="1:9" ht="25.5">
      <c r="A201" s="167">
        <f t="shared" si="3"/>
        <v>196</v>
      </c>
      <c r="B201" s="201" t="s">
        <v>987</v>
      </c>
      <c r="C201" s="201" t="s">
        <v>1077</v>
      </c>
      <c r="D201" s="201">
        <v>974574621</v>
      </c>
      <c r="E201" s="201" t="s">
        <v>805</v>
      </c>
      <c r="F201" s="202" t="s">
        <v>2031</v>
      </c>
      <c r="G201" s="201">
        <v>100</v>
      </c>
      <c r="H201" s="201">
        <v>4</v>
      </c>
      <c r="I201" s="201" t="s">
        <v>4201</v>
      </c>
    </row>
    <row r="202" spans="1:9" ht="25.5">
      <c r="A202" s="167">
        <f t="shared" si="3"/>
        <v>197</v>
      </c>
      <c r="B202" s="201" t="s">
        <v>987</v>
      </c>
      <c r="C202" s="201" t="s">
        <v>1078</v>
      </c>
      <c r="D202" s="201">
        <v>973609401</v>
      </c>
      <c r="E202" s="201" t="s">
        <v>805</v>
      </c>
      <c r="F202" s="202" t="s">
        <v>2031</v>
      </c>
      <c r="G202" s="201">
        <v>100</v>
      </c>
      <c r="H202" s="201">
        <v>4</v>
      </c>
      <c r="I202" s="201" t="s">
        <v>4201</v>
      </c>
    </row>
    <row r="203" spans="1:9" ht="25.5">
      <c r="A203" s="167">
        <f t="shared" si="3"/>
        <v>198</v>
      </c>
      <c r="B203" s="201" t="s">
        <v>987</v>
      </c>
      <c r="C203" s="201" t="s">
        <v>1079</v>
      </c>
      <c r="D203" s="201">
        <v>977919189</v>
      </c>
      <c r="E203" s="201" t="s">
        <v>805</v>
      </c>
      <c r="F203" s="202" t="s">
        <v>2031</v>
      </c>
      <c r="G203" s="201">
        <v>100</v>
      </c>
      <c r="H203" s="201">
        <v>4</v>
      </c>
      <c r="I203" s="201" t="s">
        <v>4201</v>
      </c>
    </row>
    <row r="204" spans="1:9" ht="25.5">
      <c r="A204" s="167">
        <f t="shared" si="3"/>
        <v>199</v>
      </c>
      <c r="B204" s="201" t="s">
        <v>987</v>
      </c>
      <c r="C204" s="201" t="s">
        <v>1080</v>
      </c>
      <c r="D204" s="201">
        <v>934682768</v>
      </c>
      <c r="E204" s="201" t="s">
        <v>805</v>
      </c>
      <c r="F204" s="202" t="s">
        <v>2031</v>
      </c>
      <c r="G204" s="201">
        <v>100</v>
      </c>
      <c r="H204" s="201">
        <v>4</v>
      </c>
      <c r="I204" s="201" t="s">
        <v>4201</v>
      </c>
    </row>
    <row r="205" spans="1:9" ht="25.5">
      <c r="A205" s="167">
        <f t="shared" si="3"/>
        <v>200</v>
      </c>
      <c r="B205" s="201" t="s">
        <v>987</v>
      </c>
      <c r="C205" s="201" t="s">
        <v>1081</v>
      </c>
      <c r="D205" s="204"/>
      <c r="E205" s="201" t="s">
        <v>805</v>
      </c>
      <c r="F205" s="202" t="s">
        <v>2031</v>
      </c>
      <c r="G205" s="201">
        <v>100</v>
      </c>
      <c r="H205" s="201">
        <v>4</v>
      </c>
      <c r="I205" s="201" t="s">
        <v>4201</v>
      </c>
    </row>
    <row r="206" spans="1:9" ht="25.5">
      <c r="A206" s="167">
        <f t="shared" si="3"/>
        <v>201</v>
      </c>
      <c r="B206" s="201" t="s">
        <v>987</v>
      </c>
      <c r="C206" s="201" t="s">
        <v>1082</v>
      </c>
      <c r="D206" s="201">
        <v>3252128</v>
      </c>
      <c r="E206" s="201" t="s">
        <v>805</v>
      </c>
      <c r="F206" s="202" t="s">
        <v>2031</v>
      </c>
      <c r="G206" s="201">
        <v>100</v>
      </c>
      <c r="H206" s="201">
        <v>4</v>
      </c>
      <c r="I206" s="201" t="s">
        <v>4201</v>
      </c>
    </row>
    <row r="207" spans="1:9" ht="25.5">
      <c r="A207" s="167">
        <f t="shared" si="3"/>
        <v>202</v>
      </c>
      <c r="B207" s="201" t="s">
        <v>987</v>
      </c>
      <c r="C207" s="201" t="s">
        <v>1083</v>
      </c>
      <c r="D207" s="201">
        <v>941199540</v>
      </c>
      <c r="E207" s="201" t="s">
        <v>805</v>
      </c>
      <c r="F207" s="202" t="s">
        <v>2031</v>
      </c>
      <c r="G207" s="201">
        <v>100</v>
      </c>
      <c r="H207" s="201">
        <v>4</v>
      </c>
      <c r="I207" s="201" t="s">
        <v>4201</v>
      </c>
    </row>
    <row r="208" spans="1:9" ht="25.5">
      <c r="A208" s="167">
        <f t="shared" si="3"/>
        <v>203</v>
      </c>
      <c r="B208" s="201" t="s">
        <v>987</v>
      </c>
      <c r="C208" s="201" t="s">
        <v>1084</v>
      </c>
      <c r="D208" s="201">
        <v>977918594</v>
      </c>
      <c r="E208" s="201" t="s">
        <v>805</v>
      </c>
      <c r="F208" s="202" t="s">
        <v>2031</v>
      </c>
      <c r="G208" s="201">
        <v>100</v>
      </c>
      <c r="H208" s="201">
        <v>4</v>
      </c>
      <c r="I208" s="201" t="s">
        <v>4201</v>
      </c>
    </row>
    <row r="209" spans="1:9" ht="25.5">
      <c r="A209" s="167">
        <f t="shared" si="3"/>
        <v>204</v>
      </c>
      <c r="B209" s="201" t="s">
        <v>987</v>
      </c>
      <c r="C209" s="201" t="s">
        <v>1085</v>
      </c>
      <c r="D209" s="201">
        <v>974510798</v>
      </c>
      <c r="E209" s="201" t="s">
        <v>805</v>
      </c>
      <c r="F209" s="202" t="s">
        <v>2031</v>
      </c>
      <c r="G209" s="201">
        <v>100</v>
      </c>
      <c r="H209" s="201">
        <v>4</v>
      </c>
      <c r="I209" s="201" t="s">
        <v>4201</v>
      </c>
    </row>
    <row r="210" spans="1:9" ht="25.5">
      <c r="A210" s="167">
        <f t="shared" si="3"/>
        <v>205</v>
      </c>
      <c r="B210" s="201" t="s">
        <v>987</v>
      </c>
      <c r="C210" s="201" t="s">
        <v>1086</v>
      </c>
      <c r="D210" s="201">
        <v>976038091</v>
      </c>
      <c r="E210" s="201" t="s">
        <v>805</v>
      </c>
      <c r="F210" s="202" t="s">
        <v>2031</v>
      </c>
      <c r="G210" s="201">
        <v>100</v>
      </c>
      <c r="H210" s="201">
        <v>4</v>
      </c>
      <c r="I210" s="201" t="s">
        <v>4201</v>
      </c>
    </row>
    <row r="211" spans="1:9" ht="25.5">
      <c r="A211" s="167">
        <f t="shared" si="3"/>
        <v>206</v>
      </c>
      <c r="B211" s="201" t="s">
        <v>987</v>
      </c>
      <c r="C211" s="201" t="s">
        <v>1087</v>
      </c>
      <c r="D211" s="201">
        <v>975121094</v>
      </c>
      <c r="E211" s="201" t="s">
        <v>805</v>
      </c>
      <c r="F211" s="202" t="s">
        <v>2031</v>
      </c>
      <c r="G211" s="201">
        <v>100</v>
      </c>
      <c r="H211" s="201">
        <v>4</v>
      </c>
      <c r="I211" s="201" t="s">
        <v>4201</v>
      </c>
    </row>
    <row r="212" spans="1:9" ht="25.5">
      <c r="A212" s="167">
        <f t="shared" si="3"/>
        <v>207</v>
      </c>
      <c r="B212" s="201" t="s">
        <v>987</v>
      </c>
      <c r="C212" s="201" t="s">
        <v>1088</v>
      </c>
      <c r="D212" s="201">
        <v>999605092</v>
      </c>
      <c r="E212" s="201" t="s">
        <v>805</v>
      </c>
      <c r="F212" s="202" t="s">
        <v>2031</v>
      </c>
      <c r="G212" s="201">
        <v>100</v>
      </c>
      <c r="H212" s="201">
        <v>4</v>
      </c>
      <c r="I212" s="201" t="s">
        <v>4201</v>
      </c>
    </row>
    <row r="213" spans="1:9" ht="25.5">
      <c r="A213" s="167">
        <f t="shared" si="3"/>
        <v>208</v>
      </c>
      <c r="B213" s="201" t="s">
        <v>987</v>
      </c>
      <c r="C213" s="201" t="s">
        <v>1089</v>
      </c>
      <c r="D213" s="201">
        <v>975142201</v>
      </c>
      <c r="E213" s="201" t="s">
        <v>805</v>
      </c>
      <c r="F213" s="202" t="s">
        <v>2031</v>
      </c>
      <c r="G213" s="201">
        <v>100</v>
      </c>
      <c r="H213" s="201">
        <v>4</v>
      </c>
      <c r="I213" s="201" t="s">
        <v>4201</v>
      </c>
    </row>
    <row r="214" spans="1:9" ht="25.5">
      <c r="A214" s="167">
        <f t="shared" si="3"/>
        <v>209</v>
      </c>
      <c r="B214" s="201" t="s">
        <v>987</v>
      </c>
      <c r="C214" s="201" t="s">
        <v>1090</v>
      </c>
      <c r="D214" s="201">
        <v>975155716</v>
      </c>
      <c r="E214" s="201" t="s">
        <v>805</v>
      </c>
      <c r="F214" s="202" t="s">
        <v>2031</v>
      </c>
      <c r="G214" s="201">
        <v>100</v>
      </c>
      <c r="H214" s="201">
        <v>4</v>
      </c>
      <c r="I214" s="201" t="s">
        <v>4201</v>
      </c>
    </row>
    <row r="215" spans="1:9" ht="25.5">
      <c r="A215" s="167">
        <f t="shared" si="3"/>
        <v>210</v>
      </c>
      <c r="B215" s="201" t="s">
        <v>987</v>
      </c>
      <c r="C215" s="201" t="s">
        <v>1091</v>
      </c>
      <c r="D215" s="201">
        <v>932838030</v>
      </c>
      <c r="E215" s="201" t="s">
        <v>805</v>
      </c>
      <c r="F215" s="202" t="s">
        <v>2031</v>
      </c>
      <c r="G215" s="201">
        <v>100</v>
      </c>
      <c r="H215" s="201">
        <v>4</v>
      </c>
      <c r="I215" s="201" t="s">
        <v>4201</v>
      </c>
    </row>
    <row r="216" spans="1:9" ht="25.5">
      <c r="A216" s="167">
        <f t="shared" si="3"/>
        <v>211</v>
      </c>
      <c r="B216" s="201" t="s">
        <v>987</v>
      </c>
      <c r="C216" s="201" t="s">
        <v>1092</v>
      </c>
      <c r="D216" s="201">
        <v>974567417</v>
      </c>
      <c r="E216" s="201" t="s">
        <v>805</v>
      </c>
      <c r="F216" s="202" t="s">
        <v>2031</v>
      </c>
      <c r="G216" s="201">
        <v>100</v>
      </c>
      <c r="H216" s="201">
        <v>4</v>
      </c>
      <c r="I216" s="201" t="s">
        <v>4201</v>
      </c>
    </row>
    <row r="217" spans="1:9" ht="25.5">
      <c r="A217" s="167">
        <f t="shared" si="3"/>
        <v>212</v>
      </c>
      <c r="B217" s="201" t="s">
        <v>987</v>
      </c>
      <c r="C217" s="201" t="s">
        <v>1093</v>
      </c>
      <c r="D217" s="201">
        <v>973649288</v>
      </c>
      <c r="E217" s="201" t="s">
        <v>805</v>
      </c>
      <c r="F217" s="202" t="s">
        <v>2031</v>
      </c>
      <c r="G217" s="201">
        <v>100</v>
      </c>
      <c r="H217" s="201">
        <v>4</v>
      </c>
      <c r="I217" s="201" t="s">
        <v>4201</v>
      </c>
    </row>
    <row r="218" spans="1:9" ht="25.5">
      <c r="A218" s="167">
        <f t="shared" si="3"/>
        <v>213</v>
      </c>
      <c r="B218" s="201" t="s">
        <v>987</v>
      </c>
      <c r="C218" s="205" t="s">
        <v>1094</v>
      </c>
      <c r="D218" s="201">
        <v>974700551</v>
      </c>
      <c r="E218" s="201" t="s">
        <v>805</v>
      </c>
      <c r="F218" s="202" t="s">
        <v>2031</v>
      </c>
      <c r="G218" s="201">
        <v>100</v>
      </c>
      <c r="H218" s="201">
        <v>4</v>
      </c>
      <c r="I218" s="201" t="s">
        <v>4201</v>
      </c>
    </row>
    <row r="219" spans="1:9" ht="25.5">
      <c r="A219" s="167">
        <f t="shared" si="3"/>
        <v>214</v>
      </c>
      <c r="B219" s="201" t="s">
        <v>987</v>
      </c>
      <c r="C219" s="205" t="s">
        <v>1095</v>
      </c>
      <c r="D219" s="201">
        <v>990544679</v>
      </c>
      <c r="E219" s="201" t="s">
        <v>805</v>
      </c>
      <c r="F219" s="202" t="s">
        <v>2031</v>
      </c>
      <c r="G219" s="201">
        <v>100</v>
      </c>
      <c r="H219" s="201">
        <v>4</v>
      </c>
      <c r="I219" s="201" t="s">
        <v>4201</v>
      </c>
    </row>
    <row r="220" spans="1:9" ht="25.5">
      <c r="A220" s="167">
        <f t="shared" si="3"/>
        <v>215</v>
      </c>
      <c r="B220" s="201" t="s">
        <v>987</v>
      </c>
      <c r="C220" s="205" t="s">
        <v>1096</v>
      </c>
      <c r="D220" s="201">
        <v>975164025</v>
      </c>
      <c r="E220" s="201" t="s">
        <v>805</v>
      </c>
      <c r="F220" s="202" t="s">
        <v>2031</v>
      </c>
      <c r="G220" s="201">
        <v>100</v>
      </c>
      <c r="H220" s="201">
        <v>4</v>
      </c>
      <c r="I220" s="201" t="s">
        <v>4201</v>
      </c>
    </row>
    <row r="221" spans="1:9" ht="25.5">
      <c r="A221" s="167">
        <f t="shared" si="3"/>
        <v>216</v>
      </c>
      <c r="B221" s="201" t="s">
        <v>987</v>
      </c>
      <c r="C221" s="205" t="s">
        <v>1097</v>
      </c>
      <c r="D221" s="204"/>
      <c r="E221" s="201" t="s">
        <v>805</v>
      </c>
      <c r="F221" s="202" t="s">
        <v>2031</v>
      </c>
      <c r="G221" s="201">
        <v>100</v>
      </c>
      <c r="H221" s="201">
        <v>4</v>
      </c>
      <c r="I221" s="201" t="s">
        <v>4201</v>
      </c>
    </row>
    <row r="222" spans="1:9" ht="25.5">
      <c r="A222" s="167">
        <f t="shared" si="3"/>
        <v>217</v>
      </c>
      <c r="B222" s="201" t="s">
        <v>987</v>
      </c>
      <c r="C222" s="205" t="s">
        <v>1098</v>
      </c>
      <c r="D222" s="204"/>
      <c r="E222" s="201" t="s">
        <v>805</v>
      </c>
      <c r="F222" s="202" t="s">
        <v>2031</v>
      </c>
      <c r="G222" s="201">
        <v>100</v>
      </c>
      <c r="H222" s="201">
        <v>4</v>
      </c>
      <c r="I222" s="201" t="s">
        <v>4201</v>
      </c>
    </row>
    <row r="223" spans="1:9" ht="25.5">
      <c r="A223" s="167">
        <f t="shared" si="3"/>
        <v>218</v>
      </c>
      <c r="B223" s="201" t="s">
        <v>987</v>
      </c>
      <c r="C223" s="205" t="s">
        <v>1099</v>
      </c>
      <c r="D223" s="204"/>
      <c r="E223" s="201" t="s">
        <v>805</v>
      </c>
      <c r="F223" s="202" t="s">
        <v>2031</v>
      </c>
      <c r="G223" s="201">
        <v>100</v>
      </c>
      <c r="H223" s="201">
        <v>4</v>
      </c>
      <c r="I223" s="201" t="s">
        <v>4201</v>
      </c>
    </row>
    <row r="224" spans="1:9" ht="25.5">
      <c r="A224" s="167">
        <f t="shared" si="3"/>
        <v>219</v>
      </c>
      <c r="B224" s="201" t="s">
        <v>987</v>
      </c>
      <c r="C224" s="205" t="s">
        <v>1100</v>
      </c>
      <c r="D224" s="201">
        <v>973607249</v>
      </c>
      <c r="E224" s="201" t="s">
        <v>805</v>
      </c>
      <c r="F224" s="202" t="s">
        <v>2031</v>
      </c>
      <c r="G224" s="201">
        <v>100</v>
      </c>
      <c r="H224" s="201">
        <v>4</v>
      </c>
      <c r="I224" s="201" t="s">
        <v>4201</v>
      </c>
    </row>
    <row r="225" spans="1:9" ht="25.5">
      <c r="A225" s="167">
        <f t="shared" si="3"/>
        <v>220</v>
      </c>
      <c r="B225" s="201" t="s">
        <v>987</v>
      </c>
      <c r="C225" s="205" t="s">
        <v>1101</v>
      </c>
      <c r="D225" s="204">
        <v>975272530</v>
      </c>
      <c r="E225" s="201" t="s">
        <v>805</v>
      </c>
      <c r="F225" s="202" t="s">
        <v>2031</v>
      </c>
      <c r="G225" s="201">
        <v>100</v>
      </c>
      <c r="H225" s="201">
        <v>4</v>
      </c>
      <c r="I225" s="201" t="s">
        <v>4201</v>
      </c>
    </row>
    <row r="226" spans="1:9" ht="25.5">
      <c r="A226" s="167">
        <f t="shared" si="3"/>
        <v>221</v>
      </c>
      <c r="B226" s="201" t="s">
        <v>987</v>
      </c>
      <c r="C226" s="205" t="s">
        <v>1102</v>
      </c>
      <c r="D226" s="201">
        <v>977902566</v>
      </c>
      <c r="E226" s="201" t="s">
        <v>805</v>
      </c>
      <c r="F226" s="202" t="s">
        <v>2031</v>
      </c>
      <c r="G226" s="201">
        <v>100</v>
      </c>
      <c r="H226" s="201">
        <v>4</v>
      </c>
      <c r="I226" s="201" t="s">
        <v>4201</v>
      </c>
    </row>
    <row r="227" spans="1:9" ht="26.25">
      <c r="A227" s="167">
        <f t="shared" si="3"/>
        <v>222</v>
      </c>
      <c r="B227" s="201" t="s">
        <v>987</v>
      </c>
      <c r="C227" s="206" t="s">
        <v>1103</v>
      </c>
      <c r="D227" s="204">
        <v>975111096</v>
      </c>
      <c r="E227" s="201" t="s">
        <v>805</v>
      </c>
      <c r="F227" s="202" t="s">
        <v>2031</v>
      </c>
      <c r="G227" s="201">
        <v>100</v>
      </c>
      <c r="H227" s="201">
        <v>4</v>
      </c>
      <c r="I227" s="201" t="s">
        <v>4201</v>
      </c>
    </row>
    <row r="228" spans="1:9" ht="25.5">
      <c r="A228" s="167">
        <f t="shared" si="3"/>
        <v>223</v>
      </c>
      <c r="B228" s="201" t="s">
        <v>987</v>
      </c>
      <c r="C228" s="206" t="s">
        <v>1104</v>
      </c>
      <c r="D228" s="204">
        <v>972212487</v>
      </c>
      <c r="E228" s="201" t="s">
        <v>805</v>
      </c>
      <c r="F228" s="202" t="s">
        <v>2031</v>
      </c>
      <c r="G228" s="201">
        <v>100</v>
      </c>
      <c r="H228" s="201">
        <v>4</v>
      </c>
      <c r="I228" s="201" t="s">
        <v>4201</v>
      </c>
    </row>
    <row r="229" spans="1:9" ht="26.25">
      <c r="A229" s="167">
        <f t="shared" si="3"/>
        <v>224</v>
      </c>
      <c r="B229" s="201" t="s">
        <v>987</v>
      </c>
      <c r="C229" s="206" t="s">
        <v>1105</v>
      </c>
      <c r="D229" s="201">
        <v>975109086</v>
      </c>
      <c r="E229" s="201" t="s">
        <v>805</v>
      </c>
      <c r="F229" s="202" t="s">
        <v>2031</v>
      </c>
      <c r="G229" s="201">
        <v>100</v>
      </c>
      <c r="H229" s="201">
        <v>4</v>
      </c>
      <c r="I229" s="201" t="s">
        <v>4201</v>
      </c>
    </row>
    <row r="230" spans="1:9" ht="25.5">
      <c r="A230" s="167">
        <f t="shared" si="3"/>
        <v>225</v>
      </c>
      <c r="B230" s="201" t="s">
        <v>1106</v>
      </c>
      <c r="C230" s="207" t="s">
        <v>1107</v>
      </c>
      <c r="D230" s="207">
        <v>993104196</v>
      </c>
      <c r="E230" s="201" t="s">
        <v>805</v>
      </c>
      <c r="F230" s="202" t="s">
        <v>2031</v>
      </c>
      <c r="G230" s="201">
        <v>100</v>
      </c>
      <c r="H230" s="201">
        <v>4</v>
      </c>
      <c r="I230" s="201" t="s">
        <v>4201</v>
      </c>
    </row>
    <row r="231" spans="1:9" ht="25.5">
      <c r="A231" s="167">
        <f t="shared" si="3"/>
        <v>226</v>
      </c>
      <c r="B231" s="201" t="s">
        <v>1106</v>
      </c>
      <c r="C231" s="207" t="s">
        <v>1108</v>
      </c>
      <c r="D231" s="207">
        <v>993233170</v>
      </c>
      <c r="E231" s="201" t="s">
        <v>805</v>
      </c>
      <c r="F231" s="202" t="s">
        <v>2031</v>
      </c>
      <c r="G231" s="201">
        <v>100</v>
      </c>
      <c r="H231" s="201">
        <v>4</v>
      </c>
      <c r="I231" s="201" t="s">
        <v>4201</v>
      </c>
    </row>
    <row r="232" spans="1:9" ht="25.5">
      <c r="A232" s="167">
        <f t="shared" si="3"/>
        <v>227</v>
      </c>
      <c r="B232" s="201" t="s">
        <v>1106</v>
      </c>
      <c r="C232" s="207" t="s">
        <v>1109</v>
      </c>
      <c r="D232" s="207">
        <v>904318789</v>
      </c>
      <c r="E232" s="201" t="s">
        <v>805</v>
      </c>
      <c r="F232" s="202" t="s">
        <v>2031</v>
      </c>
      <c r="G232" s="201">
        <v>100</v>
      </c>
      <c r="H232" s="201">
        <v>4</v>
      </c>
      <c r="I232" s="201" t="s">
        <v>4201</v>
      </c>
    </row>
    <row r="233" spans="1:9" ht="25.5">
      <c r="A233" s="167">
        <f t="shared" si="3"/>
        <v>228</v>
      </c>
      <c r="B233" s="201" t="s">
        <v>1106</v>
      </c>
      <c r="C233" s="207" t="s">
        <v>1110</v>
      </c>
      <c r="D233" s="207">
        <v>995965331</v>
      </c>
      <c r="E233" s="201" t="s">
        <v>805</v>
      </c>
      <c r="F233" s="202" t="s">
        <v>2031</v>
      </c>
      <c r="G233" s="201">
        <v>100</v>
      </c>
      <c r="H233" s="201">
        <v>4</v>
      </c>
      <c r="I233" s="201" t="s">
        <v>4201</v>
      </c>
    </row>
    <row r="234" spans="1:9" ht="25.5">
      <c r="A234" s="167">
        <f t="shared" si="3"/>
        <v>229</v>
      </c>
      <c r="B234" s="201" t="s">
        <v>1106</v>
      </c>
      <c r="C234" s="207" t="s">
        <v>1111</v>
      </c>
      <c r="D234" s="207">
        <v>937514846</v>
      </c>
      <c r="E234" s="201" t="s">
        <v>805</v>
      </c>
      <c r="F234" s="202" t="s">
        <v>2031</v>
      </c>
      <c r="G234" s="201">
        <v>100</v>
      </c>
      <c r="H234" s="201">
        <v>4</v>
      </c>
      <c r="I234" s="201" t="s">
        <v>4201</v>
      </c>
    </row>
    <row r="235" spans="1:9" ht="25.5">
      <c r="A235" s="167">
        <f t="shared" si="3"/>
        <v>230</v>
      </c>
      <c r="B235" s="201" t="s">
        <v>1106</v>
      </c>
      <c r="C235" s="207" t="s">
        <v>1112</v>
      </c>
      <c r="D235" s="207">
        <v>975268898</v>
      </c>
      <c r="E235" s="201" t="s">
        <v>805</v>
      </c>
      <c r="F235" s="202" t="s">
        <v>2031</v>
      </c>
      <c r="G235" s="201">
        <v>100</v>
      </c>
      <c r="H235" s="201">
        <v>4</v>
      </c>
      <c r="I235" s="201" t="s">
        <v>4201</v>
      </c>
    </row>
    <row r="236" spans="1:9" ht="25.5">
      <c r="A236" s="167">
        <f t="shared" si="3"/>
        <v>231</v>
      </c>
      <c r="B236" s="201" t="s">
        <v>1106</v>
      </c>
      <c r="C236" s="207" t="s">
        <v>1113</v>
      </c>
      <c r="D236" s="207">
        <v>997469775</v>
      </c>
      <c r="E236" s="201" t="s">
        <v>805</v>
      </c>
      <c r="F236" s="202" t="s">
        <v>2031</v>
      </c>
      <c r="G236" s="201">
        <v>100</v>
      </c>
      <c r="H236" s="201">
        <v>4</v>
      </c>
      <c r="I236" s="201" t="s">
        <v>4201</v>
      </c>
    </row>
    <row r="237" spans="1:9" ht="25.5">
      <c r="A237" s="167">
        <f t="shared" si="3"/>
        <v>232</v>
      </c>
      <c r="B237" s="201" t="s">
        <v>1106</v>
      </c>
      <c r="C237" s="207" t="s">
        <v>1114</v>
      </c>
      <c r="D237" s="207">
        <v>990765627</v>
      </c>
      <c r="E237" s="201" t="s">
        <v>805</v>
      </c>
      <c r="F237" s="202" t="s">
        <v>2031</v>
      </c>
      <c r="G237" s="201">
        <v>100</v>
      </c>
      <c r="H237" s="201">
        <v>4</v>
      </c>
      <c r="I237" s="201" t="s">
        <v>4201</v>
      </c>
    </row>
    <row r="238" spans="1:9" ht="25.5">
      <c r="A238" s="167">
        <f t="shared" si="3"/>
        <v>233</v>
      </c>
      <c r="B238" s="201" t="s">
        <v>1106</v>
      </c>
      <c r="C238" s="207" t="s">
        <v>1115</v>
      </c>
      <c r="D238" s="207">
        <v>990625656</v>
      </c>
      <c r="E238" s="201" t="s">
        <v>805</v>
      </c>
      <c r="F238" s="202" t="s">
        <v>2031</v>
      </c>
      <c r="G238" s="201">
        <v>100</v>
      </c>
      <c r="H238" s="201">
        <v>4</v>
      </c>
      <c r="I238" s="201" t="s">
        <v>4201</v>
      </c>
    </row>
    <row r="239" spans="1:9" ht="25.5">
      <c r="A239" s="167">
        <f t="shared" si="3"/>
        <v>234</v>
      </c>
      <c r="B239" s="201" t="s">
        <v>1106</v>
      </c>
      <c r="C239" s="207" t="s">
        <v>1116</v>
      </c>
      <c r="D239" s="207">
        <v>973619115</v>
      </c>
      <c r="E239" s="201" t="s">
        <v>805</v>
      </c>
      <c r="F239" s="202" t="s">
        <v>2031</v>
      </c>
      <c r="G239" s="201">
        <v>100</v>
      </c>
      <c r="H239" s="201">
        <v>4</v>
      </c>
      <c r="I239" s="201" t="s">
        <v>4201</v>
      </c>
    </row>
    <row r="240" spans="1:9" ht="25.5">
      <c r="A240" s="167">
        <f t="shared" si="3"/>
        <v>235</v>
      </c>
      <c r="B240" s="201" t="s">
        <v>1106</v>
      </c>
      <c r="C240" s="207" t="s">
        <v>1117</v>
      </c>
      <c r="D240" s="207">
        <v>997493997</v>
      </c>
      <c r="E240" s="201" t="s">
        <v>805</v>
      </c>
      <c r="F240" s="202" t="s">
        <v>2031</v>
      </c>
      <c r="G240" s="201">
        <v>100</v>
      </c>
      <c r="H240" s="201">
        <v>4</v>
      </c>
      <c r="I240" s="201" t="s">
        <v>4201</v>
      </c>
    </row>
    <row r="241" spans="1:9" ht="25.5">
      <c r="A241" s="167">
        <f t="shared" si="3"/>
        <v>236</v>
      </c>
      <c r="B241" s="201" t="s">
        <v>1106</v>
      </c>
      <c r="C241" s="207" t="s">
        <v>1118</v>
      </c>
      <c r="D241" s="207">
        <v>932805999</v>
      </c>
      <c r="E241" s="201" t="s">
        <v>805</v>
      </c>
      <c r="F241" s="202" t="s">
        <v>2031</v>
      </c>
      <c r="G241" s="201">
        <v>100</v>
      </c>
      <c r="H241" s="201">
        <v>4</v>
      </c>
      <c r="I241" s="201" t="s">
        <v>4201</v>
      </c>
    </row>
    <row r="242" spans="1:9" ht="25.5">
      <c r="A242" s="167">
        <f t="shared" si="3"/>
        <v>237</v>
      </c>
      <c r="B242" s="201" t="s">
        <v>1106</v>
      </c>
      <c r="C242" s="207" t="s">
        <v>1119</v>
      </c>
      <c r="D242" s="207">
        <v>937491685</v>
      </c>
      <c r="E242" s="201" t="s">
        <v>805</v>
      </c>
      <c r="F242" s="202" t="s">
        <v>2031</v>
      </c>
      <c r="G242" s="201">
        <v>100</v>
      </c>
      <c r="H242" s="201">
        <v>4</v>
      </c>
      <c r="I242" s="201" t="s">
        <v>4201</v>
      </c>
    </row>
    <row r="243" spans="1:9" ht="25.5">
      <c r="A243" s="167">
        <f t="shared" si="3"/>
        <v>238</v>
      </c>
      <c r="B243" s="201" t="s">
        <v>1106</v>
      </c>
      <c r="C243" s="207" t="s">
        <v>1120</v>
      </c>
      <c r="D243" s="207">
        <v>919143673</v>
      </c>
      <c r="E243" s="201" t="s">
        <v>805</v>
      </c>
      <c r="F243" s="202" t="s">
        <v>2031</v>
      </c>
      <c r="G243" s="201">
        <v>100</v>
      </c>
      <c r="H243" s="201">
        <v>4</v>
      </c>
      <c r="I243" s="201" t="s">
        <v>4201</v>
      </c>
    </row>
    <row r="244" spans="1:9" ht="25.5">
      <c r="A244" s="167">
        <f t="shared" si="3"/>
        <v>239</v>
      </c>
      <c r="B244" s="201" t="s">
        <v>1106</v>
      </c>
      <c r="C244" s="207" t="s">
        <v>1121</v>
      </c>
      <c r="D244" s="207">
        <v>995581082</v>
      </c>
      <c r="E244" s="201" t="s">
        <v>805</v>
      </c>
      <c r="F244" s="202" t="s">
        <v>2031</v>
      </c>
      <c r="G244" s="201">
        <v>100</v>
      </c>
      <c r="H244" s="201">
        <v>4</v>
      </c>
      <c r="I244" s="201" t="s">
        <v>4201</v>
      </c>
    </row>
    <row r="245" spans="1:9" ht="25.5">
      <c r="A245" s="167">
        <f t="shared" si="3"/>
        <v>240</v>
      </c>
      <c r="B245" s="201" t="s">
        <v>1106</v>
      </c>
      <c r="C245" s="207" t="s">
        <v>1122</v>
      </c>
      <c r="D245" s="207">
        <v>919956757</v>
      </c>
      <c r="E245" s="201" t="s">
        <v>805</v>
      </c>
      <c r="F245" s="202" t="s">
        <v>2031</v>
      </c>
      <c r="G245" s="201">
        <v>100</v>
      </c>
      <c r="H245" s="201">
        <v>4</v>
      </c>
      <c r="I245" s="201" t="s">
        <v>4201</v>
      </c>
    </row>
    <row r="246" spans="1:9" ht="25.5">
      <c r="A246" s="167">
        <f t="shared" si="3"/>
        <v>241</v>
      </c>
      <c r="B246" s="201" t="s">
        <v>1106</v>
      </c>
      <c r="C246" s="207" t="s">
        <v>1123</v>
      </c>
      <c r="D246" s="207">
        <v>623298418</v>
      </c>
      <c r="E246" s="201" t="s">
        <v>805</v>
      </c>
      <c r="F246" s="202" t="s">
        <v>2031</v>
      </c>
      <c r="G246" s="201">
        <v>100</v>
      </c>
      <c r="H246" s="201">
        <v>4</v>
      </c>
      <c r="I246" s="201" t="s">
        <v>4201</v>
      </c>
    </row>
    <row r="247" spans="1:9" ht="25.5">
      <c r="A247" s="167">
        <f t="shared" si="3"/>
        <v>242</v>
      </c>
      <c r="B247" s="201" t="s">
        <v>1106</v>
      </c>
      <c r="C247" s="207" t="s">
        <v>1124</v>
      </c>
      <c r="D247" s="207">
        <v>943156411</v>
      </c>
      <c r="E247" s="201" t="s">
        <v>805</v>
      </c>
      <c r="F247" s="202" t="s">
        <v>2031</v>
      </c>
      <c r="G247" s="201">
        <v>100</v>
      </c>
      <c r="H247" s="201">
        <v>4</v>
      </c>
      <c r="I247" s="201" t="s">
        <v>4201</v>
      </c>
    </row>
    <row r="248" spans="1:9" ht="25.5">
      <c r="A248" s="167">
        <f t="shared" si="3"/>
        <v>243</v>
      </c>
      <c r="B248" s="201" t="s">
        <v>1106</v>
      </c>
      <c r="C248" s="207" t="s">
        <v>1125</v>
      </c>
      <c r="D248" s="207">
        <v>990367369</v>
      </c>
      <c r="E248" s="201" t="s">
        <v>805</v>
      </c>
      <c r="F248" s="202" t="s">
        <v>2031</v>
      </c>
      <c r="G248" s="201">
        <v>100</v>
      </c>
      <c r="H248" s="201">
        <v>4</v>
      </c>
      <c r="I248" s="201" t="s">
        <v>4201</v>
      </c>
    </row>
    <row r="249" spans="1:9" ht="25.5">
      <c r="A249" s="167">
        <f t="shared" si="3"/>
        <v>244</v>
      </c>
      <c r="B249" s="201" t="s">
        <v>1106</v>
      </c>
      <c r="C249" s="207" t="s">
        <v>1126</v>
      </c>
      <c r="D249" s="207">
        <v>939289087</v>
      </c>
      <c r="E249" s="201" t="s">
        <v>805</v>
      </c>
      <c r="F249" s="202" t="s">
        <v>2031</v>
      </c>
      <c r="G249" s="201">
        <v>100</v>
      </c>
      <c r="H249" s="201">
        <v>4</v>
      </c>
      <c r="I249" s="201" t="s">
        <v>4201</v>
      </c>
    </row>
    <row r="250" spans="1:9" ht="25.5">
      <c r="A250" s="167">
        <f t="shared" si="3"/>
        <v>245</v>
      </c>
      <c r="B250" s="201" t="s">
        <v>1106</v>
      </c>
      <c r="C250" s="207" t="s">
        <v>1127</v>
      </c>
      <c r="D250" s="207">
        <v>919991164</v>
      </c>
      <c r="E250" s="201" t="s">
        <v>805</v>
      </c>
      <c r="F250" s="202" t="s">
        <v>2031</v>
      </c>
      <c r="G250" s="201">
        <v>100</v>
      </c>
      <c r="H250" s="201">
        <v>4</v>
      </c>
      <c r="I250" s="201" t="s">
        <v>4201</v>
      </c>
    </row>
    <row r="251" spans="1:9" ht="25.5">
      <c r="A251" s="167">
        <f t="shared" si="3"/>
        <v>246</v>
      </c>
      <c r="B251" s="201" t="s">
        <v>1106</v>
      </c>
      <c r="C251" s="207" t="s">
        <v>1128</v>
      </c>
      <c r="D251" s="207">
        <v>973639478</v>
      </c>
      <c r="E251" s="201" t="s">
        <v>805</v>
      </c>
      <c r="F251" s="202" t="s">
        <v>2031</v>
      </c>
      <c r="G251" s="201">
        <v>100</v>
      </c>
      <c r="H251" s="201">
        <v>4</v>
      </c>
      <c r="I251" s="201" t="s">
        <v>4201</v>
      </c>
    </row>
    <row r="252" spans="1:9" ht="25.5">
      <c r="A252" s="167">
        <f t="shared" si="3"/>
        <v>247</v>
      </c>
      <c r="B252" s="201" t="s">
        <v>1106</v>
      </c>
      <c r="C252" s="207" t="s">
        <v>1129</v>
      </c>
      <c r="D252" s="207">
        <v>914265887</v>
      </c>
      <c r="E252" s="201" t="s">
        <v>805</v>
      </c>
      <c r="F252" s="202" t="s">
        <v>2031</v>
      </c>
      <c r="G252" s="201">
        <v>100</v>
      </c>
      <c r="H252" s="201">
        <v>4</v>
      </c>
      <c r="I252" s="201" t="s">
        <v>4201</v>
      </c>
    </row>
    <row r="253" spans="1:9" ht="25.5">
      <c r="A253" s="167">
        <f t="shared" si="3"/>
        <v>248</v>
      </c>
      <c r="B253" s="201" t="s">
        <v>1106</v>
      </c>
      <c r="C253" s="207" t="s">
        <v>1130</v>
      </c>
      <c r="D253" s="207">
        <v>623298189</v>
      </c>
      <c r="E253" s="201" t="s">
        <v>805</v>
      </c>
      <c r="F253" s="202" t="s">
        <v>2031</v>
      </c>
      <c r="G253" s="201">
        <v>100</v>
      </c>
      <c r="H253" s="201">
        <v>4</v>
      </c>
      <c r="I253" s="201" t="s">
        <v>4201</v>
      </c>
    </row>
    <row r="254" spans="1:9" ht="25.5">
      <c r="A254" s="167">
        <f t="shared" si="3"/>
        <v>249</v>
      </c>
      <c r="B254" s="201" t="s">
        <v>1106</v>
      </c>
      <c r="C254" s="207" t="s">
        <v>1131</v>
      </c>
      <c r="D254" s="207">
        <v>937537681</v>
      </c>
      <c r="E254" s="201" t="s">
        <v>805</v>
      </c>
      <c r="F254" s="202" t="s">
        <v>2031</v>
      </c>
      <c r="G254" s="201">
        <v>100</v>
      </c>
      <c r="H254" s="201">
        <v>4</v>
      </c>
      <c r="I254" s="201" t="s">
        <v>4201</v>
      </c>
    </row>
    <row r="255" spans="1:9" ht="25.5">
      <c r="A255" s="167">
        <f t="shared" si="3"/>
        <v>250</v>
      </c>
      <c r="B255" s="201" t="s">
        <v>1106</v>
      </c>
      <c r="C255" s="207" t="s">
        <v>1132</v>
      </c>
      <c r="D255" s="207">
        <v>942343156</v>
      </c>
      <c r="E255" s="201" t="s">
        <v>805</v>
      </c>
      <c r="F255" s="202" t="s">
        <v>2031</v>
      </c>
      <c r="G255" s="201">
        <v>100</v>
      </c>
      <c r="H255" s="201">
        <v>4</v>
      </c>
      <c r="I255" s="201" t="s">
        <v>4201</v>
      </c>
    </row>
    <row r="256" spans="1:9" ht="25.5">
      <c r="A256" s="167">
        <f t="shared" si="3"/>
        <v>251</v>
      </c>
      <c r="B256" s="201" t="s">
        <v>1106</v>
      </c>
      <c r="C256" s="207" t="s">
        <v>1133</v>
      </c>
      <c r="D256" s="207">
        <v>990567403</v>
      </c>
      <c r="E256" s="201" t="s">
        <v>805</v>
      </c>
      <c r="F256" s="202" t="s">
        <v>2031</v>
      </c>
      <c r="G256" s="201">
        <v>100</v>
      </c>
      <c r="H256" s="201">
        <v>4</v>
      </c>
      <c r="I256" s="201" t="s">
        <v>4201</v>
      </c>
    </row>
    <row r="257" spans="1:9" ht="25.5">
      <c r="A257" s="167">
        <f t="shared" si="3"/>
        <v>252</v>
      </c>
      <c r="B257" s="201" t="s">
        <v>1106</v>
      </c>
      <c r="C257" s="207" t="s">
        <v>1134</v>
      </c>
      <c r="D257" s="207">
        <v>943142784</v>
      </c>
      <c r="E257" s="201" t="s">
        <v>805</v>
      </c>
      <c r="F257" s="202" t="s">
        <v>2031</v>
      </c>
      <c r="G257" s="201">
        <v>100</v>
      </c>
      <c r="H257" s="201">
        <v>4</v>
      </c>
      <c r="I257" s="201" t="s">
        <v>4201</v>
      </c>
    </row>
    <row r="258" spans="1:9" ht="25.5">
      <c r="A258" s="167">
        <f t="shared" si="3"/>
        <v>253</v>
      </c>
      <c r="B258" s="201" t="s">
        <v>1106</v>
      </c>
      <c r="C258" s="207" t="s">
        <v>1135</v>
      </c>
      <c r="D258" s="207">
        <v>990316403</v>
      </c>
      <c r="E258" s="201" t="s">
        <v>805</v>
      </c>
      <c r="F258" s="202" t="s">
        <v>2031</v>
      </c>
      <c r="G258" s="201">
        <v>100</v>
      </c>
      <c r="H258" s="201">
        <v>4</v>
      </c>
      <c r="I258" s="201" t="s">
        <v>4201</v>
      </c>
    </row>
    <row r="259" spans="1:9" ht="25.5">
      <c r="A259" s="167">
        <f t="shared" si="3"/>
        <v>254</v>
      </c>
      <c r="B259" s="201" t="s">
        <v>1106</v>
      </c>
      <c r="C259" s="207" t="s">
        <v>1136</v>
      </c>
      <c r="D259" s="207">
        <v>919197931</v>
      </c>
      <c r="E259" s="201" t="s">
        <v>805</v>
      </c>
      <c r="F259" s="202" t="s">
        <v>2031</v>
      </c>
      <c r="G259" s="201">
        <v>100</v>
      </c>
      <c r="H259" s="201">
        <v>4</v>
      </c>
      <c r="I259" s="201" t="s">
        <v>4201</v>
      </c>
    </row>
    <row r="260" spans="1:9" ht="25.5">
      <c r="A260" s="167">
        <f t="shared" si="3"/>
        <v>255</v>
      </c>
      <c r="B260" s="201" t="s">
        <v>1106</v>
      </c>
      <c r="C260" s="207" t="s">
        <v>1137</v>
      </c>
      <c r="D260" s="207">
        <v>932830153</v>
      </c>
      <c r="E260" s="201" t="s">
        <v>805</v>
      </c>
      <c r="F260" s="202" t="s">
        <v>2031</v>
      </c>
      <c r="G260" s="201">
        <v>100</v>
      </c>
      <c r="H260" s="201">
        <v>4</v>
      </c>
      <c r="I260" s="201" t="s">
        <v>4201</v>
      </c>
    </row>
    <row r="261" spans="1:9" ht="25.5">
      <c r="A261" s="167">
        <f t="shared" si="3"/>
        <v>256</v>
      </c>
      <c r="B261" s="201" t="s">
        <v>1106</v>
      </c>
      <c r="C261" s="207" t="s">
        <v>1138</v>
      </c>
      <c r="D261" s="207">
        <v>623298219</v>
      </c>
      <c r="E261" s="201" t="s">
        <v>805</v>
      </c>
      <c r="F261" s="202" t="s">
        <v>2031</v>
      </c>
      <c r="G261" s="201">
        <v>100</v>
      </c>
      <c r="H261" s="201">
        <v>4</v>
      </c>
      <c r="I261" s="201" t="s">
        <v>4201</v>
      </c>
    </row>
    <row r="262" spans="1:9" ht="25.5">
      <c r="A262" s="167">
        <f t="shared" si="3"/>
        <v>257</v>
      </c>
      <c r="B262" s="201" t="s">
        <v>1106</v>
      </c>
      <c r="C262" s="207" t="s">
        <v>1139</v>
      </c>
      <c r="D262" s="207">
        <v>975277480</v>
      </c>
      <c r="E262" s="201" t="s">
        <v>805</v>
      </c>
      <c r="F262" s="202" t="s">
        <v>2031</v>
      </c>
      <c r="G262" s="201">
        <v>100</v>
      </c>
      <c r="H262" s="201">
        <v>4</v>
      </c>
      <c r="I262" s="201" t="s">
        <v>4201</v>
      </c>
    </row>
    <row r="263" spans="1:9" ht="25.5">
      <c r="A263" s="167">
        <f t="shared" si="3"/>
        <v>258</v>
      </c>
      <c r="B263" s="201" t="s">
        <v>1106</v>
      </c>
      <c r="C263" s="207" t="s">
        <v>1140</v>
      </c>
      <c r="D263" s="207">
        <v>956027070</v>
      </c>
      <c r="E263" s="201" t="s">
        <v>805</v>
      </c>
      <c r="F263" s="202" t="s">
        <v>2031</v>
      </c>
      <c r="G263" s="201">
        <v>100</v>
      </c>
      <c r="H263" s="201">
        <v>4</v>
      </c>
      <c r="I263" s="201" t="s">
        <v>4201</v>
      </c>
    </row>
    <row r="264" spans="1:9" ht="25.5">
      <c r="A264" s="167">
        <f t="shared" ref="A264:A327" si="4">+A263+1</f>
        <v>259</v>
      </c>
      <c r="B264" s="201" t="s">
        <v>1106</v>
      </c>
      <c r="C264" s="207" t="s">
        <v>1141</v>
      </c>
      <c r="D264" s="207">
        <v>996885274</v>
      </c>
      <c r="E264" s="201" t="s">
        <v>805</v>
      </c>
      <c r="F264" s="202" t="s">
        <v>2031</v>
      </c>
      <c r="G264" s="201">
        <v>100</v>
      </c>
      <c r="H264" s="201">
        <v>4</v>
      </c>
      <c r="I264" s="201" t="s">
        <v>4201</v>
      </c>
    </row>
    <row r="265" spans="1:9" ht="25.5">
      <c r="A265" s="167">
        <f t="shared" si="4"/>
        <v>260</v>
      </c>
      <c r="B265" s="201" t="s">
        <v>1106</v>
      </c>
      <c r="C265" s="207" t="s">
        <v>1142</v>
      </c>
      <c r="D265" s="207">
        <v>942300466</v>
      </c>
      <c r="E265" s="201" t="s">
        <v>805</v>
      </c>
      <c r="F265" s="202" t="s">
        <v>2031</v>
      </c>
      <c r="G265" s="201">
        <v>100</v>
      </c>
      <c r="H265" s="201">
        <v>4</v>
      </c>
      <c r="I265" s="201" t="s">
        <v>4201</v>
      </c>
    </row>
    <row r="266" spans="1:9" ht="25.5">
      <c r="A266" s="167">
        <f t="shared" si="4"/>
        <v>261</v>
      </c>
      <c r="B266" s="201" t="s">
        <v>1106</v>
      </c>
      <c r="C266" s="207" t="s">
        <v>1143</v>
      </c>
      <c r="D266" s="207">
        <v>977928028</v>
      </c>
      <c r="E266" s="201" t="s">
        <v>805</v>
      </c>
      <c r="F266" s="202" t="s">
        <v>2031</v>
      </c>
      <c r="G266" s="201">
        <v>100</v>
      </c>
      <c r="H266" s="201">
        <v>4</v>
      </c>
      <c r="I266" s="201" t="s">
        <v>4201</v>
      </c>
    </row>
    <row r="267" spans="1:9" ht="25.5">
      <c r="A267" s="167">
        <f t="shared" si="4"/>
        <v>262</v>
      </c>
      <c r="B267" s="201" t="s">
        <v>1106</v>
      </c>
      <c r="C267" s="207" t="s">
        <v>1144</v>
      </c>
      <c r="D267" s="207">
        <v>973620985</v>
      </c>
      <c r="E267" s="201" t="s">
        <v>805</v>
      </c>
      <c r="F267" s="202" t="s">
        <v>2031</v>
      </c>
      <c r="G267" s="201">
        <v>100</v>
      </c>
      <c r="H267" s="201">
        <v>4</v>
      </c>
      <c r="I267" s="201" t="s">
        <v>4201</v>
      </c>
    </row>
    <row r="268" spans="1:9" ht="25.5">
      <c r="A268" s="167">
        <f t="shared" si="4"/>
        <v>263</v>
      </c>
      <c r="B268" s="201" t="s">
        <v>1106</v>
      </c>
      <c r="C268" s="207" t="s">
        <v>1145</v>
      </c>
      <c r="D268" s="207">
        <v>914368830</v>
      </c>
      <c r="E268" s="201" t="s">
        <v>805</v>
      </c>
      <c r="F268" s="202" t="s">
        <v>2031</v>
      </c>
      <c r="G268" s="201">
        <v>100</v>
      </c>
      <c r="H268" s="201">
        <v>4</v>
      </c>
      <c r="I268" s="201" t="s">
        <v>4201</v>
      </c>
    </row>
    <row r="269" spans="1:9" ht="25.5">
      <c r="A269" s="167">
        <f t="shared" si="4"/>
        <v>264</v>
      </c>
      <c r="B269" s="201" t="s">
        <v>1106</v>
      </c>
      <c r="C269" s="207" t="s">
        <v>1146</v>
      </c>
      <c r="D269" s="207">
        <v>995011415</v>
      </c>
      <c r="E269" s="201" t="s">
        <v>805</v>
      </c>
      <c r="F269" s="202" t="s">
        <v>2031</v>
      </c>
      <c r="G269" s="201">
        <v>100</v>
      </c>
      <c r="H269" s="201">
        <v>4</v>
      </c>
      <c r="I269" s="201" t="s">
        <v>4201</v>
      </c>
    </row>
    <row r="270" spans="1:9" ht="25.5">
      <c r="A270" s="167">
        <f t="shared" si="4"/>
        <v>265</v>
      </c>
      <c r="B270" s="201" t="s">
        <v>1106</v>
      </c>
      <c r="C270" s="201" t="s">
        <v>1147</v>
      </c>
      <c r="D270" s="201">
        <v>978568876</v>
      </c>
      <c r="E270" s="201" t="s">
        <v>805</v>
      </c>
      <c r="F270" s="202" t="s">
        <v>2031</v>
      </c>
      <c r="G270" s="201">
        <v>100</v>
      </c>
      <c r="H270" s="201">
        <v>4</v>
      </c>
      <c r="I270" s="201" t="s">
        <v>4201</v>
      </c>
    </row>
    <row r="271" spans="1:9" ht="25.5">
      <c r="A271" s="167">
        <f t="shared" si="4"/>
        <v>266</v>
      </c>
      <c r="B271" s="201" t="s">
        <v>1106</v>
      </c>
      <c r="C271" s="201" t="s">
        <v>1148</v>
      </c>
      <c r="D271" s="201" t="s">
        <v>1149</v>
      </c>
      <c r="E271" s="201" t="s">
        <v>805</v>
      </c>
      <c r="F271" s="202" t="s">
        <v>2031</v>
      </c>
      <c r="G271" s="201">
        <v>100</v>
      </c>
      <c r="H271" s="201">
        <v>4</v>
      </c>
      <c r="I271" s="201" t="s">
        <v>4201</v>
      </c>
    </row>
    <row r="272" spans="1:9" ht="25.5">
      <c r="A272" s="167">
        <f t="shared" si="4"/>
        <v>267</v>
      </c>
      <c r="B272" s="201" t="s">
        <v>1106</v>
      </c>
      <c r="C272" s="201" t="s">
        <v>1150</v>
      </c>
      <c r="D272" s="201">
        <v>974520644</v>
      </c>
      <c r="E272" s="201" t="s">
        <v>805</v>
      </c>
      <c r="F272" s="202" t="s">
        <v>2031</v>
      </c>
      <c r="G272" s="201">
        <v>100</v>
      </c>
      <c r="H272" s="201">
        <v>4</v>
      </c>
      <c r="I272" s="201" t="s">
        <v>4201</v>
      </c>
    </row>
    <row r="273" spans="1:9" ht="25.5">
      <c r="A273" s="167">
        <f t="shared" si="4"/>
        <v>268</v>
      </c>
      <c r="B273" s="201" t="s">
        <v>1106</v>
      </c>
      <c r="C273" s="201" t="s">
        <v>1151</v>
      </c>
      <c r="D273" s="201">
        <v>991583646</v>
      </c>
      <c r="E273" s="201" t="s">
        <v>805</v>
      </c>
      <c r="F273" s="202" t="s">
        <v>2031</v>
      </c>
      <c r="G273" s="201">
        <v>100</v>
      </c>
      <c r="H273" s="201">
        <v>4</v>
      </c>
      <c r="I273" s="201" t="s">
        <v>4201</v>
      </c>
    </row>
    <row r="274" spans="1:9" ht="25.5">
      <c r="A274" s="167">
        <f t="shared" si="4"/>
        <v>269</v>
      </c>
      <c r="B274" s="201" t="s">
        <v>1106</v>
      </c>
      <c r="C274" s="201" t="s">
        <v>1152</v>
      </c>
      <c r="D274" s="201" t="s">
        <v>925</v>
      </c>
      <c r="E274" s="201" t="s">
        <v>805</v>
      </c>
      <c r="F274" s="202" t="s">
        <v>2031</v>
      </c>
      <c r="G274" s="201">
        <v>100</v>
      </c>
      <c r="H274" s="201">
        <v>4</v>
      </c>
      <c r="I274" s="201" t="s">
        <v>4201</v>
      </c>
    </row>
    <row r="275" spans="1:9" ht="25.5">
      <c r="A275" s="167">
        <f t="shared" si="4"/>
        <v>270</v>
      </c>
      <c r="B275" s="201" t="s">
        <v>1106</v>
      </c>
      <c r="C275" s="201" t="s">
        <v>1153</v>
      </c>
      <c r="D275" s="201" t="s">
        <v>925</v>
      </c>
      <c r="E275" s="201" t="s">
        <v>805</v>
      </c>
      <c r="F275" s="202" t="s">
        <v>2031</v>
      </c>
      <c r="G275" s="201">
        <v>100</v>
      </c>
      <c r="H275" s="201">
        <v>4</v>
      </c>
      <c r="I275" s="201" t="s">
        <v>4201</v>
      </c>
    </row>
    <row r="276" spans="1:9" ht="25.5">
      <c r="A276" s="167">
        <f t="shared" si="4"/>
        <v>271</v>
      </c>
      <c r="B276" s="201" t="s">
        <v>1106</v>
      </c>
      <c r="C276" s="201" t="s">
        <v>1154</v>
      </c>
      <c r="D276" s="201" t="s">
        <v>925</v>
      </c>
      <c r="E276" s="201" t="s">
        <v>805</v>
      </c>
      <c r="F276" s="202" t="s">
        <v>2031</v>
      </c>
      <c r="G276" s="201">
        <v>100</v>
      </c>
      <c r="H276" s="201">
        <v>4</v>
      </c>
      <c r="I276" s="201" t="s">
        <v>4201</v>
      </c>
    </row>
    <row r="277" spans="1:9" ht="25.5">
      <c r="A277" s="167">
        <f t="shared" si="4"/>
        <v>272</v>
      </c>
      <c r="B277" s="201" t="s">
        <v>1106</v>
      </c>
      <c r="C277" s="201" t="s">
        <v>1155</v>
      </c>
      <c r="D277" s="201" t="s">
        <v>925</v>
      </c>
      <c r="E277" s="201" t="s">
        <v>805</v>
      </c>
      <c r="F277" s="202" t="s">
        <v>2031</v>
      </c>
      <c r="G277" s="201">
        <v>100</v>
      </c>
      <c r="H277" s="201">
        <v>4</v>
      </c>
      <c r="I277" s="201" t="s">
        <v>4201</v>
      </c>
    </row>
    <row r="278" spans="1:9" ht="25.5">
      <c r="A278" s="167">
        <f t="shared" si="4"/>
        <v>273</v>
      </c>
      <c r="B278" s="201" t="s">
        <v>1106</v>
      </c>
      <c r="C278" s="201" t="s">
        <v>1156</v>
      </c>
      <c r="D278" s="201" t="s">
        <v>925</v>
      </c>
      <c r="E278" s="201" t="s">
        <v>805</v>
      </c>
      <c r="F278" s="202" t="s">
        <v>2031</v>
      </c>
      <c r="G278" s="201">
        <v>100</v>
      </c>
      <c r="H278" s="201">
        <v>4</v>
      </c>
      <c r="I278" s="201" t="s">
        <v>4201</v>
      </c>
    </row>
    <row r="279" spans="1:9" ht="25.5">
      <c r="A279" s="167">
        <f t="shared" si="4"/>
        <v>274</v>
      </c>
      <c r="B279" s="201" t="s">
        <v>1106</v>
      </c>
      <c r="C279" s="201" t="s">
        <v>1157</v>
      </c>
      <c r="D279" s="201" t="s">
        <v>925</v>
      </c>
      <c r="E279" s="201" t="s">
        <v>805</v>
      </c>
      <c r="F279" s="202" t="s">
        <v>2031</v>
      </c>
      <c r="G279" s="201">
        <v>100</v>
      </c>
      <c r="H279" s="201">
        <v>4</v>
      </c>
      <c r="I279" s="201" t="s">
        <v>4201</v>
      </c>
    </row>
    <row r="280" spans="1:9" ht="25.5">
      <c r="A280" s="167">
        <f t="shared" si="4"/>
        <v>275</v>
      </c>
      <c r="B280" s="201" t="s">
        <v>1158</v>
      </c>
      <c r="C280" s="201" t="s">
        <v>1159</v>
      </c>
      <c r="D280" s="201" t="s">
        <v>1160</v>
      </c>
      <c r="E280" s="201" t="s">
        <v>805</v>
      </c>
      <c r="F280" s="202" t="s">
        <v>2031</v>
      </c>
      <c r="G280" s="201">
        <v>100</v>
      </c>
      <c r="H280" s="201">
        <v>4</v>
      </c>
      <c r="I280" s="201" t="s">
        <v>4202</v>
      </c>
    </row>
    <row r="281" spans="1:9" ht="25.5">
      <c r="A281" s="167">
        <f t="shared" si="4"/>
        <v>276</v>
      </c>
      <c r="B281" s="201" t="s">
        <v>1158</v>
      </c>
      <c r="C281" s="201" t="s">
        <v>1161</v>
      </c>
      <c r="D281" s="201" t="s">
        <v>1162</v>
      </c>
      <c r="E281" s="201" t="s">
        <v>805</v>
      </c>
      <c r="F281" s="202" t="s">
        <v>2031</v>
      </c>
      <c r="G281" s="201">
        <v>100</v>
      </c>
      <c r="H281" s="201">
        <v>4</v>
      </c>
      <c r="I281" s="201" t="s">
        <v>4202</v>
      </c>
    </row>
    <row r="282" spans="1:9" ht="25.5">
      <c r="A282" s="167">
        <f t="shared" si="4"/>
        <v>277</v>
      </c>
      <c r="B282" s="201" t="s">
        <v>1158</v>
      </c>
      <c r="C282" s="201" t="s">
        <v>1163</v>
      </c>
      <c r="D282" s="201" t="s">
        <v>1164</v>
      </c>
      <c r="E282" s="201" t="s">
        <v>805</v>
      </c>
      <c r="F282" s="202" t="s">
        <v>2031</v>
      </c>
      <c r="G282" s="201">
        <v>100</v>
      </c>
      <c r="H282" s="201">
        <v>4</v>
      </c>
      <c r="I282" s="201" t="s">
        <v>4202</v>
      </c>
    </row>
    <row r="283" spans="1:9" ht="25.5">
      <c r="A283" s="167">
        <f t="shared" si="4"/>
        <v>278</v>
      </c>
      <c r="B283" s="201" t="s">
        <v>1158</v>
      </c>
      <c r="C283" s="201" t="s">
        <v>1165</v>
      </c>
      <c r="D283" s="201">
        <v>973608074</v>
      </c>
      <c r="E283" s="201" t="s">
        <v>805</v>
      </c>
      <c r="F283" s="202" t="s">
        <v>2031</v>
      </c>
      <c r="G283" s="201">
        <v>100</v>
      </c>
      <c r="H283" s="201">
        <v>4</v>
      </c>
      <c r="I283" s="201" t="s">
        <v>4202</v>
      </c>
    </row>
    <row r="284" spans="1:9" ht="25.5">
      <c r="A284" s="167">
        <f t="shared" si="4"/>
        <v>279</v>
      </c>
      <c r="B284" s="201" t="s">
        <v>1158</v>
      </c>
      <c r="C284" s="201" t="s">
        <v>1166</v>
      </c>
      <c r="D284" s="201">
        <v>974590378</v>
      </c>
      <c r="E284" s="201" t="s">
        <v>805</v>
      </c>
      <c r="F284" s="202" t="s">
        <v>2031</v>
      </c>
      <c r="G284" s="201">
        <v>100</v>
      </c>
      <c r="H284" s="201">
        <v>4</v>
      </c>
      <c r="I284" s="201" t="s">
        <v>4202</v>
      </c>
    </row>
    <row r="285" spans="1:9" ht="25.5">
      <c r="A285" s="167">
        <f t="shared" si="4"/>
        <v>280</v>
      </c>
      <c r="B285" s="201" t="s">
        <v>1158</v>
      </c>
      <c r="C285" s="201" t="s">
        <v>1167</v>
      </c>
      <c r="D285" s="201" t="s">
        <v>925</v>
      </c>
      <c r="E285" s="201" t="s">
        <v>805</v>
      </c>
      <c r="F285" s="202" t="s">
        <v>2031</v>
      </c>
      <c r="G285" s="201">
        <v>100</v>
      </c>
      <c r="H285" s="201">
        <v>4</v>
      </c>
      <c r="I285" s="201" t="s">
        <v>4202</v>
      </c>
    </row>
    <row r="286" spans="1:9" ht="25.5">
      <c r="A286" s="167">
        <f t="shared" si="4"/>
        <v>281</v>
      </c>
      <c r="B286" s="201" t="s">
        <v>1158</v>
      </c>
      <c r="C286" s="201" t="s">
        <v>1168</v>
      </c>
      <c r="D286" s="201">
        <v>975116748</v>
      </c>
      <c r="E286" s="201" t="s">
        <v>805</v>
      </c>
      <c r="F286" s="202" t="s">
        <v>2031</v>
      </c>
      <c r="G286" s="201">
        <v>100</v>
      </c>
      <c r="H286" s="201">
        <v>4</v>
      </c>
      <c r="I286" s="201" t="s">
        <v>4202</v>
      </c>
    </row>
    <row r="287" spans="1:9" ht="25.5">
      <c r="A287" s="167">
        <f t="shared" si="4"/>
        <v>282</v>
      </c>
      <c r="B287" s="201" t="s">
        <v>1158</v>
      </c>
      <c r="C287" s="201" t="s">
        <v>1169</v>
      </c>
      <c r="D287" s="201">
        <v>3274126</v>
      </c>
      <c r="E287" s="201" t="s">
        <v>805</v>
      </c>
      <c r="F287" s="202" t="s">
        <v>2031</v>
      </c>
      <c r="G287" s="201">
        <v>100</v>
      </c>
      <c r="H287" s="201">
        <v>4</v>
      </c>
      <c r="I287" s="201" t="s">
        <v>4202</v>
      </c>
    </row>
    <row r="288" spans="1:9" ht="25.5">
      <c r="A288" s="167">
        <f t="shared" si="4"/>
        <v>283</v>
      </c>
      <c r="B288" s="201" t="s">
        <v>1158</v>
      </c>
      <c r="C288" s="201" t="s">
        <v>1170</v>
      </c>
      <c r="D288" s="201">
        <v>975275535</v>
      </c>
      <c r="E288" s="201" t="s">
        <v>805</v>
      </c>
      <c r="F288" s="202" t="s">
        <v>2031</v>
      </c>
      <c r="G288" s="201">
        <v>100</v>
      </c>
      <c r="H288" s="201">
        <v>4</v>
      </c>
      <c r="I288" s="201" t="s">
        <v>4202</v>
      </c>
    </row>
    <row r="289" spans="1:9" ht="25.5">
      <c r="A289" s="167">
        <f t="shared" si="4"/>
        <v>284</v>
      </c>
      <c r="B289" s="201" t="s">
        <v>1158</v>
      </c>
      <c r="C289" s="201" t="s">
        <v>1171</v>
      </c>
      <c r="D289" s="201">
        <v>993328609</v>
      </c>
      <c r="E289" s="201" t="s">
        <v>805</v>
      </c>
      <c r="F289" s="202" t="s">
        <v>2031</v>
      </c>
      <c r="G289" s="201">
        <v>100</v>
      </c>
      <c r="H289" s="201">
        <v>4</v>
      </c>
      <c r="I289" s="201" t="s">
        <v>4202</v>
      </c>
    </row>
    <row r="290" spans="1:9" ht="25.5">
      <c r="A290" s="167">
        <f t="shared" si="4"/>
        <v>285</v>
      </c>
      <c r="B290" s="201" t="s">
        <v>1158</v>
      </c>
      <c r="C290" s="201" t="s">
        <v>1172</v>
      </c>
      <c r="D290" s="201">
        <v>956208384</v>
      </c>
      <c r="E290" s="201" t="s">
        <v>805</v>
      </c>
      <c r="F290" s="202" t="s">
        <v>2031</v>
      </c>
      <c r="G290" s="201">
        <v>100</v>
      </c>
      <c r="H290" s="201">
        <v>4</v>
      </c>
      <c r="I290" s="201" t="s">
        <v>4202</v>
      </c>
    </row>
    <row r="291" spans="1:9" ht="25.5">
      <c r="A291" s="167">
        <f t="shared" si="4"/>
        <v>286</v>
      </c>
      <c r="B291" s="201" t="s">
        <v>1158</v>
      </c>
      <c r="C291" s="201" t="s">
        <v>1173</v>
      </c>
      <c r="D291" s="201">
        <v>932827482</v>
      </c>
      <c r="E291" s="201" t="s">
        <v>805</v>
      </c>
      <c r="F291" s="202" t="s">
        <v>2031</v>
      </c>
      <c r="G291" s="201">
        <v>100</v>
      </c>
      <c r="H291" s="201">
        <v>4</v>
      </c>
      <c r="I291" s="201" t="s">
        <v>4202</v>
      </c>
    </row>
    <row r="292" spans="1:9" ht="25.5">
      <c r="A292" s="167">
        <f t="shared" si="4"/>
        <v>287</v>
      </c>
      <c r="B292" s="201" t="s">
        <v>1158</v>
      </c>
      <c r="C292" s="201" t="s">
        <v>1174</v>
      </c>
      <c r="D292" s="201">
        <v>977767278</v>
      </c>
      <c r="E292" s="201" t="s">
        <v>805</v>
      </c>
      <c r="F292" s="202" t="s">
        <v>2031</v>
      </c>
      <c r="G292" s="201">
        <v>100</v>
      </c>
      <c r="H292" s="201">
        <v>4</v>
      </c>
      <c r="I292" s="201" t="s">
        <v>4202</v>
      </c>
    </row>
    <row r="293" spans="1:9" ht="25.5">
      <c r="A293" s="167">
        <f t="shared" si="4"/>
        <v>288</v>
      </c>
      <c r="B293" s="201" t="s">
        <v>1158</v>
      </c>
      <c r="C293" s="201" t="s">
        <v>1175</v>
      </c>
      <c r="D293" s="201">
        <v>937408022</v>
      </c>
      <c r="E293" s="201" t="s">
        <v>805</v>
      </c>
      <c r="F293" s="202" t="s">
        <v>2031</v>
      </c>
      <c r="G293" s="201">
        <v>100</v>
      </c>
      <c r="H293" s="201">
        <v>4</v>
      </c>
      <c r="I293" s="201" t="s">
        <v>4202</v>
      </c>
    </row>
    <row r="294" spans="1:9" ht="25.5">
      <c r="A294" s="167">
        <f t="shared" si="4"/>
        <v>289</v>
      </c>
      <c r="B294" s="201" t="s">
        <v>1158</v>
      </c>
      <c r="C294" s="201" t="s">
        <v>1176</v>
      </c>
      <c r="D294" s="201" t="s">
        <v>925</v>
      </c>
      <c r="E294" s="201" t="s">
        <v>805</v>
      </c>
      <c r="F294" s="202" t="s">
        <v>2031</v>
      </c>
      <c r="G294" s="201">
        <v>100</v>
      </c>
      <c r="H294" s="201">
        <v>4</v>
      </c>
      <c r="I294" s="201" t="s">
        <v>4202</v>
      </c>
    </row>
    <row r="295" spans="1:9" ht="25.5">
      <c r="A295" s="167">
        <f t="shared" si="4"/>
        <v>290</v>
      </c>
      <c r="B295" s="201" t="s">
        <v>1158</v>
      </c>
      <c r="C295" s="201" t="s">
        <v>1177</v>
      </c>
      <c r="D295" s="201" t="s">
        <v>1178</v>
      </c>
      <c r="E295" s="201" t="s">
        <v>805</v>
      </c>
      <c r="F295" s="202" t="s">
        <v>2031</v>
      </c>
      <c r="G295" s="201">
        <v>100</v>
      </c>
      <c r="H295" s="201">
        <v>4</v>
      </c>
      <c r="I295" s="201" t="s">
        <v>4202</v>
      </c>
    </row>
    <row r="296" spans="1:9" ht="25.5">
      <c r="A296" s="167">
        <f t="shared" si="4"/>
        <v>291</v>
      </c>
      <c r="B296" s="201" t="s">
        <v>1158</v>
      </c>
      <c r="C296" s="201" t="s">
        <v>1179</v>
      </c>
      <c r="D296" s="201">
        <v>997739683</v>
      </c>
      <c r="E296" s="201" t="s">
        <v>805</v>
      </c>
      <c r="F296" s="202" t="s">
        <v>2031</v>
      </c>
      <c r="G296" s="201">
        <v>100</v>
      </c>
      <c r="H296" s="201">
        <v>4</v>
      </c>
      <c r="I296" s="201" t="s">
        <v>4202</v>
      </c>
    </row>
    <row r="297" spans="1:9" ht="25.5">
      <c r="A297" s="167">
        <f t="shared" si="4"/>
        <v>292</v>
      </c>
      <c r="B297" s="201" t="s">
        <v>1158</v>
      </c>
      <c r="C297" s="201" t="s">
        <v>1180</v>
      </c>
      <c r="D297" s="201">
        <v>994273657</v>
      </c>
      <c r="E297" s="201" t="s">
        <v>805</v>
      </c>
      <c r="F297" s="202" t="s">
        <v>2031</v>
      </c>
      <c r="G297" s="201">
        <v>100</v>
      </c>
      <c r="H297" s="201">
        <v>4</v>
      </c>
      <c r="I297" s="201" t="s">
        <v>4202</v>
      </c>
    </row>
    <row r="298" spans="1:9" ht="25.5">
      <c r="A298" s="167">
        <f t="shared" si="4"/>
        <v>293</v>
      </c>
      <c r="B298" s="201" t="s">
        <v>1158</v>
      </c>
      <c r="C298" s="201" t="s">
        <v>1181</v>
      </c>
      <c r="D298" s="201">
        <v>973617467</v>
      </c>
      <c r="E298" s="201" t="s">
        <v>805</v>
      </c>
      <c r="F298" s="202" t="s">
        <v>2031</v>
      </c>
      <c r="G298" s="201">
        <v>100</v>
      </c>
      <c r="H298" s="201">
        <v>4</v>
      </c>
      <c r="I298" s="201" t="s">
        <v>4202</v>
      </c>
    </row>
    <row r="299" spans="1:9" ht="25.5">
      <c r="A299" s="167">
        <f t="shared" si="4"/>
        <v>294</v>
      </c>
      <c r="B299" s="201" t="s">
        <v>1158</v>
      </c>
      <c r="C299" s="201" t="s">
        <v>1182</v>
      </c>
      <c r="D299" s="201" t="s">
        <v>925</v>
      </c>
      <c r="E299" s="201" t="s">
        <v>805</v>
      </c>
      <c r="F299" s="202" t="s">
        <v>2031</v>
      </c>
      <c r="G299" s="201">
        <v>100</v>
      </c>
      <c r="H299" s="201">
        <v>4</v>
      </c>
      <c r="I299" s="201" t="s">
        <v>4202</v>
      </c>
    </row>
    <row r="300" spans="1:9" ht="25.5">
      <c r="A300" s="167">
        <f t="shared" si="4"/>
        <v>295</v>
      </c>
      <c r="B300" s="201" t="s">
        <v>1158</v>
      </c>
      <c r="C300" s="201" t="s">
        <v>1183</v>
      </c>
      <c r="D300" s="201">
        <v>975180624</v>
      </c>
      <c r="E300" s="201" t="s">
        <v>805</v>
      </c>
      <c r="F300" s="202" t="s">
        <v>2031</v>
      </c>
      <c r="G300" s="201">
        <v>100</v>
      </c>
      <c r="H300" s="201">
        <v>4</v>
      </c>
      <c r="I300" s="201" t="s">
        <v>4202</v>
      </c>
    </row>
    <row r="301" spans="1:9" ht="25.5">
      <c r="A301" s="167">
        <f t="shared" si="4"/>
        <v>296</v>
      </c>
      <c r="B301" s="201" t="s">
        <v>1158</v>
      </c>
      <c r="C301" s="201" t="s">
        <v>1184</v>
      </c>
      <c r="D301" s="201" t="s">
        <v>925</v>
      </c>
      <c r="E301" s="201" t="s">
        <v>805</v>
      </c>
      <c r="F301" s="202" t="s">
        <v>2031</v>
      </c>
      <c r="G301" s="201">
        <v>100</v>
      </c>
      <c r="H301" s="201">
        <v>4</v>
      </c>
      <c r="I301" s="201" t="s">
        <v>4202</v>
      </c>
    </row>
    <row r="302" spans="1:9" ht="25.5">
      <c r="A302" s="167">
        <f t="shared" si="4"/>
        <v>297</v>
      </c>
      <c r="B302" s="201" t="s">
        <v>1158</v>
      </c>
      <c r="C302" s="201" t="s">
        <v>1185</v>
      </c>
      <c r="D302" s="201">
        <v>991251190</v>
      </c>
      <c r="E302" s="201" t="s">
        <v>805</v>
      </c>
      <c r="F302" s="202" t="s">
        <v>2031</v>
      </c>
      <c r="G302" s="201">
        <v>100</v>
      </c>
      <c r="H302" s="201">
        <v>4</v>
      </c>
      <c r="I302" s="201" t="s">
        <v>4202</v>
      </c>
    </row>
    <row r="303" spans="1:9" ht="25.5">
      <c r="A303" s="167">
        <f t="shared" si="4"/>
        <v>298</v>
      </c>
      <c r="B303" s="201" t="s">
        <v>1158</v>
      </c>
      <c r="C303" s="201" t="s">
        <v>1186</v>
      </c>
      <c r="D303" s="201">
        <v>974527014</v>
      </c>
      <c r="E303" s="201" t="s">
        <v>805</v>
      </c>
      <c r="F303" s="202" t="s">
        <v>2031</v>
      </c>
      <c r="G303" s="201">
        <v>100</v>
      </c>
      <c r="H303" s="201">
        <v>4</v>
      </c>
      <c r="I303" s="201" t="s">
        <v>4202</v>
      </c>
    </row>
    <row r="304" spans="1:9" ht="25.5">
      <c r="A304" s="167">
        <f t="shared" si="4"/>
        <v>299</v>
      </c>
      <c r="B304" s="201" t="s">
        <v>1158</v>
      </c>
      <c r="C304" s="201" t="s">
        <v>1187</v>
      </c>
      <c r="D304" s="201">
        <v>990637519</v>
      </c>
      <c r="E304" s="201" t="s">
        <v>805</v>
      </c>
      <c r="F304" s="202" t="s">
        <v>2031</v>
      </c>
      <c r="G304" s="201">
        <v>100</v>
      </c>
      <c r="H304" s="201">
        <v>4</v>
      </c>
      <c r="I304" s="201" t="s">
        <v>4202</v>
      </c>
    </row>
    <row r="305" spans="1:9" ht="25.5">
      <c r="A305" s="167">
        <f t="shared" si="4"/>
        <v>300</v>
      </c>
      <c r="B305" s="201" t="s">
        <v>1158</v>
      </c>
      <c r="C305" s="201" t="s">
        <v>1188</v>
      </c>
      <c r="D305" s="201" t="s">
        <v>1189</v>
      </c>
      <c r="E305" s="201" t="s">
        <v>805</v>
      </c>
      <c r="F305" s="202" t="s">
        <v>2031</v>
      </c>
      <c r="G305" s="201">
        <v>100</v>
      </c>
      <c r="H305" s="201">
        <v>4</v>
      </c>
      <c r="I305" s="201" t="s">
        <v>4202</v>
      </c>
    </row>
    <row r="306" spans="1:9" ht="25.5">
      <c r="A306" s="167">
        <f t="shared" si="4"/>
        <v>301</v>
      </c>
      <c r="B306" s="201" t="s">
        <v>1158</v>
      </c>
      <c r="C306" s="201" t="s">
        <v>1190</v>
      </c>
      <c r="D306" s="201">
        <v>974566859</v>
      </c>
      <c r="E306" s="201" t="s">
        <v>805</v>
      </c>
      <c r="F306" s="202" t="s">
        <v>2031</v>
      </c>
      <c r="G306" s="201">
        <v>100</v>
      </c>
      <c r="H306" s="201">
        <v>4</v>
      </c>
      <c r="I306" s="201" t="s">
        <v>4202</v>
      </c>
    </row>
    <row r="307" spans="1:9" ht="25.5">
      <c r="A307" s="167">
        <f t="shared" si="4"/>
        <v>302</v>
      </c>
      <c r="B307" s="201" t="s">
        <v>1158</v>
      </c>
      <c r="C307" s="201" t="s">
        <v>1191</v>
      </c>
      <c r="D307" s="201" t="s">
        <v>1192</v>
      </c>
      <c r="E307" s="201" t="s">
        <v>805</v>
      </c>
      <c r="F307" s="202" t="s">
        <v>2031</v>
      </c>
      <c r="G307" s="201">
        <v>100</v>
      </c>
      <c r="H307" s="201">
        <v>4</v>
      </c>
      <c r="I307" s="201" t="s">
        <v>4202</v>
      </c>
    </row>
    <row r="308" spans="1:9" ht="25.5">
      <c r="A308" s="167">
        <f t="shared" si="4"/>
        <v>303</v>
      </c>
      <c r="B308" s="201" t="s">
        <v>1158</v>
      </c>
      <c r="C308" s="201" t="s">
        <v>1193</v>
      </c>
      <c r="D308" s="201">
        <v>976025268</v>
      </c>
      <c r="E308" s="201" t="s">
        <v>805</v>
      </c>
      <c r="F308" s="202" t="s">
        <v>2031</v>
      </c>
      <c r="G308" s="201">
        <v>100</v>
      </c>
      <c r="H308" s="201">
        <v>4</v>
      </c>
      <c r="I308" s="201" t="s">
        <v>4202</v>
      </c>
    </row>
    <row r="309" spans="1:9" ht="25.5">
      <c r="A309" s="167">
        <f t="shared" si="4"/>
        <v>304</v>
      </c>
      <c r="B309" s="201" t="s">
        <v>1158</v>
      </c>
      <c r="C309" s="201" t="s">
        <v>1194</v>
      </c>
      <c r="D309" s="201">
        <v>995640925</v>
      </c>
      <c r="E309" s="201" t="s">
        <v>805</v>
      </c>
      <c r="F309" s="202" t="s">
        <v>2031</v>
      </c>
      <c r="G309" s="201">
        <v>100</v>
      </c>
      <c r="H309" s="201">
        <v>4</v>
      </c>
      <c r="I309" s="201" t="s">
        <v>4202</v>
      </c>
    </row>
    <row r="310" spans="1:9" ht="25.5">
      <c r="A310" s="167">
        <f t="shared" si="4"/>
        <v>305</v>
      </c>
      <c r="B310" s="201" t="s">
        <v>1158</v>
      </c>
      <c r="C310" s="201" t="s">
        <v>1195</v>
      </c>
      <c r="D310" s="201" t="s">
        <v>1196</v>
      </c>
      <c r="E310" s="201" t="s">
        <v>805</v>
      </c>
      <c r="F310" s="202" t="s">
        <v>2031</v>
      </c>
      <c r="G310" s="201">
        <v>100</v>
      </c>
      <c r="H310" s="201">
        <v>4</v>
      </c>
      <c r="I310" s="201" t="s">
        <v>4202</v>
      </c>
    </row>
    <row r="311" spans="1:9" ht="25.5">
      <c r="A311" s="167">
        <f t="shared" si="4"/>
        <v>306</v>
      </c>
      <c r="B311" s="201" t="s">
        <v>1158</v>
      </c>
      <c r="C311" s="201" t="s">
        <v>1197</v>
      </c>
      <c r="D311" s="201">
        <v>3274270</v>
      </c>
      <c r="E311" s="201" t="s">
        <v>805</v>
      </c>
      <c r="F311" s="202" t="s">
        <v>2031</v>
      </c>
      <c r="G311" s="201">
        <v>100</v>
      </c>
      <c r="H311" s="201">
        <v>4</v>
      </c>
      <c r="I311" s="201" t="s">
        <v>4202</v>
      </c>
    </row>
    <row r="312" spans="1:9" ht="25.5">
      <c r="A312" s="167">
        <f t="shared" si="4"/>
        <v>307</v>
      </c>
      <c r="B312" s="201" t="s">
        <v>1158</v>
      </c>
      <c r="C312" s="201" t="s">
        <v>1198</v>
      </c>
      <c r="D312" s="201" t="s">
        <v>925</v>
      </c>
      <c r="E312" s="201" t="s">
        <v>805</v>
      </c>
      <c r="F312" s="202" t="s">
        <v>2031</v>
      </c>
      <c r="G312" s="201">
        <v>100</v>
      </c>
      <c r="H312" s="201">
        <v>4</v>
      </c>
      <c r="I312" s="201" t="s">
        <v>4202</v>
      </c>
    </row>
    <row r="313" spans="1:9" ht="25.5">
      <c r="A313" s="167">
        <f t="shared" si="4"/>
        <v>308</v>
      </c>
      <c r="B313" s="201" t="s">
        <v>1158</v>
      </c>
      <c r="C313" s="201" t="s">
        <v>1199</v>
      </c>
      <c r="D313" s="201" t="s">
        <v>1200</v>
      </c>
      <c r="E313" s="201" t="s">
        <v>805</v>
      </c>
      <c r="F313" s="202" t="s">
        <v>2031</v>
      </c>
      <c r="G313" s="201">
        <v>100</v>
      </c>
      <c r="H313" s="201">
        <v>4</v>
      </c>
      <c r="I313" s="201" t="s">
        <v>4202</v>
      </c>
    </row>
    <row r="314" spans="1:9" ht="25.5">
      <c r="A314" s="167">
        <f t="shared" si="4"/>
        <v>309</v>
      </c>
      <c r="B314" s="201" t="s">
        <v>1158</v>
      </c>
      <c r="C314" s="201" t="s">
        <v>1201</v>
      </c>
      <c r="D314" s="201" t="s">
        <v>925</v>
      </c>
      <c r="E314" s="201" t="s">
        <v>805</v>
      </c>
      <c r="F314" s="202" t="s">
        <v>2031</v>
      </c>
      <c r="G314" s="201">
        <v>100</v>
      </c>
      <c r="H314" s="201">
        <v>4</v>
      </c>
      <c r="I314" s="201" t="s">
        <v>4202</v>
      </c>
    </row>
    <row r="315" spans="1:9" ht="25.5">
      <c r="A315" s="167">
        <f t="shared" si="4"/>
        <v>310</v>
      </c>
      <c r="B315" s="201" t="s">
        <v>1158</v>
      </c>
      <c r="C315" s="201" t="s">
        <v>1202</v>
      </c>
      <c r="D315" s="201" t="s">
        <v>1203</v>
      </c>
      <c r="E315" s="201" t="s">
        <v>805</v>
      </c>
      <c r="F315" s="202" t="s">
        <v>2031</v>
      </c>
      <c r="G315" s="201">
        <v>100</v>
      </c>
      <c r="H315" s="201">
        <v>4</v>
      </c>
      <c r="I315" s="201" t="s">
        <v>4202</v>
      </c>
    </row>
    <row r="316" spans="1:9" ht="25.5">
      <c r="A316" s="167">
        <f t="shared" si="4"/>
        <v>311</v>
      </c>
      <c r="B316" s="201" t="s">
        <v>1158</v>
      </c>
      <c r="C316" s="201" t="s">
        <v>1204</v>
      </c>
      <c r="D316" s="201" t="s">
        <v>925</v>
      </c>
      <c r="E316" s="201" t="s">
        <v>805</v>
      </c>
      <c r="F316" s="202" t="s">
        <v>2031</v>
      </c>
      <c r="G316" s="201">
        <v>100</v>
      </c>
      <c r="H316" s="201">
        <v>4</v>
      </c>
      <c r="I316" s="201" t="s">
        <v>4202</v>
      </c>
    </row>
    <row r="317" spans="1:9" ht="25.5">
      <c r="A317" s="167">
        <f t="shared" si="4"/>
        <v>312</v>
      </c>
      <c r="B317" s="201" t="s">
        <v>1158</v>
      </c>
      <c r="C317" s="201" t="s">
        <v>1205</v>
      </c>
      <c r="D317" s="201" t="s">
        <v>925</v>
      </c>
      <c r="E317" s="201" t="s">
        <v>805</v>
      </c>
      <c r="F317" s="202" t="s">
        <v>2031</v>
      </c>
      <c r="G317" s="201">
        <v>100</v>
      </c>
      <c r="H317" s="201">
        <v>4</v>
      </c>
      <c r="I317" s="201" t="s">
        <v>4202</v>
      </c>
    </row>
    <row r="318" spans="1:9" ht="25.5">
      <c r="A318" s="167">
        <f t="shared" si="4"/>
        <v>313</v>
      </c>
      <c r="B318" s="201" t="s">
        <v>1158</v>
      </c>
      <c r="C318" s="201" t="s">
        <v>1206</v>
      </c>
      <c r="D318" s="201" t="s">
        <v>925</v>
      </c>
      <c r="E318" s="201" t="s">
        <v>805</v>
      </c>
      <c r="F318" s="202" t="s">
        <v>2031</v>
      </c>
      <c r="G318" s="201">
        <v>100</v>
      </c>
      <c r="H318" s="201">
        <v>4</v>
      </c>
      <c r="I318" s="201" t="s">
        <v>4202</v>
      </c>
    </row>
    <row r="319" spans="1:9" ht="25.5">
      <c r="A319" s="167">
        <f t="shared" si="4"/>
        <v>314</v>
      </c>
      <c r="B319" s="201" t="s">
        <v>1158</v>
      </c>
      <c r="C319" s="201" t="s">
        <v>1207</v>
      </c>
      <c r="D319" s="201" t="s">
        <v>1208</v>
      </c>
      <c r="E319" s="201" t="s">
        <v>805</v>
      </c>
      <c r="F319" s="202" t="s">
        <v>2031</v>
      </c>
      <c r="G319" s="201">
        <v>100</v>
      </c>
      <c r="H319" s="201">
        <v>4</v>
      </c>
      <c r="I319" s="201" t="s">
        <v>4202</v>
      </c>
    </row>
    <row r="320" spans="1:9" ht="25.5">
      <c r="A320" s="167">
        <f t="shared" si="4"/>
        <v>315</v>
      </c>
      <c r="B320" s="201" t="s">
        <v>1158</v>
      </c>
      <c r="C320" s="201" t="s">
        <v>1209</v>
      </c>
      <c r="D320" s="208" t="s">
        <v>1210</v>
      </c>
      <c r="E320" s="201" t="s">
        <v>805</v>
      </c>
      <c r="F320" s="202" t="s">
        <v>2031</v>
      </c>
      <c r="G320" s="201">
        <v>100</v>
      </c>
      <c r="H320" s="201">
        <v>4</v>
      </c>
      <c r="I320" s="201" t="s">
        <v>4202</v>
      </c>
    </row>
    <row r="321" spans="1:9" ht="25.5">
      <c r="A321" s="167">
        <f t="shared" si="4"/>
        <v>316</v>
      </c>
      <c r="B321" s="201" t="s">
        <v>1158</v>
      </c>
      <c r="C321" s="201" t="s">
        <v>1211</v>
      </c>
      <c r="D321" s="209">
        <v>993474006</v>
      </c>
      <c r="E321" s="201" t="s">
        <v>805</v>
      </c>
      <c r="F321" s="202" t="s">
        <v>2031</v>
      </c>
      <c r="G321" s="201">
        <v>100</v>
      </c>
      <c r="H321" s="201">
        <v>4</v>
      </c>
      <c r="I321" s="201" t="s">
        <v>4202</v>
      </c>
    </row>
    <row r="322" spans="1:9" ht="25.5">
      <c r="A322" s="167">
        <f t="shared" si="4"/>
        <v>317</v>
      </c>
      <c r="B322" s="201" t="s">
        <v>1158</v>
      </c>
      <c r="C322" s="201" t="s">
        <v>1212</v>
      </c>
      <c r="D322" s="201" t="s">
        <v>1213</v>
      </c>
      <c r="E322" s="201" t="s">
        <v>805</v>
      </c>
      <c r="F322" s="202" t="s">
        <v>2031</v>
      </c>
      <c r="G322" s="201">
        <v>100</v>
      </c>
      <c r="H322" s="201">
        <v>4</v>
      </c>
      <c r="I322" s="201" t="s">
        <v>4202</v>
      </c>
    </row>
    <row r="323" spans="1:9" ht="25.5">
      <c r="A323" s="167">
        <f t="shared" si="4"/>
        <v>318</v>
      </c>
      <c r="B323" s="201" t="s">
        <v>1158</v>
      </c>
      <c r="C323" s="201" t="s">
        <v>1214</v>
      </c>
      <c r="D323" s="201" t="s">
        <v>1215</v>
      </c>
      <c r="E323" s="201" t="s">
        <v>805</v>
      </c>
      <c r="F323" s="202" t="s">
        <v>2031</v>
      </c>
      <c r="G323" s="201">
        <v>100</v>
      </c>
      <c r="H323" s="201">
        <v>4</v>
      </c>
      <c r="I323" s="201" t="s">
        <v>4202</v>
      </c>
    </row>
    <row r="324" spans="1:9" ht="25.5">
      <c r="A324" s="167">
        <f t="shared" si="4"/>
        <v>319</v>
      </c>
      <c r="B324" s="201" t="s">
        <v>1158</v>
      </c>
      <c r="C324" s="201" t="s">
        <v>1216</v>
      </c>
      <c r="D324" s="201">
        <v>972030502</v>
      </c>
      <c r="E324" s="201" t="s">
        <v>805</v>
      </c>
      <c r="F324" s="202" t="s">
        <v>2031</v>
      </c>
      <c r="G324" s="201">
        <v>100</v>
      </c>
      <c r="H324" s="201">
        <v>4</v>
      </c>
      <c r="I324" s="201" t="s">
        <v>4202</v>
      </c>
    </row>
    <row r="325" spans="1:9" ht="25.5">
      <c r="A325" s="167">
        <f t="shared" si="4"/>
        <v>320</v>
      </c>
      <c r="B325" s="201" t="s">
        <v>1158</v>
      </c>
      <c r="C325" s="201" t="s">
        <v>1217</v>
      </c>
      <c r="D325" s="201">
        <v>995708155</v>
      </c>
      <c r="E325" s="201" t="s">
        <v>805</v>
      </c>
      <c r="F325" s="202" t="s">
        <v>2031</v>
      </c>
      <c r="G325" s="201">
        <v>100</v>
      </c>
      <c r="H325" s="201">
        <v>4</v>
      </c>
      <c r="I325" s="201" t="s">
        <v>4202</v>
      </c>
    </row>
    <row r="326" spans="1:9" ht="25.5">
      <c r="A326" s="167">
        <f t="shared" si="4"/>
        <v>321</v>
      </c>
      <c r="B326" s="201" t="s">
        <v>1158</v>
      </c>
      <c r="C326" s="201" t="s">
        <v>1218</v>
      </c>
      <c r="D326" s="201">
        <v>972115818</v>
      </c>
      <c r="E326" s="201" t="s">
        <v>805</v>
      </c>
      <c r="F326" s="202" t="s">
        <v>2031</v>
      </c>
      <c r="G326" s="201">
        <v>100</v>
      </c>
      <c r="H326" s="201">
        <v>4</v>
      </c>
      <c r="I326" s="201" t="s">
        <v>4202</v>
      </c>
    </row>
    <row r="327" spans="1:9" ht="25.5">
      <c r="A327" s="167">
        <f t="shared" si="4"/>
        <v>322</v>
      </c>
      <c r="B327" s="201" t="s">
        <v>1158</v>
      </c>
      <c r="C327" s="201" t="s">
        <v>1219</v>
      </c>
      <c r="D327" s="201" t="s">
        <v>1220</v>
      </c>
      <c r="E327" s="201" t="s">
        <v>805</v>
      </c>
      <c r="F327" s="202" t="s">
        <v>2031</v>
      </c>
      <c r="G327" s="201">
        <v>100</v>
      </c>
      <c r="H327" s="201">
        <v>4</v>
      </c>
      <c r="I327" s="201" t="s">
        <v>4202</v>
      </c>
    </row>
    <row r="328" spans="1:9" ht="25.5">
      <c r="A328" s="167">
        <f t="shared" ref="A328:A391" si="5">+A327+1</f>
        <v>323</v>
      </c>
      <c r="B328" s="201" t="s">
        <v>1158</v>
      </c>
      <c r="C328" s="201" t="s">
        <v>1221</v>
      </c>
      <c r="D328" s="201" t="s">
        <v>1222</v>
      </c>
      <c r="E328" s="201" t="s">
        <v>805</v>
      </c>
      <c r="F328" s="202" t="s">
        <v>2031</v>
      </c>
      <c r="G328" s="201">
        <v>100</v>
      </c>
      <c r="H328" s="201">
        <v>4</v>
      </c>
      <c r="I328" s="201" t="s">
        <v>4202</v>
      </c>
    </row>
    <row r="329" spans="1:9" ht="25.5">
      <c r="A329" s="167">
        <f t="shared" si="5"/>
        <v>324</v>
      </c>
      <c r="B329" s="201" t="s">
        <v>1158</v>
      </c>
      <c r="C329" s="201" t="s">
        <v>1223</v>
      </c>
      <c r="D329" s="201" t="s">
        <v>1224</v>
      </c>
      <c r="E329" s="201" t="s">
        <v>805</v>
      </c>
      <c r="F329" s="202" t="s">
        <v>2031</v>
      </c>
      <c r="G329" s="201">
        <v>100</v>
      </c>
      <c r="H329" s="201">
        <v>4</v>
      </c>
      <c r="I329" s="201" t="s">
        <v>4202</v>
      </c>
    </row>
    <row r="330" spans="1:9" ht="25.5">
      <c r="A330" s="167">
        <f t="shared" si="5"/>
        <v>325</v>
      </c>
      <c r="B330" s="201" t="s">
        <v>1158</v>
      </c>
      <c r="C330" s="201" t="s">
        <v>1225</v>
      </c>
      <c r="D330" s="201">
        <v>975263525</v>
      </c>
      <c r="E330" s="201" t="s">
        <v>805</v>
      </c>
      <c r="F330" s="202" t="s">
        <v>2031</v>
      </c>
      <c r="G330" s="201">
        <v>100</v>
      </c>
      <c r="H330" s="201">
        <v>4</v>
      </c>
      <c r="I330" s="201" t="s">
        <v>4202</v>
      </c>
    </row>
    <row r="331" spans="1:9" ht="25.5">
      <c r="A331" s="167">
        <f t="shared" si="5"/>
        <v>326</v>
      </c>
      <c r="B331" s="201" t="s">
        <v>1158</v>
      </c>
      <c r="C331" s="201" t="s">
        <v>1226</v>
      </c>
      <c r="D331" s="201">
        <v>972119612</v>
      </c>
      <c r="E331" s="201" t="s">
        <v>805</v>
      </c>
      <c r="F331" s="202" t="s">
        <v>2031</v>
      </c>
      <c r="G331" s="201">
        <v>100</v>
      </c>
      <c r="H331" s="201">
        <v>4</v>
      </c>
      <c r="I331" s="201" t="s">
        <v>4202</v>
      </c>
    </row>
    <row r="332" spans="1:9" ht="25.5">
      <c r="A332" s="167">
        <f t="shared" si="5"/>
        <v>327</v>
      </c>
      <c r="B332" s="201" t="s">
        <v>1158</v>
      </c>
      <c r="C332" s="201" t="s">
        <v>1227</v>
      </c>
      <c r="D332" s="201">
        <v>886009616</v>
      </c>
      <c r="E332" s="201" t="s">
        <v>805</v>
      </c>
      <c r="F332" s="202" t="s">
        <v>2031</v>
      </c>
      <c r="G332" s="201">
        <v>100</v>
      </c>
      <c r="H332" s="201">
        <v>4</v>
      </c>
      <c r="I332" s="201" t="s">
        <v>4202</v>
      </c>
    </row>
    <row r="333" spans="1:9" ht="25.5">
      <c r="A333" s="167">
        <f t="shared" si="5"/>
        <v>328</v>
      </c>
      <c r="B333" s="201" t="s">
        <v>1158</v>
      </c>
      <c r="C333" s="201" t="s">
        <v>1228</v>
      </c>
      <c r="D333" s="201" t="s">
        <v>1229</v>
      </c>
      <c r="E333" s="201" t="s">
        <v>805</v>
      </c>
      <c r="F333" s="202" t="s">
        <v>2031</v>
      </c>
      <c r="G333" s="201">
        <v>100</v>
      </c>
      <c r="H333" s="201">
        <v>4</v>
      </c>
      <c r="I333" s="201" t="s">
        <v>4202</v>
      </c>
    </row>
    <row r="334" spans="1:9" ht="25.5">
      <c r="A334" s="167">
        <f t="shared" si="5"/>
        <v>329</v>
      </c>
      <c r="B334" s="201" t="s">
        <v>1158</v>
      </c>
      <c r="C334" s="201" t="s">
        <v>1230</v>
      </c>
      <c r="D334" s="201">
        <v>995964586</v>
      </c>
      <c r="E334" s="201" t="s">
        <v>805</v>
      </c>
      <c r="F334" s="202" t="s">
        <v>2031</v>
      </c>
      <c r="G334" s="201">
        <v>100</v>
      </c>
      <c r="H334" s="201">
        <v>4</v>
      </c>
      <c r="I334" s="201" t="s">
        <v>4202</v>
      </c>
    </row>
    <row r="335" spans="1:9" ht="25.5">
      <c r="A335" s="167">
        <f t="shared" si="5"/>
        <v>330</v>
      </c>
      <c r="B335" s="201" t="s">
        <v>1158</v>
      </c>
      <c r="C335" s="201" t="s">
        <v>1231</v>
      </c>
      <c r="D335" s="201" t="s">
        <v>1232</v>
      </c>
      <c r="E335" s="201" t="s">
        <v>805</v>
      </c>
      <c r="F335" s="202" t="s">
        <v>2031</v>
      </c>
      <c r="G335" s="201">
        <v>100</v>
      </c>
      <c r="H335" s="201">
        <v>4</v>
      </c>
      <c r="I335" s="201" t="s">
        <v>4202</v>
      </c>
    </row>
    <row r="336" spans="1:9" ht="25.5">
      <c r="A336" s="167">
        <f t="shared" si="5"/>
        <v>331</v>
      </c>
      <c r="B336" s="201" t="s">
        <v>1158</v>
      </c>
      <c r="C336" s="201" t="s">
        <v>1233</v>
      </c>
      <c r="D336" s="201">
        <v>973636641</v>
      </c>
      <c r="E336" s="201" t="s">
        <v>805</v>
      </c>
      <c r="F336" s="202" t="s">
        <v>2031</v>
      </c>
      <c r="G336" s="201">
        <v>100</v>
      </c>
      <c r="H336" s="201">
        <v>4</v>
      </c>
      <c r="I336" s="201" t="s">
        <v>4202</v>
      </c>
    </row>
    <row r="337" spans="1:9" ht="25.5">
      <c r="A337" s="167">
        <f t="shared" si="5"/>
        <v>332</v>
      </c>
      <c r="B337" s="201" t="s">
        <v>1158</v>
      </c>
      <c r="C337" s="201" t="s">
        <v>1234</v>
      </c>
      <c r="D337" s="201">
        <v>996874175</v>
      </c>
      <c r="E337" s="201" t="s">
        <v>805</v>
      </c>
      <c r="F337" s="202" t="s">
        <v>2031</v>
      </c>
      <c r="G337" s="201">
        <v>100</v>
      </c>
      <c r="H337" s="201">
        <v>4</v>
      </c>
      <c r="I337" s="201" t="s">
        <v>4202</v>
      </c>
    </row>
    <row r="338" spans="1:9" ht="25.5">
      <c r="A338" s="167">
        <f t="shared" si="5"/>
        <v>333</v>
      </c>
      <c r="B338" s="201" t="s">
        <v>1235</v>
      </c>
      <c r="C338" s="201" t="s">
        <v>1236</v>
      </c>
      <c r="D338" s="201" t="s">
        <v>1237</v>
      </c>
      <c r="E338" s="201" t="s">
        <v>805</v>
      </c>
      <c r="F338" s="202" t="s">
        <v>2031</v>
      </c>
      <c r="G338" s="201">
        <v>100</v>
      </c>
      <c r="H338" s="201">
        <v>4</v>
      </c>
      <c r="I338" s="201" t="s">
        <v>4201</v>
      </c>
    </row>
    <row r="339" spans="1:9" ht="25.5">
      <c r="A339" s="167">
        <f t="shared" si="5"/>
        <v>334</v>
      </c>
      <c r="B339" s="201" t="s">
        <v>1235</v>
      </c>
      <c r="C339" s="201" t="s">
        <v>1238</v>
      </c>
      <c r="D339" s="201" t="s">
        <v>1239</v>
      </c>
      <c r="E339" s="201" t="s">
        <v>805</v>
      </c>
      <c r="F339" s="202" t="s">
        <v>2031</v>
      </c>
      <c r="G339" s="201">
        <v>100</v>
      </c>
      <c r="H339" s="201">
        <v>4</v>
      </c>
      <c r="I339" s="201" t="s">
        <v>4201</v>
      </c>
    </row>
    <row r="340" spans="1:9" ht="25.5">
      <c r="A340" s="167">
        <f t="shared" si="5"/>
        <v>335</v>
      </c>
      <c r="B340" s="201" t="s">
        <v>1235</v>
      </c>
      <c r="C340" s="201" t="s">
        <v>1240</v>
      </c>
      <c r="D340" s="201" t="s">
        <v>1241</v>
      </c>
      <c r="E340" s="201" t="s">
        <v>805</v>
      </c>
      <c r="F340" s="202" t="s">
        <v>2031</v>
      </c>
      <c r="G340" s="201">
        <v>100</v>
      </c>
      <c r="H340" s="201">
        <v>4</v>
      </c>
      <c r="I340" s="201" t="s">
        <v>4201</v>
      </c>
    </row>
    <row r="341" spans="1:9" ht="25.5">
      <c r="A341" s="167">
        <f t="shared" si="5"/>
        <v>336</v>
      </c>
      <c r="B341" s="201" t="s">
        <v>1235</v>
      </c>
      <c r="C341" s="201" t="s">
        <v>1242</v>
      </c>
      <c r="D341" s="201" t="s">
        <v>1243</v>
      </c>
      <c r="E341" s="201" t="s">
        <v>805</v>
      </c>
      <c r="F341" s="202" t="s">
        <v>2031</v>
      </c>
      <c r="G341" s="201">
        <v>100</v>
      </c>
      <c r="H341" s="201">
        <v>4</v>
      </c>
      <c r="I341" s="201" t="s">
        <v>4201</v>
      </c>
    </row>
    <row r="342" spans="1:9" ht="25.5">
      <c r="A342" s="167">
        <f t="shared" si="5"/>
        <v>337</v>
      </c>
      <c r="B342" s="201" t="s">
        <v>1235</v>
      </c>
      <c r="C342" s="201" t="s">
        <v>1244</v>
      </c>
      <c r="D342" s="203" t="s">
        <v>1245</v>
      </c>
      <c r="E342" s="201" t="s">
        <v>805</v>
      </c>
      <c r="F342" s="202" t="s">
        <v>2031</v>
      </c>
      <c r="G342" s="201">
        <v>100</v>
      </c>
      <c r="H342" s="201">
        <v>4</v>
      </c>
      <c r="I342" s="201" t="s">
        <v>4201</v>
      </c>
    </row>
    <row r="343" spans="1:9" ht="25.5">
      <c r="A343" s="167">
        <f t="shared" si="5"/>
        <v>338</v>
      </c>
      <c r="B343" s="201" t="s">
        <v>1235</v>
      </c>
      <c r="C343" s="201" t="s">
        <v>1246</v>
      </c>
      <c r="D343" s="201" t="s">
        <v>1247</v>
      </c>
      <c r="E343" s="201" t="s">
        <v>805</v>
      </c>
      <c r="F343" s="202" t="s">
        <v>2031</v>
      </c>
      <c r="G343" s="201">
        <v>100</v>
      </c>
      <c r="H343" s="201">
        <v>4</v>
      </c>
      <c r="I343" s="201" t="s">
        <v>4201</v>
      </c>
    </row>
    <row r="344" spans="1:9" ht="25.5">
      <c r="A344" s="167">
        <f t="shared" si="5"/>
        <v>339</v>
      </c>
      <c r="B344" s="201" t="s">
        <v>1235</v>
      </c>
      <c r="C344" s="201" t="s">
        <v>1248</v>
      </c>
      <c r="D344" s="201" t="s">
        <v>1239</v>
      </c>
      <c r="E344" s="201" t="s">
        <v>805</v>
      </c>
      <c r="F344" s="202" t="s">
        <v>2031</v>
      </c>
      <c r="G344" s="201">
        <v>100</v>
      </c>
      <c r="H344" s="201">
        <v>4</v>
      </c>
      <c r="I344" s="201" t="s">
        <v>4201</v>
      </c>
    </row>
    <row r="345" spans="1:9" ht="25.5">
      <c r="A345" s="167">
        <f t="shared" si="5"/>
        <v>340</v>
      </c>
      <c r="B345" s="201" t="s">
        <v>1235</v>
      </c>
      <c r="C345" s="201" t="s">
        <v>1249</v>
      </c>
      <c r="D345" s="201" t="s">
        <v>1250</v>
      </c>
      <c r="E345" s="201" t="s">
        <v>805</v>
      </c>
      <c r="F345" s="202" t="s">
        <v>2031</v>
      </c>
      <c r="G345" s="201">
        <v>100</v>
      </c>
      <c r="H345" s="201">
        <v>4</v>
      </c>
      <c r="I345" s="201" t="s">
        <v>4201</v>
      </c>
    </row>
    <row r="346" spans="1:9" ht="25.5">
      <c r="A346" s="167">
        <f t="shared" si="5"/>
        <v>341</v>
      </c>
      <c r="B346" s="201" t="s">
        <v>1235</v>
      </c>
      <c r="C346" s="201" t="s">
        <v>1251</v>
      </c>
      <c r="D346" s="203" t="s">
        <v>1252</v>
      </c>
      <c r="E346" s="201" t="s">
        <v>805</v>
      </c>
      <c r="F346" s="202" t="s">
        <v>2031</v>
      </c>
      <c r="G346" s="201">
        <v>100</v>
      </c>
      <c r="H346" s="201">
        <v>4</v>
      </c>
      <c r="I346" s="201" t="s">
        <v>4201</v>
      </c>
    </row>
    <row r="347" spans="1:9" ht="25.5">
      <c r="A347" s="167">
        <f t="shared" si="5"/>
        <v>342</v>
      </c>
      <c r="B347" s="201" t="s">
        <v>1235</v>
      </c>
      <c r="C347" s="201" t="s">
        <v>1253</v>
      </c>
      <c r="D347" s="201" t="s">
        <v>1254</v>
      </c>
      <c r="E347" s="201" t="s">
        <v>805</v>
      </c>
      <c r="F347" s="202" t="s">
        <v>2031</v>
      </c>
      <c r="G347" s="201">
        <v>100</v>
      </c>
      <c r="H347" s="201">
        <v>4</v>
      </c>
      <c r="I347" s="201" t="s">
        <v>4201</v>
      </c>
    </row>
    <row r="348" spans="1:9" ht="25.5">
      <c r="A348" s="167">
        <f t="shared" si="5"/>
        <v>343</v>
      </c>
      <c r="B348" s="201" t="s">
        <v>1235</v>
      </c>
      <c r="C348" s="201" t="s">
        <v>1255</v>
      </c>
      <c r="D348" s="201">
        <v>995704816</v>
      </c>
      <c r="E348" s="201" t="s">
        <v>805</v>
      </c>
      <c r="F348" s="202" t="s">
        <v>2031</v>
      </c>
      <c r="G348" s="201">
        <v>100</v>
      </c>
      <c r="H348" s="201">
        <v>4</v>
      </c>
      <c r="I348" s="201" t="s">
        <v>4201</v>
      </c>
    </row>
    <row r="349" spans="1:9" ht="25.5">
      <c r="A349" s="167">
        <f t="shared" si="5"/>
        <v>344</v>
      </c>
      <c r="B349" s="201" t="s">
        <v>1235</v>
      </c>
      <c r="C349" s="201" t="s">
        <v>1256</v>
      </c>
      <c r="D349" s="201">
        <v>912790720</v>
      </c>
      <c r="E349" s="201" t="s">
        <v>805</v>
      </c>
      <c r="F349" s="202" t="s">
        <v>2031</v>
      </c>
      <c r="G349" s="201">
        <v>100</v>
      </c>
      <c r="H349" s="201">
        <v>4</v>
      </c>
      <c r="I349" s="201" t="s">
        <v>4201</v>
      </c>
    </row>
    <row r="350" spans="1:9" ht="25.5">
      <c r="A350" s="167">
        <f t="shared" si="5"/>
        <v>345</v>
      </c>
      <c r="B350" s="201" t="s">
        <v>1235</v>
      </c>
      <c r="C350" s="201" t="s">
        <v>1257</v>
      </c>
      <c r="D350" s="201" t="s">
        <v>1258</v>
      </c>
      <c r="E350" s="201" t="s">
        <v>805</v>
      </c>
      <c r="F350" s="202" t="s">
        <v>2031</v>
      </c>
      <c r="G350" s="201">
        <v>100</v>
      </c>
      <c r="H350" s="201">
        <v>4</v>
      </c>
      <c r="I350" s="201" t="s">
        <v>4201</v>
      </c>
    </row>
    <row r="351" spans="1:9" ht="25.5">
      <c r="A351" s="167">
        <f t="shared" si="5"/>
        <v>346</v>
      </c>
      <c r="B351" s="201" t="s">
        <v>1235</v>
      </c>
      <c r="C351" s="201" t="s">
        <v>1259</v>
      </c>
      <c r="D351" s="201" t="s">
        <v>1260</v>
      </c>
      <c r="E351" s="201" t="s">
        <v>805</v>
      </c>
      <c r="F351" s="202" t="s">
        <v>2031</v>
      </c>
      <c r="G351" s="201">
        <v>100</v>
      </c>
      <c r="H351" s="201">
        <v>4</v>
      </c>
      <c r="I351" s="201" t="s">
        <v>4201</v>
      </c>
    </row>
    <row r="352" spans="1:9" ht="25.5">
      <c r="A352" s="167">
        <f t="shared" si="5"/>
        <v>347</v>
      </c>
      <c r="B352" s="201" t="s">
        <v>1235</v>
      </c>
      <c r="C352" s="201" t="s">
        <v>1261</v>
      </c>
      <c r="D352" s="201" t="s">
        <v>1262</v>
      </c>
      <c r="E352" s="201" t="s">
        <v>805</v>
      </c>
      <c r="F352" s="202" t="s">
        <v>2031</v>
      </c>
      <c r="G352" s="201">
        <v>100</v>
      </c>
      <c r="H352" s="201">
        <v>4</v>
      </c>
      <c r="I352" s="201" t="s">
        <v>4201</v>
      </c>
    </row>
    <row r="353" spans="1:9" ht="25.5">
      <c r="A353" s="167">
        <f t="shared" si="5"/>
        <v>348</v>
      </c>
      <c r="B353" s="201" t="s">
        <v>1235</v>
      </c>
      <c r="C353" s="201" t="s">
        <v>1263</v>
      </c>
      <c r="D353" s="201" t="s">
        <v>1264</v>
      </c>
      <c r="E353" s="201" t="s">
        <v>805</v>
      </c>
      <c r="F353" s="202" t="s">
        <v>2031</v>
      </c>
      <c r="G353" s="201">
        <v>100</v>
      </c>
      <c r="H353" s="201">
        <v>4</v>
      </c>
      <c r="I353" s="201" t="s">
        <v>4201</v>
      </c>
    </row>
    <row r="354" spans="1:9" ht="25.5">
      <c r="A354" s="167">
        <f t="shared" si="5"/>
        <v>349</v>
      </c>
      <c r="B354" s="201" t="s">
        <v>1235</v>
      </c>
      <c r="C354" s="201" t="s">
        <v>1265</v>
      </c>
      <c r="D354" s="201" t="s">
        <v>1266</v>
      </c>
      <c r="E354" s="201" t="s">
        <v>805</v>
      </c>
      <c r="F354" s="202" t="s">
        <v>2031</v>
      </c>
      <c r="G354" s="201">
        <v>100</v>
      </c>
      <c r="H354" s="201">
        <v>4</v>
      </c>
      <c r="I354" s="201" t="s">
        <v>4201</v>
      </c>
    </row>
    <row r="355" spans="1:9" ht="25.5">
      <c r="A355" s="167">
        <f t="shared" si="5"/>
        <v>350</v>
      </c>
      <c r="B355" s="201" t="s">
        <v>1235</v>
      </c>
      <c r="C355" s="201" t="s">
        <v>1267</v>
      </c>
      <c r="D355" s="201">
        <v>914297708</v>
      </c>
      <c r="E355" s="201" t="s">
        <v>805</v>
      </c>
      <c r="F355" s="202" t="s">
        <v>2031</v>
      </c>
      <c r="G355" s="201">
        <v>100</v>
      </c>
      <c r="H355" s="201">
        <v>4</v>
      </c>
      <c r="I355" s="201" t="s">
        <v>4201</v>
      </c>
    </row>
    <row r="356" spans="1:9" ht="25.5">
      <c r="A356" s="167">
        <f t="shared" si="5"/>
        <v>351</v>
      </c>
      <c r="B356" s="201" t="s">
        <v>1235</v>
      </c>
      <c r="C356" s="201" t="s">
        <v>1268</v>
      </c>
      <c r="D356" s="201">
        <v>996743034</v>
      </c>
      <c r="E356" s="201" t="s">
        <v>805</v>
      </c>
      <c r="F356" s="202" t="s">
        <v>2031</v>
      </c>
      <c r="G356" s="201">
        <v>100</v>
      </c>
      <c r="H356" s="201">
        <v>4</v>
      </c>
      <c r="I356" s="201" t="s">
        <v>4201</v>
      </c>
    </row>
    <row r="357" spans="1:9" ht="25.5">
      <c r="A357" s="167">
        <f t="shared" si="5"/>
        <v>352</v>
      </c>
      <c r="B357" s="201" t="s">
        <v>1235</v>
      </c>
      <c r="C357" s="201" t="s">
        <v>1269</v>
      </c>
      <c r="D357" s="201" t="s">
        <v>1270</v>
      </c>
      <c r="E357" s="201" t="s">
        <v>805</v>
      </c>
      <c r="F357" s="202" t="s">
        <v>2031</v>
      </c>
      <c r="G357" s="201">
        <v>100</v>
      </c>
      <c r="H357" s="201">
        <v>4</v>
      </c>
      <c r="I357" s="201" t="s">
        <v>4201</v>
      </c>
    </row>
    <row r="358" spans="1:9" ht="25.5">
      <c r="A358" s="167">
        <f t="shared" si="5"/>
        <v>353</v>
      </c>
      <c r="B358" s="201" t="s">
        <v>1235</v>
      </c>
      <c r="C358" s="201" t="s">
        <v>1271</v>
      </c>
      <c r="D358" s="201" t="s">
        <v>1272</v>
      </c>
      <c r="E358" s="201" t="s">
        <v>805</v>
      </c>
      <c r="F358" s="202" t="s">
        <v>2031</v>
      </c>
      <c r="G358" s="201">
        <v>100</v>
      </c>
      <c r="H358" s="201">
        <v>4</v>
      </c>
      <c r="I358" s="201" t="s">
        <v>4201</v>
      </c>
    </row>
    <row r="359" spans="1:9" ht="25.5">
      <c r="A359" s="167">
        <f t="shared" si="5"/>
        <v>354</v>
      </c>
      <c r="B359" s="201" t="s">
        <v>1235</v>
      </c>
      <c r="C359" s="201" t="s">
        <v>1273</v>
      </c>
      <c r="D359" s="201" t="s">
        <v>925</v>
      </c>
      <c r="E359" s="201" t="s">
        <v>805</v>
      </c>
      <c r="F359" s="202" t="s">
        <v>2031</v>
      </c>
      <c r="G359" s="201">
        <v>100</v>
      </c>
      <c r="H359" s="201">
        <v>4</v>
      </c>
      <c r="I359" s="201" t="s">
        <v>4201</v>
      </c>
    </row>
    <row r="360" spans="1:9" ht="25.5">
      <c r="A360" s="167">
        <f t="shared" si="5"/>
        <v>355</v>
      </c>
      <c r="B360" s="201" t="s">
        <v>1235</v>
      </c>
      <c r="C360" s="201" t="s">
        <v>1274</v>
      </c>
      <c r="D360" s="201" t="s">
        <v>1275</v>
      </c>
      <c r="E360" s="201" t="s">
        <v>805</v>
      </c>
      <c r="F360" s="202" t="s">
        <v>2031</v>
      </c>
      <c r="G360" s="201">
        <v>100</v>
      </c>
      <c r="H360" s="201">
        <v>4</v>
      </c>
      <c r="I360" s="201" t="s">
        <v>4201</v>
      </c>
    </row>
    <row r="361" spans="1:9" ht="25.5">
      <c r="A361" s="167">
        <f t="shared" si="5"/>
        <v>356</v>
      </c>
      <c r="B361" s="201" t="s">
        <v>1235</v>
      </c>
      <c r="C361" s="201" t="s">
        <v>1276</v>
      </c>
      <c r="D361" s="201">
        <v>990364188</v>
      </c>
      <c r="E361" s="201" t="s">
        <v>805</v>
      </c>
      <c r="F361" s="202" t="s">
        <v>2031</v>
      </c>
      <c r="G361" s="201">
        <v>100</v>
      </c>
      <c r="H361" s="201">
        <v>4</v>
      </c>
      <c r="I361" s="201" t="s">
        <v>4201</v>
      </c>
    </row>
    <row r="362" spans="1:9" ht="25.5">
      <c r="A362" s="167">
        <f t="shared" si="5"/>
        <v>357</v>
      </c>
      <c r="B362" s="201" t="s">
        <v>1235</v>
      </c>
      <c r="C362" s="201" t="s">
        <v>1277</v>
      </c>
      <c r="D362" s="201" t="s">
        <v>1278</v>
      </c>
      <c r="E362" s="201" t="s">
        <v>805</v>
      </c>
      <c r="F362" s="202" t="s">
        <v>2031</v>
      </c>
      <c r="G362" s="201">
        <v>100</v>
      </c>
      <c r="H362" s="201">
        <v>4</v>
      </c>
      <c r="I362" s="201" t="s">
        <v>4201</v>
      </c>
    </row>
    <row r="363" spans="1:9" ht="25.5">
      <c r="A363" s="167">
        <f t="shared" si="5"/>
        <v>358</v>
      </c>
      <c r="B363" s="201" t="s">
        <v>1235</v>
      </c>
      <c r="C363" s="201" t="s">
        <v>1279</v>
      </c>
      <c r="D363" s="201">
        <v>997359141</v>
      </c>
      <c r="E363" s="201" t="s">
        <v>805</v>
      </c>
      <c r="F363" s="202" t="s">
        <v>2031</v>
      </c>
      <c r="G363" s="201">
        <v>100</v>
      </c>
      <c r="H363" s="201">
        <v>4</v>
      </c>
      <c r="I363" s="201" t="s">
        <v>4201</v>
      </c>
    </row>
    <row r="364" spans="1:9" ht="25.5">
      <c r="A364" s="167">
        <f t="shared" si="5"/>
        <v>359</v>
      </c>
      <c r="B364" s="201" t="s">
        <v>1235</v>
      </c>
      <c r="C364" s="201" t="s">
        <v>1280</v>
      </c>
      <c r="D364" s="201" t="s">
        <v>1281</v>
      </c>
      <c r="E364" s="201" t="s">
        <v>805</v>
      </c>
      <c r="F364" s="202" t="s">
        <v>2031</v>
      </c>
      <c r="G364" s="201">
        <v>100</v>
      </c>
      <c r="H364" s="201">
        <v>4</v>
      </c>
      <c r="I364" s="201" t="s">
        <v>4201</v>
      </c>
    </row>
    <row r="365" spans="1:9" ht="25.5">
      <c r="A365" s="167">
        <f t="shared" si="5"/>
        <v>360</v>
      </c>
      <c r="B365" s="201" t="s">
        <v>1235</v>
      </c>
      <c r="C365" s="201" t="s">
        <v>1282</v>
      </c>
      <c r="D365" s="201">
        <v>907258061</v>
      </c>
      <c r="E365" s="201" t="s">
        <v>805</v>
      </c>
      <c r="F365" s="202" t="s">
        <v>2031</v>
      </c>
      <c r="G365" s="201">
        <v>100</v>
      </c>
      <c r="H365" s="201">
        <v>4</v>
      </c>
      <c r="I365" s="201" t="s">
        <v>4201</v>
      </c>
    </row>
    <row r="366" spans="1:9" ht="25.5">
      <c r="A366" s="167">
        <f t="shared" si="5"/>
        <v>361</v>
      </c>
      <c r="B366" s="201" t="s">
        <v>1235</v>
      </c>
      <c r="C366" s="201" t="s">
        <v>1283</v>
      </c>
      <c r="D366" s="201" t="s">
        <v>1284</v>
      </c>
      <c r="E366" s="201" t="s">
        <v>805</v>
      </c>
      <c r="F366" s="202" t="s">
        <v>2031</v>
      </c>
      <c r="G366" s="201">
        <v>100</v>
      </c>
      <c r="H366" s="201">
        <v>4</v>
      </c>
      <c r="I366" s="201" t="s">
        <v>4201</v>
      </c>
    </row>
    <row r="367" spans="1:9" ht="25.5">
      <c r="A367" s="167">
        <f t="shared" si="5"/>
        <v>362</v>
      </c>
      <c r="B367" s="201" t="s">
        <v>1235</v>
      </c>
      <c r="C367" s="201" t="s">
        <v>1285</v>
      </c>
      <c r="D367" s="201" t="s">
        <v>1286</v>
      </c>
      <c r="E367" s="201" t="s">
        <v>805</v>
      </c>
      <c r="F367" s="202" t="s">
        <v>2031</v>
      </c>
      <c r="G367" s="201">
        <v>100</v>
      </c>
      <c r="H367" s="201">
        <v>4</v>
      </c>
      <c r="I367" s="201" t="s">
        <v>4201</v>
      </c>
    </row>
    <row r="368" spans="1:9" ht="25.5">
      <c r="A368" s="167">
        <f t="shared" si="5"/>
        <v>363</v>
      </c>
      <c r="B368" s="201" t="s">
        <v>1235</v>
      </c>
      <c r="C368" s="201" t="s">
        <v>1287</v>
      </c>
      <c r="D368" s="201" t="s">
        <v>1288</v>
      </c>
      <c r="E368" s="201" t="s">
        <v>805</v>
      </c>
      <c r="F368" s="202" t="s">
        <v>2031</v>
      </c>
      <c r="G368" s="201">
        <v>100</v>
      </c>
      <c r="H368" s="201">
        <v>4</v>
      </c>
      <c r="I368" s="201" t="s">
        <v>4201</v>
      </c>
    </row>
    <row r="369" spans="1:9" ht="25.5">
      <c r="A369" s="167">
        <f t="shared" si="5"/>
        <v>364</v>
      </c>
      <c r="B369" s="201" t="s">
        <v>1235</v>
      </c>
      <c r="C369" s="201" t="s">
        <v>1289</v>
      </c>
      <c r="D369" s="201" t="s">
        <v>925</v>
      </c>
      <c r="E369" s="201" t="s">
        <v>805</v>
      </c>
      <c r="F369" s="202" t="s">
        <v>2031</v>
      </c>
      <c r="G369" s="201">
        <v>100</v>
      </c>
      <c r="H369" s="201">
        <v>4</v>
      </c>
      <c r="I369" s="201" t="s">
        <v>4201</v>
      </c>
    </row>
    <row r="370" spans="1:9" ht="25.5">
      <c r="A370" s="167">
        <f t="shared" si="5"/>
        <v>365</v>
      </c>
      <c r="B370" s="201" t="s">
        <v>1235</v>
      </c>
      <c r="C370" s="201" t="s">
        <v>1290</v>
      </c>
      <c r="D370" s="201" t="s">
        <v>1291</v>
      </c>
      <c r="E370" s="201" t="s">
        <v>805</v>
      </c>
      <c r="F370" s="202" t="s">
        <v>2031</v>
      </c>
      <c r="G370" s="201">
        <v>100</v>
      </c>
      <c r="H370" s="201">
        <v>4</v>
      </c>
      <c r="I370" s="201" t="s">
        <v>4201</v>
      </c>
    </row>
    <row r="371" spans="1:9" ht="25.5">
      <c r="A371" s="167">
        <f t="shared" si="5"/>
        <v>366</v>
      </c>
      <c r="B371" s="201" t="s">
        <v>1235</v>
      </c>
      <c r="C371" s="201" t="s">
        <v>1292</v>
      </c>
      <c r="D371" s="201" t="s">
        <v>925</v>
      </c>
      <c r="E371" s="201" t="s">
        <v>805</v>
      </c>
      <c r="F371" s="202" t="s">
        <v>2031</v>
      </c>
      <c r="G371" s="201">
        <v>100</v>
      </c>
      <c r="H371" s="201">
        <v>4</v>
      </c>
      <c r="I371" s="201" t="s">
        <v>4201</v>
      </c>
    </row>
    <row r="372" spans="1:9" ht="25.5">
      <c r="A372" s="167">
        <f t="shared" si="5"/>
        <v>367</v>
      </c>
      <c r="B372" s="201" t="s">
        <v>1235</v>
      </c>
      <c r="C372" s="201" t="s">
        <v>1293</v>
      </c>
      <c r="D372" s="201">
        <v>993614128</v>
      </c>
      <c r="E372" s="201" t="s">
        <v>805</v>
      </c>
      <c r="F372" s="202" t="s">
        <v>2031</v>
      </c>
      <c r="G372" s="201">
        <v>100</v>
      </c>
      <c r="H372" s="201">
        <v>4</v>
      </c>
      <c r="I372" s="201" t="s">
        <v>4201</v>
      </c>
    </row>
    <row r="373" spans="1:9" ht="25.5">
      <c r="A373" s="167">
        <f t="shared" si="5"/>
        <v>368</v>
      </c>
      <c r="B373" s="201" t="s">
        <v>1235</v>
      </c>
      <c r="C373" s="201" t="s">
        <v>1294</v>
      </c>
      <c r="D373" s="201">
        <v>993812266</v>
      </c>
      <c r="E373" s="201" t="s">
        <v>805</v>
      </c>
      <c r="F373" s="202" t="s">
        <v>2031</v>
      </c>
      <c r="G373" s="201">
        <v>100</v>
      </c>
      <c r="H373" s="201">
        <v>4</v>
      </c>
      <c r="I373" s="201" t="s">
        <v>4201</v>
      </c>
    </row>
    <row r="374" spans="1:9" ht="25.5">
      <c r="A374" s="167">
        <f t="shared" si="5"/>
        <v>369</v>
      </c>
      <c r="B374" s="201" t="s">
        <v>1235</v>
      </c>
      <c r="C374" s="201" t="s">
        <v>1295</v>
      </c>
      <c r="D374" s="201">
        <v>975132293</v>
      </c>
      <c r="E374" s="201" t="s">
        <v>805</v>
      </c>
      <c r="F374" s="202" t="s">
        <v>2031</v>
      </c>
      <c r="G374" s="201">
        <v>100</v>
      </c>
      <c r="H374" s="201">
        <v>4</v>
      </c>
      <c r="I374" s="201" t="s">
        <v>4201</v>
      </c>
    </row>
    <row r="375" spans="1:9" ht="25.5">
      <c r="A375" s="167">
        <f t="shared" si="5"/>
        <v>370</v>
      </c>
      <c r="B375" s="201" t="s">
        <v>1235</v>
      </c>
      <c r="C375" s="201" t="s">
        <v>1296</v>
      </c>
      <c r="D375" s="201" t="s">
        <v>1297</v>
      </c>
      <c r="E375" s="201" t="s">
        <v>805</v>
      </c>
      <c r="F375" s="202" t="s">
        <v>2031</v>
      </c>
      <c r="G375" s="201">
        <v>100</v>
      </c>
      <c r="H375" s="201">
        <v>4</v>
      </c>
      <c r="I375" s="201" t="s">
        <v>4201</v>
      </c>
    </row>
    <row r="376" spans="1:9" ht="25.5">
      <c r="A376" s="167">
        <f t="shared" si="5"/>
        <v>371</v>
      </c>
      <c r="B376" s="201" t="s">
        <v>1235</v>
      </c>
      <c r="C376" s="201" t="s">
        <v>1298</v>
      </c>
      <c r="D376" s="201" t="s">
        <v>1299</v>
      </c>
      <c r="E376" s="201" t="s">
        <v>805</v>
      </c>
      <c r="F376" s="202" t="s">
        <v>2031</v>
      </c>
      <c r="G376" s="201">
        <v>100</v>
      </c>
      <c r="H376" s="201">
        <v>4</v>
      </c>
      <c r="I376" s="201" t="s">
        <v>4201</v>
      </c>
    </row>
    <row r="377" spans="1:9" ht="38.25">
      <c r="A377" s="167">
        <f t="shared" si="5"/>
        <v>372</v>
      </c>
      <c r="B377" s="201" t="s">
        <v>1235</v>
      </c>
      <c r="C377" s="201" t="s">
        <v>1300</v>
      </c>
      <c r="D377" s="201" t="s">
        <v>1301</v>
      </c>
      <c r="E377" s="201" t="s">
        <v>805</v>
      </c>
      <c r="F377" s="202" t="s">
        <v>2031</v>
      </c>
      <c r="G377" s="201">
        <v>100</v>
      </c>
      <c r="H377" s="201">
        <v>4</v>
      </c>
      <c r="I377" s="201" t="s">
        <v>4201</v>
      </c>
    </row>
    <row r="378" spans="1:9" ht="25.5">
      <c r="A378" s="167">
        <f t="shared" si="5"/>
        <v>373</v>
      </c>
      <c r="B378" s="201" t="s">
        <v>1235</v>
      </c>
      <c r="C378" s="201" t="s">
        <v>1302</v>
      </c>
      <c r="D378" s="201" t="s">
        <v>1303</v>
      </c>
      <c r="E378" s="201" t="s">
        <v>805</v>
      </c>
      <c r="F378" s="202" t="s">
        <v>2031</v>
      </c>
      <c r="G378" s="201">
        <v>100</v>
      </c>
      <c r="H378" s="201">
        <v>4</v>
      </c>
      <c r="I378" s="201" t="s">
        <v>4201</v>
      </c>
    </row>
    <row r="379" spans="1:9" ht="25.5">
      <c r="A379" s="167">
        <f t="shared" si="5"/>
        <v>374</v>
      </c>
      <c r="B379" s="201" t="s">
        <v>1235</v>
      </c>
      <c r="C379" s="201" t="s">
        <v>1304</v>
      </c>
      <c r="D379" s="201">
        <v>999637154</v>
      </c>
      <c r="E379" s="201" t="s">
        <v>805</v>
      </c>
      <c r="F379" s="202" t="s">
        <v>2031</v>
      </c>
      <c r="G379" s="201">
        <v>100</v>
      </c>
      <c r="H379" s="201">
        <v>4</v>
      </c>
      <c r="I379" s="201" t="s">
        <v>4201</v>
      </c>
    </row>
    <row r="380" spans="1:9" ht="25.5">
      <c r="A380" s="167">
        <f t="shared" si="5"/>
        <v>375</v>
      </c>
      <c r="B380" s="201" t="s">
        <v>1235</v>
      </c>
      <c r="C380" s="201" t="s">
        <v>1305</v>
      </c>
      <c r="D380" s="201" t="s">
        <v>1306</v>
      </c>
      <c r="E380" s="201" t="s">
        <v>805</v>
      </c>
      <c r="F380" s="202" t="s">
        <v>2031</v>
      </c>
      <c r="G380" s="201">
        <v>100</v>
      </c>
      <c r="H380" s="201">
        <v>4</v>
      </c>
      <c r="I380" s="201" t="s">
        <v>4201</v>
      </c>
    </row>
    <row r="381" spans="1:9" ht="25.5">
      <c r="A381" s="167">
        <f t="shared" si="5"/>
        <v>376</v>
      </c>
      <c r="B381" s="201" t="s">
        <v>1235</v>
      </c>
      <c r="C381" s="201" t="s">
        <v>1307</v>
      </c>
      <c r="D381" s="201">
        <v>914351997</v>
      </c>
      <c r="E381" s="201" t="s">
        <v>805</v>
      </c>
      <c r="F381" s="202" t="s">
        <v>2031</v>
      </c>
      <c r="G381" s="201">
        <v>100</v>
      </c>
      <c r="H381" s="201">
        <v>4</v>
      </c>
      <c r="I381" s="201" t="s">
        <v>4201</v>
      </c>
    </row>
    <row r="382" spans="1:9" ht="25.5">
      <c r="A382" s="167">
        <f t="shared" si="5"/>
        <v>377</v>
      </c>
      <c r="B382" s="201" t="s">
        <v>1235</v>
      </c>
      <c r="C382" s="201" t="s">
        <v>1308</v>
      </c>
      <c r="D382" s="201" t="s">
        <v>1309</v>
      </c>
      <c r="E382" s="201" t="s">
        <v>805</v>
      </c>
      <c r="F382" s="202" t="s">
        <v>2031</v>
      </c>
      <c r="G382" s="201">
        <v>100</v>
      </c>
      <c r="H382" s="201">
        <v>4</v>
      </c>
      <c r="I382" s="201" t="s">
        <v>4201</v>
      </c>
    </row>
    <row r="383" spans="1:9" ht="25.5">
      <c r="A383" s="167">
        <f t="shared" si="5"/>
        <v>378</v>
      </c>
      <c r="B383" s="201" t="s">
        <v>1235</v>
      </c>
      <c r="C383" s="201" t="s">
        <v>1310</v>
      </c>
      <c r="D383" s="201">
        <v>995522512</v>
      </c>
      <c r="E383" s="201" t="s">
        <v>805</v>
      </c>
      <c r="F383" s="202" t="s">
        <v>2031</v>
      </c>
      <c r="G383" s="201">
        <v>100</v>
      </c>
      <c r="H383" s="201">
        <v>4</v>
      </c>
      <c r="I383" s="201" t="s">
        <v>4201</v>
      </c>
    </row>
    <row r="384" spans="1:9" ht="25.5">
      <c r="A384" s="167">
        <f t="shared" si="5"/>
        <v>379</v>
      </c>
      <c r="B384" s="201" t="s">
        <v>1235</v>
      </c>
      <c r="C384" s="201" t="s">
        <v>1311</v>
      </c>
      <c r="D384" s="201" t="s">
        <v>1312</v>
      </c>
      <c r="E384" s="201" t="s">
        <v>805</v>
      </c>
      <c r="F384" s="202" t="s">
        <v>2031</v>
      </c>
      <c r="G384" s="201">
        <v>100</v>
      </c>
      <c r="H384" s="201">
        <v>4</v>
      </c>
      <c r="I384" s="201" t="s">
        <v>4201</v>
      </c>
    </row>
    <row r="385" spans="1:9" ht="25.5">
      <c r="A385" s="167">
        <f t="shared" si="5"/>
        <v>380</v>
      </c>
      <c r="B385" s="201" t="s">
        <v>1235</v>
      </c>
      <c r="C385" s="201" t="s">
        <v>1313</v>
      </c>
      <c r="D385" s="201">
        <v>995131364</v>
      </c>
      <c r="E385" s="201" t="s">
        <v>805</v>
      </c>
      <c r="F385" s="202" t="s">
        <v>2031</v>
      </c>
      <c r="G385" s="201">
        <v>100</v>
      </c>
      <c r="H385" s="201">
        <v>4</v>
      </c>
      <c r="I385" s="201" t="s">
        <v>4201</v>
      </c>
    </row>
    <row r="386" spans="1:9" ht="25.5">
      <c r="A386" s="167">
        <f t="shared" si="5"/>
        <v>381</v>
      </c>
      <c r="B386" s="201" t="s">
        <v>1235</v>
      </c>
      <c r="C386" s="201" t="s">
        <v>1314</v>
      </c>
      <c r="D386" s="201" t="s">
        <v>1315</v>
      </c>
      <c r="E386" s="201" t="s">
        <v>805</v>
      </c>
      <c r="F386" s="202" t="s">
        <v>2031</v>
      </c>
      <c r="G386" s="201">
        <v>100</v>
      </c>
      <c r="H386" s="201">
        <v>4</v>
      </c>
      <c r="I386" s="201" t="s">
        <v>4201</v>
      </c>
    </row>
    <row r="387" spans="1:9" ht="25.5">
      <c r="A387" s="167">
        <f t="shared" si="5"/>
        <v>382</v>
      </c>
      <c r="B387" s="201" t="s">
        <v>1235</v>
      </c>
      <c r="C387" s="201" t="s">
        <v>1316</v>
      </c>
      <c r="D387" s="201">
        <v>907381488</v>
      </c>
      <c r="E387" s="201" t="s">
        <v>805</v>
      </c>
      <c r="F387" s="202" t="s">
        <v>2031</v>
      </c>
      <c r="G387" s="201">
        <v>100</v>
      </c>
      <c r="H387" s="201">
        <v>4</v>
      </c>
      <c r="I387" s="201" t="s">
        <v>4201</v>
      </c>
    </row>
    <row r="388" spans="1:9" ht="25.5">
      <c r="A388" s="167">
        <f t="shared" si="5"/>
        <v>383</v>
      </c>
      <c r="B388" s="201" t="s">
        <v>1235</v>
      </c>
      <c r="C388" s="201" t="s">
        <v>1317</v>
      </c>
      <c r="D388" s="201">
        <v>907380797</v>
      </c>
      <c r="E388" s="201" t="s">
        <v>805</v>
      </c>
      <c r="F388" s="202" t="s">
        <v>2031</v>
      </c>
      <c r="G388" s="201">
        <v>100</v>
      </c>
      <c r="H388" s="201">
        <v>4</v>
      </c>
      <c r="I388" s="201" t="s">
        <v>4201</v>
      </c>
    </row>
    <row r="389" spans="1:9" ht="25.5">
      <c r="A389" s="167">
        <f t="shared" si="5"/>
        <v>384</v>
      </c>
      <c r="B389" s="201" t="s">
        <v>1235</v>
      </c>
      <c r="C389" s="201" t="s">
        <v>1318</v>
      </c>
      <c r="D389" s="201">
        <v>996867153</v>
      </c>
      <c r="E389" s="201" t="s">
        <v>805</v>
      </c>
      <c r="F389" s="202" t="s">
        <v>2031</v>
      </c>
      <c r="G389" s="201">
        <v>100</v>
      </c>
      <c r="H389" s="201">
        <v>4</v>
      </c>
      <c r="I389" s="201" t="s">
        <v>4201</v>
      </c>
    </row>
    <row r="390" spans="1:9" ht="25.5">
      <c r="A390" s="167">
        <f t="shared" si="5"/>
        <v>385</v>
      </c>
      <c r="B390" s="201" t="s">
        <v>1235</v>
      </c>
      <c r="C390" s="201" t="s">
        <v>1319</v>
      </c>
      <c r="D390" s="201">
        <v>914363902</v>
      </c>
      <c r="E390" s="201" t="s">
        <v>805</v>
      </c>
      <c r="F390" s="202" t="s">
        <v>2031</v>
      </c>
      <c r="G390" s="201">
        <v>100</v>
      </c>
      <c r="H390" s="201">
        <v>4</v>
      </c>
      <c r="I390" s="201" t="s">
        <v>4201</v>
      </c>
    </row>
    <row r="391" spans="1:9" ht="25.5">
      <c r="A391" s="167">
        <f t="shared" si="5"/>
        <v>386</v>
      </c>
      <c r="B391" s="201" t="s">
        <v>1235</v>
      </c>
      <c r="C391" s="201" t="s">
        <v>1320</v>
      </c>
      <c r="D391" s="201" t="s">
        <v>1321</v>
      </c>
      <c r="E391" s="201" t="s">
        <v>805</v>
      </c>
      <c r="F391" s="202" t="s">
        <v>2031</v>
      </c>
      <c r="G391" s="201">
        <v>100</v>
      </c>
      <c r="H391" s="201">
        <v>4</v>
      </c>
      <c r="I391" s="201" t="s">
        <v>4201</v>
      </c>
    </row>
    <row r="392" spans="1:9" ht="25.5">
      <c r="A392" s="167">
        <f t="shared" ref="A392:A455" si="6">+A391+1</f>
        <v>387</v>
      </c>
      <c r="B392" s="201" t="s">
        <v>1235</v>
      </c>
      <c r="C392" s="201" t="s">
        <v>1322</v>
      </c>
      <c r="D392" s="201" t="s">
        <v>1323</v>
      </c>
      <c r="E392" s="201" t="s">
        <v>805</v>
      </c>
      <c r="F392" s="202" t="s">
        <v>2031</v>
      </c>
      <c r="G392" s="201">
        <v>100</v>
      </c>
      <c r="H392" s="201">
        <v>4</v>
      </c>
      <c r="I392" s="201" t="s">
        <v>4201</v>
      </c>
    </row>
    <row r="393" spans="1:9" ht="25.5">
      <c r="A393" s="167">
        <f t="shared" si="6"/>
        <v>388</v>
      </c>
      <c r="B393" s="201" t="s">
        <v>1235</v>
      </c>
      <c r="C393" s="201" t="s">
        <v>1324</v>
      </c>
      <c r="D393" s="201" t="s">
        <v>1325</v>
      </c>
      <c r="E393" s="201" t="s">
        <v>805</v>
      </c>
      <c r="F393" s="202" t="s">
        <v>2031</v>
      </c>
      <c r="G393" s="201">
        <v>100</v>
      </c>
      <c r="H393" s="201">
        <v>4</v>
      </c>
      <c r="I393" s="201" t="s">
        <v>4201</v>
      </c>
    </row>
    <row r="394" spans="1:9" ht="25.5">
      <c r="A394" s="167">
        <f t="shared" si="6"/>
        <v>389</v>
      </c>
      <c r="B394" s="201" t="s">
        <v>1235</v>
      </c>
      <c r="C394" s="201" t="s">
        <v>1326</v>
      </c>
      <c r="D394" s="201" t="s">
        <v>1327</v>
      </c>
      <c r="E394" s="201" t="s">
        <v>805</v>
      </c>
      <c r="F394" s="202" t="s">
        <v>2031</v>
      </c>
      <c r="G394" s="201">
        <v>100</v>
      </c>
      <c r="H394" s="201">
        <v>4</v>
      </c>
      <c r="I394" s="201" t="s">
        <v>4201</v>
      </c>
    </row>
    <row r="395" spans="1:9" ht="25.5">
      <c r="A395" s="167">
        <f t="shared" si="6"/>
        <v>390</v>
      </c>
      <c r="B395" s="201" t="s">
        <v>1235</v>
      </c>
      <c r="C395" s="201" t="s">
        <v>1328</v>
      </c>
      <c r="D395" s="201">
        <v>990420369</v>
      </c>
      <c r="E395" s="201" t="s">
        <v>805</v>
      </c>
      <c r="F395" s="202" t="s">
        <v>2031</v>
      </c>
      <c r="G395" s="201">
        <v>100</v>
      </c>
      <c r="H395" s="201">
        <v>4</v>
      </c>
      <c r="I395" s="201" t="s">
        <v>4201</v>
      </c>
    </row>
    <row r="396" spans="1:9" ht="25.5">
      <c r="A396" s="167">
        <f t="shared" si="6"/>
        <v>391</v>
      </c>
      <c r="B396" s="201" t="s">
        <v>1235</v>
      </c>
      <c r="C396" s="201" t="s">
        <v>1329</v>
      </c>
      <c r="D396" s="201" t="s">
        <v>1330</v>
      </c>
      <c r="E396" s="201" t="s">
        <v>805</v>
      </c>
      <c r="F396" s="202" t="s">
        <v>2031</v>
      </c>
      <c r="G396" s="201">
        <v>100</v>
      </c>
      <c r="H396" s="201">
        <v>4</v>
      </c>
      <c r="I396" s="201" t="s">
        <v>4201</v>
      </c>
    </row>
    <row r="397" spans="1:9" ht="25.5">
      <c r="A397" s="167">
        <f t="shared" si="6"/>
        <v>392</v>
      </c>
      <c r="B397" s="201" t="s">
        <v>1235</v>
      </c>
      <c r="C397" s="201" t="s">
        <v>1331</v>
      </c>
      <c r="D397" s="201">
        <v>999563813</v>
      </c>
      <c r="E397" s="201" t="s">
        <v>805</v>
      </c>
      <c r="F397" s="202" t="s">
        <v>2031</v>
      </c>
      <c r="G397" s="201">
        <v>100</v>
      </c>
      <c r="H397" s="201">
        <v>4</v>
      </c>
      <c r="I397" s="201" t="s">
        <v>4201</v>
      </c>
    </row>
    <row r="398" spans="1:9" ht="25.5">
      <c r="A398" s="167">
        <f t="shared" si="6"/>
        <v>393</v>
      </c>
      <c r="B398" s="201" t="s">
        <v>1235</v>
      </c>
      <c r="C398" s="201" t="s">
        <v>1332</v>
      </c>
      <c r="D398" s="201" t="s">
        <v>1333</v>
      </c>
      <c r="E398" s="201" t="s">
        <v>805</v>
      </c>
      <c r="F398" s="202" t="s">
        <v>2031</v>
      </c>
      <c r="G398" s="201">
        <v>100</v>
      </c>
      <c r="H398" s="201">
        <v>4</v>
      </c>
      <c r="I398" s="201" t="s">
        <v>4201</v>
      </c>
    </row>
    <row r="399" spans="1:9" ht="25.5">
      <c r="A399" s="167">
        <f t="shared" si="6"/>
        <v>394</v>
      </c>
      <c r="B399" s="201" t="s">
        <v>1235</v>
      </c>
      <c r="C399" s="201" t="s">
        <v>1334</v>
      </c>
      <c r="D399" s="201">
        <v>995021896</v>
      </c>
      <c r="E399" s="201" t="s">
        <v>805</v>
      </c>
      <c r="F399" s="202" t="s">
        <v>2031</v>
      </c>
      <c r="G399" s="201">
        <v>100</v>
      </c>
      <c r="H399" s="201">
        <v>4</v>
      </c>
      <c r="I399" s="201" t="s">
        <v>4201</v>
      </c>
    </row>
    <row r="400" spans="1:9" ht="25.5">
      <c r="A400" s="167">
        <f t="shared" si="6"/>
        <v>395</v>
      </c>
      <c r="B400" s="201" t="s">
        <v>1235</v>
      </c>
      <c r="C400" s="201" t="s">
        <v>1335</v>
      </c>
      <c r="D400" s="201">
        <v>994580985</v>
      </c>
      <c r="E400" s="201" t="s">
        <v>805</v>
      </c>
      <c r="F400" s="202" t="s">
        <v>2031</v>
      </c>
      <c r="G400" s="201">
        <v>100</v>
      </c>
      <c r="H400" s="201">
        <v>4</v>
      </c>
      <c r="I400" s="201" t="s">
        <v>4201</v>
      </c>
    </row>
    <row r="401" spans="1:9" ht="25.5">
      <c r="A401" s="167">
        <f t="shared" si="6"/>
        <v>396</v>
      </c>
      <c r="B401" s="201" t="s">
        <v>1235</v>
      </c>
      <c r="C401" s="201" t="s">
        <v>1336</v>
      </c>
      <c r="D401" s="203" t="s">
        <v>1337</v>
      </c>
      <c r="E401" s="201" t="s">
        <v>805</v>
      </c>
      <c r="F401" s="202" t="s">
        <v>2031</v>
      </c>
      <c r="G401" s="201">
        <v>100</v>
      </c>
      <c r="H401" s="201">
        <v>4</v>
      </c>
      <c r="I401" s="201" t="s">
        <v>4201</v>
      </c>
    </row>
    <row r="402" spans="1:9" ht="25.5">
      <c r="A402" s="167">
        <f t="shared" si="6"/>
        <v>397</v>
      </c>
      <c r="B402" s="201" t="s">
        <v>1235</v>
      </c>
      <c r="C402" s="201" t="s">
        <v>1338</v>
      </c>
      <c r="D402" s="201">
        <v>995649356</v>
      </c>
      <c r="E402" s="201" t="s">
        <v>805</v>
      </c>
      <c r="F402" s="202" t="s">
        <v>2031</v>
      </c>
      <c r="G402" s="201">
        <v>100</v>
      </c>
      <c r="H402" s="201">
        <v>4</v>
      </c>
      <c r="I402" s="201" t="s">
        <v>4201</v>
      </c>
    </row>
    <row r="403" spans="1:9" ht="25.5">
      <c r="A403" s="167">
        <f t="shared" si="6"/>
        <v>398</v>
      </c>
      <c r="B403" s="201" t="s">
        <v>1235</v>
      </c>
      <c r="C403" s="201" t="s">
        <v>1339</v>
      </c>
      <c r="D403" s="201">
        <v>997020615</v>
      </c>
      <c r="E403" s="201" t="s">
        <v>805</v>
      </c>
      <c r="F403" s="202" t="s">
        <v>2031</v>
      </c>
      <c r="G403" s="201">
        <v>100</v>
      </c>
      <c r="H403" s="201">
        <v>4</v>
      </c>
      <c r="I403" s="201" t="s">
        <v>4201</v>
      </c>
    </row>
    <row r="404" spans="1:9" ht="25.5">
      <c r="A404" s="167">
        <f t="shared" si="6"/>
        <v>399</v>
      </c>
      <c r="B404" s="201" t="s">
        <v>1235</v>
      </c>
      <c r="C404" s="201" t="s">
        <v>1340</v>
      </c>
      <c r="D404" s="201" t="s">
        <v>1341</v>
      </c>
      <c r="E404" s="201" t="s">
        <v>805</v>
      </c>
      <c r="F404" s="202" t="s">
        <v>2031</v>
      </c>
      <c r="G404" s="201">
        <v>100</v>
      </c>
      <c r="H404" s="201">
        <v>4</v>
      </c>
      <c r="I404" s="201" t="s">
        <v>4201</v>
      </c>
    </row>
    <row r="405" spans="1:9" ht="25.5">
      <c r="A405" s="167">
        <f t="shared" si="6"/>
        <v>400</v>
      </c>
      <c r="B405" s="201" t="s">
        <v>1235</v>
      </c>
      <c r="C405" s="201" t="s">
        <v>1342</v>
      </c>
      <c r="D405" s="201">
        <v>996225343</v>
      </c>
      <c r="E405" s="201" t="s">
        <v>805</v>
      </c>
      <c r="F405" s="202" t="s">
        <v>2031</v>
      </c>
      <c r="G405" s="201">
        <v>100</v>
      </c>
      <c r="H405" s="201">
        <v>4</v>
      </c>
      <c r="I405" s="201" t="s">
        <v>4201</v>
      </c>
    </row>
    <row r="406" spans="1:9" ht="25.5">
      <c r="A406" s="167">
        <f t="shared" si="6"/>
        <v>401</v>
      </c>
      <c r="B406" s="201" t="s">
        <v>1235</v>
      </c>
      <c r="C406" s="201" t="s">
        <v>1343</v>
      </c>
      <c r="D406" s="201" t="s">
        <v>1344</v>
      </c>
      <c r="E406" s="201" t="s">
        <v>805</v>
      </c>
      <c r="F406" s="202" t="s">
        <v>2031</v>
      </c>
      <c r="G406" s="201">
        <v>100</v>
      </c>
      <c r="H406" s="201">
        <v>4</v>
      </c>
      <c r="I406" s="201" t="s">
        <v>4201</v>
      </c>
    </row>
    <row r="407" spans="1:9" ht="25.5">
      <c r="A407" s="167">
        <f t="shared" si="6"/>
        <v>402</v>
      </c>
      <c r="B407" s="201" t="s">
        <v>1235</v>
      </c>
      <c r="C407" s="201" t="s">
        <v>1345</v>
      </c>
      <c r="D407" s="201">
        <v>996867153</v>
      </c>
      <c r="E407" s="201" t="s">
        <v>805</v>
      </c>
      <c r="F407" s="202" t="s">
        <v>2031</v>
      </c>
      <c r="G407" s="201">
        <v>100</v>
      </c>
      <c r="H407" s="201">
        <v>4</v>
      </c>
      <c r="I407" s="201" t="s">
        <v>4201</v>
      </c>
    </row>
    <row r="408" spans="1:9" ht="25.5">
      <c r="A408" s="167">
        <f t="shared" si="6"/>
        <v>403</v>
      </c>
      <c r="B408" s="201" t="s">
        <v>1235</v>
      </c>
      <c r="C408" s="201" t="s">
        <v>1346</v>
      </c>
      <c r="D408" s="201" t="s">
        <v>1347</v>
      </c>
      <c r="E408" s="201" t="s">
        <v>805</v>
      </c>
      <c r="F408" s="202" t="s">
        <v>2031</v>
      </c>
      <c r="G408" s="201">
        <v>100</v>
      </c>
      <c r="H408" s="201">
        <v>4</v>
      </c>
      <c r="I408" s="201" t="s">
        <v>4201</v>
      </c>
    </row>
    <row r="409" spans="1:9" ht="25.5">
      <c r="A409" s="167">
        <f t="shared" si="6"/>
        <v>404</v>
      </c>
      <c r="B409" s="201" t="s">
        <v>1235</v>
      </c>
      <c r="C409" s="201" t="s">
        <v>1348</v>
      </c>
      <c r="D409" s="201">
        <v>999631562</v>
      </c>
      <c r="E409" s="201" t="s">
        <v>805</v>
      </c>
      <c r="F409" s="202" t="s">
        <v>2031</v>
      </c>
      <c r="G409" s="201">
        <v>100</v>
      </c>
      <c r="H409" s="201">
        <v>4</v>
      </c>
      <c r="I409" s="201" t="s">
        <v>4201</v>
      </c>
    </row>
    <row r="410" spans="1:9" ht="25.5">
      <c r="A410" s="167">
        <f t="shared" si="6"/>
        <v>405</v>
      </c>
      <c r="B410" s="201" t="s">
        <v>1235</v>
      </c>
      <c r="C410" s="201" t="s">
        <v>1349</v>
      </c>
      <c r="D410" s="201" t="s">
        <v>1350</v>
      </c>
      <c r="E410" s="201" t="s">
        <v>805</v>
      </c>
      <c r="F410" s="202" t="s">
        <v>2031</v>
      </c>
      <c r="G410" s="201">
        <v>100</v>
      </c>
      <c r="H410" s="201">
        <v>4</v>
      </c>
      <c r="I410" s="201" t="s">
        <v>4201</v>
      </c>
    </row>
    <row r="411" spans="1:9">
      <c r="A411" s="167">
        <f t="shared" si="6"/>
        <v>406</v>
      </c>
      <c r="B411" s="201" t="s">
        <v>1351</v>
      </c>
      <c r="C411" s="201" t="s">
        <v>1352</v>
      </c>
      <c r="D411" s="201" t="s">
        <v>1353</v>
      </c>
      <c r="E411" s="201" t="s">
        <v>711</v>
      </c>
      <c r="F411" s="202" t="s">
        <v>3118</v>
      </c>
      <c r="G411" s="201">
        <v>1</v>
      </c>
      <c r="H411" s="201">
        <v>17</v>
      </c>
      <c r="I411" s="201" t="s">
        <v>1354</v>
      </c>
    </row>
    <row r="412" spans="1:9">
      <c r="A412" s="167">
        <f t="shared" si="6"/>
        <v>407</v>
      </c>
      <c r="B412" s="201" t="s">
        <v>1351</v>
      </c>
      <c r="C412" s="201" t="s">
        <v>1355</v>
      </c>
      <c r="D412" s="201" t="s">
        <v>1356</v>
      </c>
      <c r="E412" s="201" t="s">
        <v>711</v>
      </c>
      <c r="F412" s="202" t="s">
        <v>3118</v>
      </c>
      <c r="G412" s="201">
        <v>1</v>
      </c>
      <c r="H412" s="201">
        <v>17</v>
      </c>
      <c r="I412" s="201" t="s">
        <v>1354</v>
      </c>
    </row>
    <row r="413" spans="1:9" ht="25.5">
      <c r="A413" s="167">
        <f t="shared" si="6"/>
        <v>408</v>
      </c>
      <c r="B413" s="201" t="s">
        <v>1351</v>
      </c>
      <c r="C413" s="201" t="s">
        <v>1357</v>
      </c>
      <c r="D413" s="203">
        <v>995071984</v>
      </c>
      <c r="E413" s="201" t="s">
        <v>711</v>
      </c>
      <c r="F413" s="202" t="s">
        <v>3118</v>
      </c>
      <c r="G413" s="201">
        <v>1</v>
      </c>
      <c r="H413" s="201">
        <v>17</v>
      </c>
      <c r="I413" s="201" t="s">
        <v>1354</v>
      </c>
    </row>
    <row r="414" spans="1:9">
      <c r="A414" s="167">
        <f t="shared" si="6"/>
        <v>409</v>
      </c>
      <c r="B414" s="201" t="s">
        <v>1351</v>
      </c>
      <c r="C414" s="201" t="s">
        <v>1358</v>
      </c>
      <c r="D414" s="201" t="s">
        <v>1359</v>
      </c>
      <c r="E414" s="201" t="s">
        <v>711</v>
      </c>
      <c r="F414" s="202" t="s">
        <v>3118</v>
      </c>
      <c r="G414" s="201">
        <v>1</v>
      </c>
      <c r="H414" s="201">
        <v>17</v>
      </c>
      <c r="I414" s="201" t="s">
        <v>1354</v>
      </c>
    </row>
    <row r="415" spans="1:9" ht="25.5">
      <c r="A415" s="167">
        <f t="shared" si="6"/>
        <v>410</v>
      </c>
      <c r="B415" s="201" t="s">
        <v>1351</v>
      </c>
      <c r="C415" s="201" t="s">
        <v>1360</v>
      </c>
      <c r="D415" s="203">
        <v>936892535</v>
      </c>
      <c r="E415" s="201" t="s">
        <v>711</v>
      </c>
      <c r="F415" s="202" t="s">
        <v>3118</v>
      </c>
      <c r="G415" s="201">
        <v>1</v>
      </c>
      <c r="H415" s="201">
        <v>17</v>
      </c>
      <c r="I415" s="201" t="s">
        <v>1354</v>
      </c>
    </row>
    <row r="416" spans="1:9" ht="25.5">
      <c r="A416" s="167">
        <f t="shared" si="6"/>
        <v>411</v>
      </c>
      <c r="B416" s="201" t="s">
        <v>1351</v>
      </c>
      <c r="C416" s="201" t="s">
        <v>1361</v>
      </c>
      <c r="D416" s="201" t="s">
        <v>1362</v>
      </c>
      <c r="E416" s="201" t="s">
        <v>711</v>
      </c>
      <c r="F416" s="202" t="s">
        <v>3118</v>
      </c>
      <c r="G416" s="201">
        <v>1</v>
      </c>
      <c r="H416" s="201">
        <v>17</v>
      </c>
      <c r="I416" s="201" t="s">
        <v>1354</v>
      </c>
    </row>
    <row r="417" spans="1:9">
      <c r="A417" s="167">
        <f t="shared" si="6"/>
        <v>412</v>
      </c>
      <c r="B417" s="201" t="s">
        <v>1351</v>
      </c>
      <c r="C417" s="201" t="s">
        <v>1363</v>
      </c>
      <c r="D417" s="201" t="s">
        <v>1364</v>
      </c>
      <c r="E417" s="201" t="s">
        <v>711</v>
      </c>
      <c r="F417" s="202" t="s">
        <v>3118</v>
      </c>
      <c r="G417" s="201">
        <v>1</v>
      </c>
      <c r="H417" s="201">
        <v>17</v>
      </c>
      <c r="I417" s="201" t="s">
        <v>1354</v>
      </c>
    </row>
    <row r="418" spans="1:9">
      <c r="A418" s="167">
        <f t="shared" si="6"/>
        <v>413</v>
      </c>
      <c r="B418" s="201" t="s">
        <v>1351</v>
      </c>
      <c r="C418" s="201" t="s">
        <v>1365</v>
      </c>
      <c r="D418" s="201" t="s">
        <v>1366</v>
      </c>
      <c r="E418" s="201" t="s">
        <v>711</v>
      </c>
      <c r="F418" s="202" t="s">
        <v>3118</v>
      </c>
      <c r="G418" s="201">
        <v>1</v>
      </c>
      <c r="H418" s="201">
        <v>17</v>
      </c>
      <c r="I418" s="201" t="s">
        <v>1354</v>
      </c>
    </row>
    <row r="419" spans="1:9" ht="25.5">
      <c r="A419" s="167">
        <f t="shared" si="6"/>
        <v>414</v>
      </c>
      <c r="B419" s="201" t="s">
        <v>1351</v>
      </c>
      <c r="C419" s="201" t="s">
        <v>1367</v>
      </c>
      <c r="D419" s="201" t="s">
        <v>1368</v>
      </c>
      <c r="E419" s="201" t="s">
        <v>711</v>
      </c>
      <c r="F419" s="202" t="s">
        <v>3118</v>
      </c>
      <c r="G419" s="201">
        <v>1</v>
      </c>
      <c r="H419" s="201">
        <v>17</v>
      </c>
      <c r="I419" s="201" t="s">
        <v>1354</v>
      </c>
    </row>
    <row r="420" spans="1:9">
      <c r="A420" s="167">
        <f t="shared" si="6"/>
        <v>415</v>
      </c>
      <c r="B420" s="201" t="s">
        <v>1351</v>
      </c>
      <c r="C420" s="201" t="s">
        <v>1369</v>
      </c>
      <c r="D420" s="201" t="s">
        <v>1370</v>
      </c>
      <c r="E420" s="201" t="s">
        <v>711</v>
      </c>
      <c r="F420" s="202" t="s">
        <v>3118</v>
      </c>
      <c r="G420" s="201">
        <v>1</v>
      </c>
      <c r="H420" s="201">
        <v>17</v>
      </c>
      <c r="I420" s="201" t="s">
        <v>1354</v>
      </c>
    </row>
    <row r="421" spans="1:9">
      <c r="A421" s="167">
        <f t="shared" si="6"/>
        <v>416</v>
      </c>
      <c r="B421" s="201" t="s">
        <v>1351</v>
      </c>
      <c r="C421" s="201" t="s">
        <v>1371</v>
      </c>
      <c r="D421" s="201" t="s">
        <v>1372</v>
      </c>
      <c r="E421" s="201" t="s">
        <v>711</v>
      </c>
      <c r="F421" s="202" t="s">
        <v>3118</v>
      </c>
      <c r="G421" s="201">
        <v>1</v>
      </c>
      <c r="H421" s="201">
        <v>17</v>
      </c>
      <c r="I421" s="201" t="s">
        <v>1354</v>
      </c>
    </row>
    <row r="422" spans="1:9">
      <c r="A422" s="167">
        <f t="shared" si="6"/>
        <v>417</v>
      </c>
      <c r="B422" s="201" t="s">
        <v>1351</v>
      </c>
      <c r="C422" s="201" t="s">
        <v>1373</v>
      </c>
      <c r="D422" s="201" t="s">
        <v>1374</v>
      </c>
      <c r="E422" s="201" t="s">
        <v>711</v>
      </c>
      <c r="F422" s="202" t="s">
        <v>3118</v>
      </c>
      <c r="G422" s="201">
        <v>1</v>
      </c>
      <c r="H422" s="201">
        <v>17</v>
      </c>
      <c r="I422" s="201" t="s">
        <v>1354</v>
      </c>
    </row>
    <row r="423" spans="1:9" ht="25.5">
      <c r="A423" s="167">
        <f t="shared" si="6"/>
        <v>418</v>
      </c>
      <c r="B423" s="201" t="s">
        <v>1351</v>
      </c>
      <c r="C423" s="201" t="s">
        <v>1375</v>
      </c>
      <c r="D423" s="201" t="s">
        <v>1376</v>
      </c>
      <c r="E423" s="201" t="s">
        <v>711</v>
      </c>
      <c r="F423" s="202" t="s">
        <v>3118</v>
      </c>
      <c r="G423" s="201">
        <v>1</v>
      </c>
      <c r="H423" s="201">
        <v>17</v>
      </c>
      <c r="I423" s="201" t="s">
        <v>1354</v>
      </c>
    </row>
    <row r="424" spans="1:9">
      <c r="A424" s="167">
        <f t="shared" si="6"/>
        <v>419</v>
      </c>
      <c r="B424" s="201" t="s">
        <v>1351</v>
      </c>
      <c r="C424" s="201" t="s">
        <v>1377</v>
      </c>
      <c r="D424" s="201" t="s">
        <v>1378</v>
      </c>
      <c r="E424" s="201" t="s">
        <v>711</v>
      </c>
      <c r="F424" s="202" t="s">
        <v>3118</v>
      </c>
      <c r="G424" s="201">
        <v>1</v>
      </c>
      <c r="H424" s="201">
        <v>17</v>
      </c>
      <c r="I424" s="201" t="s">
        <v>1354</v>
      </c>
    </row>
    <row r="425" spans="1:9">
      <c r="A425" s="167">
        <f t="shared" si="6"/>
        <v>420</v>
      </c>
      <c r="B425" s="201" t="s">
        <v>1351</v>
      </c>
      <c r="C425" s="201" t="s">
        <v>1379</v>
      </c>
      <c r="D425" s="201" t="s">
        <v>1380</v>
      </c>
      <c r="E425" s="201" t="s">
        <v>711</v>
      </c>
      <c r="F425" s="202" t="s">
        <v>3118</v>
      </c>
      <c r="G425" s="201">
        <v>1</v>
      </c>
      <c r="H425" s="201">
        <v>17</v>
      </c>
      <c r="I425" s="201" t="s">
        <v>1354</v>
      </c>
    </row>
    <row r="426" spans="1:9" ht="25.5">
      <c r="A426" s="167">
        <f t="shared" si="6"/>
        <v>421</v>
      </c>
      <c r="B426" s="201" t="s">
        <v>1351</v>
      </c>
      <c r="C426" s="201" t="s">
        <v>1381</v>
      </c>
      <c r="D426" s="201" t="s">
        <v>925</v>
      </c>
      <c r="E426" s="201" t="s">
        <v>711</v>
      </c>
      <c r="F426" s="202" t="s">
        <v>3118</v>
      </c>
      <c r="G426" s="201">
        <v>1</v>
      </c>
      <c r="H426" s="201">
        <v>17</v>
      </c>
      <c r="I426" s="201" t="s">
        <v>1354</v>
      </c>
    </row>
    <row r="427" spans="1:9">
      <c r="A427" s="167">
        <f t="shared" si="6"/>
        <v>422</v>
      </c>
      <c r="B427" s="201" t="s">
        <v>1351</v>
      </c>
      <c r="C427" s="201" t="s">
        <v>1382</v>
      </c>
      <c r="D427" s="201" t="s">
        <v>1383</v>
      </c>
      <c r="E427" s="201" t="s">
        <v>711</v>
      </c>
      <c r="F427" s="202" t="s">
        <v>3118</v>
      </c>
      <c r="G427" s="201">
        <v>1</v>
      </c>
      <c r="H427" s="201">
        <v>17</v>
      </c>
      <c r="I427" s="201" t="s">
        <v>1354</v>
      </c>
    </row>
    <row r="428" spans="1:9">
      <c r="A428" s="167">
        <f t="shared" si="6"/>
        <v>423</v>
      </c>
      <c r="B428" s="201" t="s">
        <v>1351</v>
      </c>
      <c r="C428" s="201" t="s">
        <v>1384</v>
      </c>
      <c r="D428" s="201">
        <v>997475339</v>
      </c>
      <c r="E428" s="201" t="s">
        <v>711</v>
      </c>
      <c r="F428" s="202" t="s">
        <v>3118</v>
      </c>
      <c r="G428" s="201">
        <v>1</v>
      </c>
      <c r="H428" s="201">
        <v>17</v>
      </c>
      <c r="I428" s="201" t="s">
        <v>1354</v>
      </c>
    </row>
    <row r="429" spans="1:9">
      <c r="A429" s="167">
        <f t="shared" si="6"/>
        <v>424</v>
      </c>
      <c r="B429" s="201" t="s">
        <v>1351</v>
      </c>
      <c r="C429" s="201" t="s">
        <v>1385</v>
      </c>
      <c r="D429" s="201">
        <v>994296294</v>
      </c>
      <c r="E429" s="201" t="s">
        <v>711</v>
      </c>
      <c r="F429" s="202" t="s">
        <v>3118</v>
      </c>
      <c r="G429" s="201">
        <v>1</v>
      </c>
      <c r="H429" s="201">
        <v>17</v>
      </c>
      <c r="I429" s="201" t="s">
        <v>1354</v>
      </c>
    </row>
    <row r="430" spans="1:9">
      <c r="A430" s="167">
        <f t="shared" si="6"/>
        <v>425</v>
      </c>
      <c r="B430" s="201" t="s">
        <v>1351</v>
      </c>
      <c r="C430" s="201" t="s">
        <v>1386</v>
      </c>
      <c r="D430" s="201">
        <v>995006185</v>
      </c>
      <c r="E430" s="201" t="s">
        <v>711</v>
      </c>
      <c r="F430" s="202" t="s">
        <v>3118</v>
      </c>
      <c r="G430" s="201">
        <v>1</v>
      </c>
      <c r="H430" s="201">
        <v>17</v>
      </c>
      <c r="I430" s="201" t="s">
        <v>1354</v>
      </c>
    </row>
    <row r="431" spans="1:9">
      <c r="A431" s="167">
        <f t="shared" si="6"/>
        <v>426</v>
      </c>
      <c r="B431" s="201" t="s">
        <v>1351</v>
      </c>
      <c r="C431" s="201" t="s">
        <v>1387</v>
      </c>
      <c r="D431" s="201" t="s">
        <v>1388</v>
      </c>
      <c r="E431" s="201" t="s">
        <v>711</v>
      </c>
      <c r="F431" s="202" t="s">
        <v>3118</v>
      </c>
      <c r="G431" s="201">
        <v>1</v>
      </c>
      <c r="H431" s="201">
        <v>17</v>
      </c>
      <c r="I431" s="201" t="s">
        <v>1354</v>
      </c>
    </row>
    <row r="432" spans="1:9">
      <c r="A432" s="167">
        <f t="shared" si="6"/>
        <v>427</v>
      </c>
      <c r="B432" s="201" t="s">
        <v>1351</v>
      </c>
      <c r="C432" s="201" t="s">
        <v>1389</v>
      </c>
      <c r="D432" s="201" t="s">
        <v>1390</v>
      </c>
      <c r="E432" s="201" t="s">
        <v>711</v>
      </c>
      <c r="F432" s="202" t="s">
        <v>3118</v>
      </c>
      <c r="G432" s="201">
        <v>1</v>
      </c>
      <c r="H432" s="201">
        <v>17</v>
      </c>
      <c r="I432" s="201" t="s">
        <v>1354</v>
      </c>
    </row>
    <row r="433" spans="1:9">
      <c r="A433" s="167">
        <f t="shared" si="6"/>
        <v>428</v>
      </c>
      <c r="B433" s="201" t="s">
        <v>1351</v>
      </c>
      <c r="C433" s="201" t="s">
        <v>1391</v>
      </c>
      <c r="D433" s="201" t="s">
        <v>1392</v>
      </c>
      <c r="E433" s="201" t="s">
        <v>711</v>
      </c>
      <c r="F433" s="202" t="s">
        <v>3118</v>
      </c>
      <c r="G433" s="201">
        <v>1</v>
      </c>
      <c r="H433" s="201">
        <v>17</v>
      </c>
      <c r="I433" s="201" t="s">
        <v>1354</v>
      </c>
    </row>
    <row r="434" spans="1:9">
      <c r="A434" s="167">
        <f t="shared" si="6"/>
        <v>429</v>
      </c>
      <c r="B434" s="201" t="s">
        <v>1351</v>
      </c>
      <c r="C434" s="201" t="s">
        <v>1393</v>
      </c>
      <c r="D434" s="201" t="s">
        <v>1394</v>
      </c>
      <c r="E434" s="201" t="s">
        <v>711</v>
      </c>
      <c r="F434" s="202" t="s">
        <v>3118</v>
      </c>
      <c r="G434" s="201">
        <v>1</v>
      </c>
      <c r="H434" s="201">
        <v>17</v>
      </c>
      <c r="I434" s="201" t="s">
        <v>1354</v>
      </c>
    </row>
    <row r="435" spans="1:9" ht="25.5">
      <c r="A435" s="167">
        <f t="shared" si="6"/>
        <v>430</v>
      </c>
      <c r="B435" s="201" t="s">
        <v>1351</v>
      </c>
      <c r="C435" s="201" t="s">
        <v>1395</v>
      </c>
      <c r="D435" s="201" t="s">
        <v>925</v>
      </c>
      <c r="E435" s="201" t="s">
        <v>711</v>
      </c>
      <c r="F435" s="202" t="s">
        <v>3118</v>
      </c>
      <c r="G435" s="201">
        <v>1</v>
      </c>
      <c r="H435" s="201">
        <v>17</v>
      </c>
      <c r="I435" s="201" t="s">
        <v>1354</v>
      </c>
    </row>
    <row r="436" spans="1:9" ht="25.5">
      <c r="A436" s="167">
        <f t="shared" si="6"/>
        <v>431</v>
      </c>
      <c r="B436" s="201" t="s">
        <v>1351</v>
      </c>
      <c r="C436" s="201" t="s">
        <v>1396</v>
      </c>
      <c r="D436" s="201" t="s">
        <v>925</v>
      </c>
      <c r="E436" s="201" t="s">
        <v>711</v>
      </c>
      <c r="F436" s="202" t="s">
        <v>3118</v>
      </c>
      <c r="G436" s="201">
        <v>1</v>
      </c>
      <c r="H436" s="201">
        <v>17</v>
      </c>
      <c r="I436" s="201" t="s">
        <v>1354</v>
      </c>
    </row>
    <row r="437" spans="1:9">
      <c r="A437" s="167">
        <f t="shared" si="6"/>
        <v>432</v>
      </c>
      <c r="B437" s="201" t="s">
        <v>1351</v>
      </c>
      <c r="C437" s="201" t="s">
        <v>1397</v>
      </c>
      <c r="D437" s="201" t="s">
        <v>1398</v>
      </c>
      <c r="E437" s="201" t="s">
        <v>711</v>
      </c>
      <c r="F437" s="202" t="s">
        <v>3118</v>
      </c>
      <c r="G437" s="201">
        <v>1</v>
      </c>
      <c r="H437" s="201">
        <v>17</v>
      </c>
      <c r="I437" s="201" t="s">
        <v>1354</v>
      </c>
    </row>
    <row r="438" spans="1:9" ht="25.5">
      <c r="A438" s="167">
        <f t="shared" si="6"/>
        <v>433</v>
      </c>
      <c r="B438" s="201" t="s">
        <v>1351</v>
      </c>
      <c r="C438" s="201" t="s">
        <v>1399</v>
      </c>
      <c r="D438" s="201" t="s">
        <v>925</v>
      </c>
      <c r="E438" s="201" t="s">
        <v>711</v>
      </c>
      <c r="F438" s="202" t="s">
        <v>3118</v>
      </c>
      <c r="G438" s="201">
        <v>1</v>
      </c>
      <c r="H438" s="201">
        <v>17</v>
      </c>
      <c r="I438" s="201" t="s">
        <v>1354</v>
      </c>
    </row>
    <row r="439" spans="1:9" ht="25.5">
      <c r="A439" s="167">
        <f t="shared" si="6"/>
        <v>434</v>
      </c>
      <c r="B439" s="201" t="s">
        <v>1351</v>
      </c>
      <c r="C439" s="201" t="s">
        <v>1400</v>
      </c>
      <c r="D439" s="201" t="s">
        <v>925</v>
      </c>
      <c r="E439" s="201" t="s">
        <v>711</v>
      </c>
      <c r="F439" s="202" t="s">
        <v>3118</v>
      </c>
      <c r="G439" s="201">
        <v>1</v>
      </c>
      <c r="H439" s="201">
        <v>17</v>
      </c>
      <c r="I439" s="201" t="s">
        <v>1354</v>
      </c>
    </row>
    <row r="440" spans="1:9">
      <c r="A440" s="167">
        <f t="shared" si="6"/>
        <v>435</v>
      </c>
      <c r="B440" s="201" t="s">
        <v>1351</v>
      </c>
      <c r="C440" s="201" t="s">
        <v>1401</v>
      </c>
      <c r="D440" s="201" t="s">
        <v>1402</v>
      </c>
      <c r="E440" s="201" t="s">
        <v>711</v>
      </c>
      <c r="F440" s="202" t="s">
        <v>3118</v>
      </c>
      <c r="G440" s="201">
        <v>1</v>
      </c>
      <c r="H440" s="201">
        <v>17</v>
      </c>
      <c r="I440" s="201" t="s">
        <v>1354</v>
      </c>
    </row>
    <row r="441" spans="1:9" ht="25.5">
      <c r="A441" s="167">
        <f t="shared" si="6"/>
        <v>436</v>
      </c>
      <c r="B441" s="201" t="s">
        <v>1351</v>
      </c>
      <c r="C441" s="201" t="s">
        <v>1403</v>
      </c>
      <c r="D441" s="203">
        <v>944642112</v>
      </c>
      <c r="E441" s="201" t="s">
        <v>711</v>
      </c>
      <c r="F441" s="202" t="s">
        <v>3118</v>
      </c>
      <c r="G441" s="201">
        <v>1</v>
      </c>
      <c r="H441" s="201">
        <v>17</v>
      </c>
      <c r="I441" s="201" t="s">
        <v>1354</v>
      </c>
    </row>
    <row r="442" spans="1:9">
      <c r="A442" s="167">
        <f t="shared" si="6"/>
        <v>437</v>
      </c>
      <c r="B442" s="201" t="s">
        <v>1351</v>
      </c>
      <c r="C442" s="201" t="s">
        <v>1404</v>
      </c>
      <c r="D442" s="201" t="s">
        <v>1405</v>
      </c>
      <c r="E442" s="201" t="s">
        <v>711</v>
      </c>
      <c r="F442" s="202" t="s">
        <v>3118</v>
      </c>
      <c r="G442" s="201">
        <v>1</v>
      </c>
      <c r="H442" s="201">
        <v>17</v>
      </c>
      <c r="I442" s="201" t="s">
        <v>1354</v>
      </c>
    </row>
    <row r="443" spans="1:9">
      <c r="A443" s="167">
        <f t="shared" si="6"/>
        <v>438</v>
      </c>
      <c r="B443" s="201" t="s">
        <v>1351</v>
      </c>
      <c r="C443" s="201" t="s">
        <v>1406</v>
      </c>
      <c r="D443" s="201" t="s">
        <v>1407</v>
      </c>
      <c r="E443" s="201" t="s">
        <v>711</v>
      </c>
      <c r="F443" s="202" t="s">
        <v>3118</v>
      </c>
      <c r="G443" s="201">
        <v>1</v>
      </c>
      <c r="H443" s="201">
        <v>17</v>
      </c>
      <c r="I443" s="201" t="s">
        <v>1354</v>
      </c>
    </row>
    <row r="444" spans="1:9">
      <c r="A444" s="167">
        <f t="shared" si="6"/>
        <v>439</v>
      </c>
      <c r="B444" s="201" t="s">
        <v>1351</v>
      </c>
      <c r="C444" s="201" t="s">
        <v>1408</v>
      </c>
      <c r="D444" s="201" t="s">
        <v>1409</v>
      </c>
      <c r="E444" s="201" t="s">
        <v>711</v>
      </c>
      <c r="F444" s="202" t="s">
        <v>3118</v>
      </c>
      <c r="G444" s="201">
        <v>1</v>
      </c>
      <c r="H444" s="201">
        <v>17</v>
      </c>
      <c r="I444" s="201" t="s">
        <v>1354</v>
      </c>
    </row>
    <row r="445" spans="1:9" ht="25.5">
      <c r="A445" s="167">
        <f t="shared" si="6"/>
        <v>440</v>
      </c>
      <c r="B445" s="201" t="s">
        <v>1351</v>
      </c>
      <c r="C445" s="201" t="s">
        <v>1410</v>
      </c>
      <c r="D445" s="201" t="s">
        <v>925</v>
      </c>
      <c r="E445" s="201" t="s">
        <v>711</v>
      </c>
      <c r="F445" s="202" t="s">
        <v>3118</v>
      </c>
      <c r="G445" s="201">
        <v>1</v>
      </c>
      <c r="H445" s="201">
        <v>17</v>
      </c>
      <c r="I445" s="201" t="s">
        <v>1354</v>
      </c>
    </row>
    <row r="446" spans="1:9">
      <c r="A446" s="167">
        <f t="shared" si="6"/>
        <v>441</v>
      </c>
      <c r="B446" s="201" t="s">
        <v>1351</v>
      </c>
      <c r="C446" s="201" t="s">
        <v>1411</v>
      </c>
      <c r="D446" s="201" t="s">
        <v>1412</v>
      </c>
      <c r="E446" s="201" t="s">
        <v>711</v>
      </c>
      <c r="F446" s="202" t="s">
        <v>3118</v>
      </c>
      <c r="G446" s="201">
        <v>1</v>
      </c>
      <c r="H446" s="201">
        <v>17</v>
      </c>
      <c r="I446" s="201" t="s">
        <v>1354</v>
      </c>
    </row>
    <row r="447" spans="1:9">
      <c r="A447" s="167">
        <f t="shared" si="6"/>
        <v>442</v>
      </c>
      <c r="B447" s="201" t="s">
        <v>1351</v>
      </c>
      <c r="C447" s="201" t="s">
        <v>1413</v>
      </c>
      <c r="D447" s="201" t="s">
        <v>1414</v>
      </c>
      <c r="E447" s="201" t="s">
        <v>711</v>
      </c>
      <c r="F447" s="202" t="s">
        <v>3118</v>
      </c>
      <c r="G447" s="201">
        <v>1</v>
      </c>
      <c r="H447" s="201">
        <v>17</v>
      </c>
      <c r="I447" s="201" t="s">
        <v>1354</v>
      </c>
    </row>
    <row r="448" spans="1:9">
      <c r="A448" s="167">
        <f t="shared" si="6"/>
        <v>443</v>
      </c>
      <c r="B448" s="201" t="s">
        <v>1351</v>
      </c>
      <c r="C448" s="201" t="s">
        <v>1415</v>
      </c>
      <c r="D448" s="201" t="s">
        <v>1416</v>
      </c>
      <c r="E448" s="201" t="s">
        <v>711</v>
      </c>
      <c r="F448" s="202" t="s">
        <v>3118</v>
      </c>
      <c r="G448" s="201">
        <v>1</v>
      </c>
      <c r="H448" s="201">
        <v>17</v>
      </c>
      <c r="I448" s="201" t="s">
        <v>1354</v>
      </c>
    </row>
    <row r="449" spans="1:9">
      <c r="A449" s="167">
        <f t="shared" si="6"/>
        <v>444</v>
      </c>
      <c r="B449" s="201" t="s">
        <v>1351</v>
      </c>
      <c r="C449" s="201" t="s">
        <v>1417</v>
      </c>
      <c r="D449" s="201" t="s">
        <v>1418</v>
      </c>
      <c r="E449" s="201" t="s">
        <v>711</v>
      </c>
      <c r="F449" s="202" t="s">
        <v>3118</v>
      </c>
      <c r="G449" s="201">
        <v>1</v>
      </c>
      <c r="H449" s="201">
        <v>17</v>
      </c>
      <c r="I449" s="201" t="s">
        <v>1354</v>
      </c>
    </row>
    <row r="450" spans="1:9">
      <c r="A450" s="167">
        <f t="shared" si="6"/>
        <v>445</v>
      </c>
      <c r="B450" s="201" t="s">
        <v>1351</v>
      </c>
      <c r="C450" s="201" t="s">
        <v>1419</v>
      </c>
      <c r="D450" s="201" t="s">
        <v>1420</v>
      </c>
      <c r="E450" s="201" t="s">
        <v>711</v>
      </c>
      <c r="F450" s="202" t="s">
        <v>3118</v>
      </c>
      <c r="G450" s="201">
        <v>1</v>
      </c>
      <c r="H450" s="201">
        <v>17</v>
      </c>
      <c r="I450" s="201" t="s">
        <v>1354</v>
      </c>
    </row>
    <row r="451" spans="1:9">
      <c r="A451" s="167">
        <f t="shared" si="6"/>
        <v>446</v>
      </c>
      <c r="B451" s="201" t="s">
        <v>1351</v>
      </c>
      <c r="C451" s="201" t="s">
        <v>1421</v>
      </c>
      <c r="D451" s="201" t="s">
        <v>1422</v>
      </c>
      <c r="E451" s="201" t="s">
        <v>711</v>
      </c>
      <c r="F451" s="202" t="s">
        <v>3118</v>
      </c>
      <c r="G451" s="201">
        <v>1</v>
      </c>
      <c r="H451" s="201">
        <v>17</v>
      </c>
      <c r="I451" s="201" t="s">
        <v>1354</v>
      </c>
    </row>
    <row r="452" spans="1:9" ht="25.5">
      <c r="A452" s="167">
        <f t="shared" si="6"/>
        <v>447</v>
      </c>
      <c r="B452" s="201" t="s">
        <v>1351</v>
      </c>
      <c r="C452" s="201" t="s">
        <v>1423</v>
      </c>
      <c r="D452" s="201" t="s">
        <v>1424</v>
      </c>
      <c r="E452" s="201" t="s">
        <v>711</v>
      </c>
      <c r="F452" s="202" t="s">
        <v>3118</v>
      </c>
      <c r="G452" s="201">
        <v>1</v>
      </c>
      <c r="H452" s="201">
        <v>17</v>
      </c>
      <c r="I452" s="201" t="s">
        <v>1354</v>
      </c>
    </row>
    <row r="453" spans="1:9">
      <c r="A453" s="167">
        <f t="shared" si="6"/>
        <v>448</v>
      </c>
      <c r="B453" s="201" t="s">
        <v>1351</v>
      </c>
      <c r="C453" s="201" t="s">
        <v>1425</v>
      </c>
      <c r="D453" s="201" t="s">
        <v>1426</v>
      </c>
      <c r="E453" s="201" t="s">
        <v>711</v>
      </c>
      <c r="F453" s="202" t="s">
        <v>3118</v>
      </c>
      <c r="G453" s="201">
        <v>1</v>
      </c>
      <c r="H453" s="201">
        <v>17</v>
      </c>
      <c r="I453" s="201" t="s">
        <v>1354</v>
      </c>
    </row>
    <row r="454" spans="1:9">
      <c r="A454" s="167">
        <f t="shared" si="6"/>
        <v>449</v>
      </c>
      <c r="B454" s="201" t="s">
        <v>1351</v>
      </c>
      <c r="C454" s="201" t="s">
        <v>1427</v>
      </c>
      <c r="D454" s="201" t="s">
        <v>1428</v>
      </c>
      <c r="E454" s="201" t="s">
        <v>711</v>
      </c>
      <c r="F454" s="202" t="s">
        <v>3118</v>
      </c>
      <c r="G454" s="201">
        <v>1</v>
      </c>
      <c r="H454" s="201">
        <v>17</v>
      </c>
      <c r="I454" s="201" t="s">
        <v>1354</v>
      </c>
    </row>
    <row r="455" spans="1:9">
      <c r="A455" s="167">
        <f t="shared" si="6"/>
        <v>450</v>
      </c>
      <c r="B455" s="201" t="s">
        <v>1351</v>
      </c>
      <c r="C455" s="201" t="s">
        <v>1429</v>
      </c>
      <c r="D455" s="201" t="s">
        <v>1430</v>
      </c>
      <c r="E455" s="201" t="s">
        <v>711</v>
      </c>
      <c r="F455" s="202" t="s">
        <v>3118</v>
      </c>
      <c r="G455" s="201">
        <v>1</v>
      </c>
      <c r="H455" s="201">
        <v>17</v>
      </c>
      <c r="I455" s="201" t="s">
        <v>1354</v>
      </c>
    </row>
    <row r="456" spans="1:9">
      <c r="A456" s="167">
        <f t="shared" ref="A456:A519" si="7">+A455+1</f>
        <v>451</v>
      </c>
      <c r="B456" s="201" t="s">
        <v>1351</v>
      </c>
      <c r="C456" s="201" t="s">
        <v>1431</v>
      </c>
      <c r="D456" s="201" t="s">
        <v>1432</v>
      </c>
      <c r="E456" s="201" t="s">
        <v>711</v>
      </c>
      <c r="F456" s="202" t="s">
        <v>3118</v>
      </c>
      <c r="G456" s="201">
        <v>1</v>
      </c>
      <c r="H456" s="201">
        <v>17</v>
      </c>
      <c r="I456" s="201" t="s">
        <v>1354</v>
      </c>
    </row>
    <row r="457" spans="1:9">
      <c r="A457" s="167">
        <f t="shared" si="7"/>
        <v>452</v>
      </c>
      <c r="B457" s="201" t="s">
        <v>1351</v>
      </c>
      <c r="C457" s="201" t="s">
        <v>1433</v>
      </c>
      <c r="D457" s="201" t="s">
        <v>1434</v>
      </c>
      <c r="E457" s="201" t="s">
        <v>711</v>
      </c>
      <c r="F457" s="202" t="s">
        <v>3118</v>
      </c>
      <c r="G457" s="201">
        <v>1</v>
      </c>
      <c r="H457" s="201">
        <v>17</v>
      </c>
      <c r="I457" s="201" t="s">
        <v>1354</v>
      </c>
    </row>
    <row r="458" spans="1:9">
      <c r="A458" s="167">
        <f t="shared" si="7"/>
        <v>453</v>
      </c>
      <c r="B458" s="201" t="s">
        <v>1351</v>
      </c>
      <c r="C458" s="201" t="s">
        <v>1435</v>
      </c>
      <c r="D458" s="201" t="s">
        <v>1436</v>
      </c>
      <c r="E458" s="201" t="s">
        <v>711</v>
      </c>
      <c r="F458" s="202" t="s">
        <v>3118</v>
      </c>
      <c r="G458" s="201">
        <v>1</v>
      </c>
      <c r="H458" s="201">
        <v>17</v>
      </c>
      <c r="I458" s="201" t="s">
        <v>1354</v>
      </c>
    </row>
    <row r="459" spans="1:9">
      <c r="A459" s="167">
        <f t="shared" si="7"/>
        <v>454</v>
      </c>
      <c r="B459" s="201" t="s">
        <v>1351</v>
      </c>
      <c r="C459" s="201" t="s">
        <v>1437</v>
      </c>
      <c r="D459" s="201" t="s">
        <v>1438</v>
      </c>
      <c r="E459" s="201" t="s">
        <v>711</v>
      </c>
      <c r="F459" s="202" t="s">
        <v>3118</v>
      </c>
      <c r="G459" s="201">
        <v>1</v>
      </c>
      <c r="H459" s="201">
        <v>17</v>
      </c>
      <c r="I459" s="201" t="s">
        <v>1354</v>
      </c>
    </row>
    <row r="460" spans="1:9">
      <c r="A460" s="167">
        <f t="shared" si="7"/>
        <v>455</v>
      </c>
      <c r="B460" s="201" t="s">
        <v>1351</v>
      </c>
      <c r="C460" s="201" t="s">
        <v>1439</v>
      </c>
      <c r="D460" s="201" t="s">
        <v>1440</v>
      </c>
      <c r="E460" s="201" t="s">
        <v>711</v>
      </c>
      <c r="F460" s="202" t="s">
        <v>3118</v>
      </c>
      <c r="G460" s="201">
        <v>1</v>
      </c>
      <c r="H460" s="201">
        <v>17</v>
      </c>
      <c r="I460" s="201" t="s">
        <v>1354</v>
      </c>
    </row>
    <row r="461" spans="1:9">
      <c r="A461" s="167">
        <f t="shared" si="7"/>
        <v>456</v>
      </c>
      <c r="B461" s="201" t="s">
        <v>1351</v>
      </c>
      <c r="C461" s="201" t="s">
        <v>1441</v>
      </c>
      <c r="D461" s="201" t="s">
        <v>1442</v>
      </c>
      <c r="E461" s="201" t="s">
        <v>711</v>
      </c>
      <c r="F461" s="202" t="s">
        <v>3118</v>
      </c>
      <c r="G461" s="201">
        <v>1</v>
      </c>
      <c r="H461" s="201">
        <v>17</v>
      </c>
      <c r="I461" s="201" t="s">
        <v>1354</v>
      </c>
    </row>
    <row r="462" spans="1:9">
      <c r="A462" s="167">
        <f t="shared" si="7"/>
        <v>457</v>
      </c>
      <c r="B462" s="201" t="s">
        <v>1351</v>
      </c>
      <c r="C462" s="201" t="s">
        <v>1443</v>
      </c>
      <c r="D462" s="201" t="s">
        <v>1444</v>
      </c>
      <c r="E462" s="201" t="s">
        <v>711</v>
      </c>
      <c r="F462" s="202" t="s">
        <v>3118</v>
      </c>
      <c r="G462" s="201">
        <v>1</v>
      </c>
      <c r="H462" s="201">
        <v>17</v>
      </c>
      <c r="I462" s="201" t="s">
        <v>1354</v>
      </c>
    </row>
    <row r="463" spans="1:9" ht="25.5">
      <c r="A463" s="167">
        <f t="shared" si="7"/>
        <v>458</v>
      </c>
      <c r="B463" s="201" t="s">
        <v>1351</v>
      </c>
      <c r="C463" s="201" t="s">
        <v>1445</v>
      </c>
      <c r="D463" s="203">
        <v>933124603</v>
      </c>
      <c r="E463" s="201" t="s">
        <v>711</v>
      </c>
      <c r="F463" s="202" t="s">
        <v>3118</v>
      </c>
      <c r="G463" s="201">
        <v>1</v>
      </c>
      <c r="H463" s="201">
        <v>17</v>
      </c>
      <c r="I463" s="201" t="s">
        <v>1354</v>
      </c>
    </row>
    <row r="464" spans="1:9">
      <c r="A464" s="167">
        <f t="shared" si="7"/>
        <v>459</v>
      </c>
      <c r="B464" s="201" t="s">
        <v>1351</v>
      </c>
      <c r="C464" s="201" t="s">
        <v>1446</v>
      </c>
      <c r="D464" s="201" t="s">
        <v>1447</v>
      </c>
      <c r="E464" s="201" t="s">
        <v>711</v>
      </c>
      <c r="F464" s="202" t="s">
        <v>3118</v>
      </c>
      <c r="G464" s="201">
        <v>1</v>
      </c>
      <c r="H464" s="201">
        <v>17</v>
      </c>
      <c r="I464" s="201" t="s">
        <v>1354</v>
      </c>
    </row>
    <row r="465" spans="1:9">
      <c r="A465" s="167">
        <f t="shared" si="7"/>
        <v>460</v>
      </c>
      <c r="B465" s="201" t="s">
        <v>1351</v>
      </c>
      <c r="C465" s="201" t="s">
        <v>1448</v>
      </c>
      <c r="D465" s="201">
        <v>975273075</v>
      </c>
      <c r="E465" s="201" t="s">
        <v>711</v>
      </c>
      <c r="F465" s="202" t="s">
        <v>3118</v>
      </c>
      <c r="G465" s="201">
        <v>1</v>
      </c>
      <c r="H465" s="201">
        <v>17</v>
      </c>
      <c r="I465" s="201" t="s">
        <v>1354</v>
      </c>
    </row>
    <row r="466" spans="1:9">
      <c r="A466" s="167">
        <f t="shared" si="7"/>
        <v>461</v>
      </c>
      <c r="B466" s="201" t="s">
        <v>1351</v>
      </c>
      <c r="C466" s="201" t="s">
        <v>1449</v>
      </c>
      <c r="D466" s="201" t="s">
        <v>1450</v>
      </c>
      <c r="E466" s="201" t="s">
        <v>711</v>
      </c>
      <c r="F466" s="202" t="s">
        <v>3118</v>
      </c>
      <c r="G466" s="201">
        <v>1</v>
      </c>
      <c r="H466" s="201">
        <v>17</v>
      </c>
      <c r="I466" s="201" t="s">
        <v>1354</v>
      </c>
    </row>
    <row r="467" spans="1:9">
      <c r="A467" s="167">
        <f t="shared" si="7"/>
        <v>462</v>
      </c>
      <c r="B467" s="201" t="s">
        <v>1351</v>
      </c>
      <c r="C467" s="201" t="s">
        <v>1451</v>
      </c>
      <c r="D467" s="203">
        <v>999600668</v>
      </c>
      <c r="E467" s="201" t="s">
        <v>711</v>
      </c>
      <c r="F467" s="202" t="s">
        <v>3118</v>
      </c>
      <c r="G467" s="201">
        <v>1</v>
      </c>
      <c r="H467" s="201">
        <v>17</v>
      </c>
      <c r="I467" s="201" t="s">
        <v>1354</v>
      </c>
    </row>
    <row r="468" spans="1:9" ht="25.5">
      <c r="A468" s="167">
        <f t="shared" si="7"/>
        <v>463</v>
      </c>
      <c r="B468" s="201" t="s">
        <v>1351</v>
      </c>
      <c r="C468" s="201" t="s">
        <v>1452</v>
      </c>
      <c r="D468" s="201">
        <v>995645974</v>
      </c>
      <c r="E468" s="201" t="s">
        <v>711</v>
      </c>
      <c r="F468" s="202" t="s">
        <v>3118</v>
      </c>
      <c r="G468" s="201">
        <v>1</v>
      </c>
      <c r="H468" s="201">
        <v>17</v>
      </c>
      <c r="I468" s="201" t="s">
        <v>1354</v>
      </c>
    </row>
    <row r="469" spans="1:9">
      <c r="A469" s="167">
        <f t="shared" si="7"/>
        <v>464</v>
      </c>
      <c r="B469" s="201" t="s">
        <v>1351</v>
      </c>
      <c r="C469" s="201" t="s">
        <v>1453</v>
      </c>
      <c r="D469" s="201" t="s">
        <v>1454</v>
      </c>
      <c r="E469" s="201" t="s">
        <v>711</v>
      </c>
      <c r="F469" s="202" t="s">
        <v>3118</v>
      </c>
      <c r="G469" s="201">
        <v>1</v>
      </c>
      <c r="H469" s="201">
        <v>17</v>
      </c>
      <c r="I469" s="201" t="s">
        <v>1354</v>
      </c>
    </row>
    <row r="470" spans="1:9">
      <c r="A470" s="167">
        <f t="shared" si="7"/>
        <v>465</v>
      </c>
      <c r="B470" s="201" t="s">
        <v>1351</v>
      </c>
      <c r="C470" s="201" t="s">
        <v>1455</v>
      </c>
      <c r="D470" s="201" t="s">
        <v>1456</v>
      </c>
      <c r="E470" s="201" t="s">
        <v>711</v>
      </c>
      <c r="F470" s="202" t="s">
        <v>3118</v>
      </c>
      <c r="G470" s="201">
        <v>1</v>
      </c>
      <c r="H470" s="201">
        <v>17</v>
      </c>
      <c r="I470" s="201" t="s">
        <v>1354</v>
      </c>
    </row>
    <row r="471" spans="1:9" ht="25.5">
      <c r="A471" s="167">
        <f t="shared" si="7"/>
        <v>466</v>
      </c>
      <c r="B471" s="201" t="s">
        <v>1351</v>
      </c>
      <c r="C471" s="201" t="s">
        <v>1457</v>
      </c>
      <c r="D471" s="201" t="s">
        <v>1458</v>
      </c>
      <c r="E471" s="201" t="s">
        <v>711</v>
      </c>
      <c r="F471" s="202" t="s">
        <v>3118</v>
      </c>
      <c r="G471" s="201">
        <v>1</v>
      </c>
      <c r="H471" s="201">
        <v>17</v>
      </c>
      <c r="I471" s="201" t="s">
        <v>1354</v>
      </c>
    </row>
    <row r="472" spans="1:9">
      <c r="A472" s="167">
        <f t="shared" si="7"/>
        <v>467</v>
      </c>
      <c r="B472" s="201" t="s">
        <v>1351</v>
      </c>
      <c r="C472" s="201" t="s">
        <v>1459</v>
      </c>
      <c r="D472" s="201" t="s">
        <v>1456</v>
      </c>
      <c r="E472" s="201" t="s">
        <v>711</v>
      </c>
      <c r="F472" s="202" t="s">
        <v>3118</v>
      </c>
      <c r="G472" s="201">
        <v>1</v>
      </c>
      <c r="H472" s="201">
        <v>17</v>
      </c>
      <c r="I472" s="201" t="s">
        <v>1354</v>
      </c>
    </row>
    <row r="473" spans="1:9" ht="25.5">
      <c r="A473" s="167">
        <f t="shared" si="7"/>
        <v>468</v>
      </c>
      <c r="B473" s="201" t="s">
        <v>1351</v>
      </c>
      <c r="C473" s="201" t="s">
        <v>1460</v>
      </c>
      <c r="D473" s="201" t="s">
        <v>1461</v>
      </c>
      <c r="E473" s="201" t="s">
        <v>711</v>
      </c>
      <c r="F473" s="202" t="s">
        <v>3118</v>
      </c>
      <c r="G473" s="201">
        <v>1</v>
      </c>
      <c r="H473" s="201">
        <v>17</v>
      </c>
      <c r="I473" s="201" t="s">
        <v>1354</v>
      </c>
    </row>
    <row r="474" spans="1:9">
      <c r="A474" s="167">
        <f t="shared" si="7"/>
        <v>469</v>
      </c>
      <c r="B474" s="201" t="s">
        <v>1351</v>
      </c>
      <c r="C474" s="201" t="s">
        <v>1462</v>
      </c>
      <c r="D474" s="201" t="s">
        <v>1463</v>
      </c>
      <c r="E474" s="201" t="s">
        <v>711</v>
      </c>
      <c r="F474" s="202" t="s">
        <v>3118</v>
      </c>
      <c r="G474" s="201">
        <v>1</v>
      </c>
      <c r="H474" s="201">
        <v>17</v>
      </c>
      <c r="I474" s="201" t="s">
        <v>1354</v>
      </c>
    </row>
    <row r="475" spans="1:9" ht="25.5">
      <c r="A475" s="167">
        <f t="shared" si="7"/>
        <v>470</v>
      </c>
      <c r="B475" s="201" t="s">
        <v>1351</v>
      </c>
      <c r="C475" s="201" t="s">
        <v>1464</v>
      </c>
      <c r="D475" s="203">
        <v>914334756</v>
      </c>
      <c r="E475" s="201" t="s">
        <v>711</v>
      </c>
      <c r="F475" s="202" t="s">
        <v>3118</v>
      </c>
      <c r="G475" s="201">
        <v>1</v>
      </c>
      <c r="H475" s="201">
        <v>17</v>
      </c>
      <c r="I475" s="201" t="s">
        <v>1354</v>
      </c>
    </row>
    <row r="476" spans="1:9">
      <c r="A476" s="167">
        <f t="shared" si="7"/>
        <v>471</v>
      </c>
      <c r="B476" s="201" t="s">
        <v>1351</v>
      </c>
      <c r="C476" s="201" t="s">
        <v>1465</v>
      </c>
      <c r="D476" s="203">
        <v>994242979</v>
      </c>
      <c r="E476" s="201" t="s">
        <v>711</v>
      </c>
      <c r="F476" s="202" t="s">
        <v>3118</v>
      </c>
      <c r="G476" s="201">
        <v>1</v>
      </c>
      <c r="H476" s="201">
        <v>17</v>
      </c>
      <c r="I476" s="201" t="s">
        <v>1354</v>
      </c>
    </row>
    <row r="477" spans="1:9">
      <c r="A477" s="167">
        <f t="shared" si="7"/>
        <v>472</v>
      </c>
      <c r="B477" s="201" t="s">
        <v>1351</v>
      </c>
      <c r="C477" s="201" t="s">
        <v>1466</v>
      </c>
      <c r="D477" s="201">
        <v>997132977</v>
      </c>
      <c r="E477" s="201" t="s">
        <v>711</v>
      </c>
      <c r="F477" s="202" t="s">
        <v>3118</v>
      </c>
      <c r="G477" s="201">
        <v>1</v>
      </c>
      <c r="H477" s="201">
        <v>17</v>
      </c>
      <c r="I477" s="201" t="s">
        <v>1354</v>
      </c>
    </row>
    <row r="478" spans="1:9">
      <c r="A478" s="167">
        <f t="shared" si="7"/>
        <v>473</v>
      </c>
      <c r="B478" s="201" t="s">
        <v>1351</v>
      </c>
      <c r="C478" s="201" t="s">
        <v>1467</v>
      </c>
      <c r="D478" s="203">
        <v>917132979</v>
      </c>
      <c r="E478" s="201" t="s">
        <v>711</v>
      </c>
      <c r="F478" s="202" t="s">
        <v>3118</v>
      </c>
      <c r="G478" s="201">
        <v>1</v>
      </c>
      <c r="H478" s="201">
        <v>17</v>
      </c>
      <c r="I478" s="201" t="s">
        <v>1354</v>
      </c>
    </row>
    <row r="479" spans="1:9">
      <c r="A479" s="167">
        <f t="shared" si="7"/>
        <v>474</v>
      </c>
      <c r="B479" s="201" t="s">
        <v>1351</v>
      </c>
      <c r="C479" s="201" t="s">
        <v>1468</v>
      </c>
      <c r="D479" s="203">
        <v>949645552</v>
      </c>
      <c r="E479" s="201" t="s">
        <v>711</v>
      </c>
      <c r="F479" s="202" t="s">
        <v>3118</v>
      </c>
      <c r="G479" s="201">
        <v>1</v>
      </c>
      <c r="H479" s="201">
        <v>17</v>
      </c>
      <c r="I479" s="201" t="s">
        <v>1354</v>
      </c>
    </row>
    <row r="480" spans="1:9">
      <c r="A480" s="167">
        <f t="shared" si="7"/>
        <v>475</v>
      </c>
      <c r="B480" s="201" t="s">
        <v>1351</v>
      </c>
      <c r="C480" s="201" t="s">
        <v>1469</v>
      </c>
      <c r="D480" s="203">
        <v>974921374</v>
      </c>
      <c r="E480" s="201" t="s">
        <v>711</v>
      </c>
      <c r="F480" s="202" t="s">
        <v>3118</v>
      </c>
      <c r="G480" s="201">
        <v>1</v>
      </c>
      <c r="H480" s="201">
        <v>17</v>
      </c>
      <c r="I480" s="201" t="s">
        <v>1354</v>
      </c>
    </row>
    <row r="481" spans="1:9">
      <c r="A481" s="167">
        <f t="shared" si="7"/>
        <v>476</v>
      </c>
      <c r="B481" s="201" t="s">
        <v>1351</v>
      </c>
      <c r="C481" s="201" t="s">
        <v>1470</v>
      </c>
      <c r="D481" s="203">
        <v>917749485</v>
      </c>
      <c r="E481" s="201" t="s">
        <v>711</v>
      </c>
      <c r="F481" s="202" t="s">
        <v>3118</v>
      </c>
      <c r="G481" s="201">
        <v>1</v>
      </c>
      <c r="H481" s="201">
        <v>17</v>
      </c>
      <c r="I481" s="201" t="s">
        <v>1354</v>
      </c>
    </row>
    <row r="482" spans="1:9">
      <c r="A482" s="167">
        <f t="shared" si="7"/>
        <v>477</v>
      </c>
      <c r="B482" s="201" t="s">
        <v>1351</v>
      </c>
      <c r="C482" s="201" t="s">
        <v>1471</v>
      </c>
      <c r="D482" s="203">
        <v>907749485</v>
      </c>
      <c r="E482" s="201" t="s">
        <v>711</v>
      </c>
      <c r="F482" s="202" t="s">
        <v>3118</v>
      </c>
      <c r="G482" s="201">
        <v>1</v>
      </c>
      <c r="H482" s="201">
        <v>17</v>
      </c>
      <c r="I482" s="201" t="s">
        <v>1354</v>
      </c>
    </row>
    <row r="483" spans="1:9">
      <c r="A483" s="167">
        <f t="shared" si="7"/>
        <v>478</v>
      </c>
      <c r="B483" s="201" t="s">
        <v>1351</v>
      </c>
      <c r="C483" s="201" t="s">
        <v>1472</v>
      </c>
      <c r="D483" s="201" t="s">
        <v>1473</v>
      </c>
      <c r="E483" s="201" t="s">
        <v>711</v>
      </c>
      <c r="F483" s="202" t="s">
        <v>3118</v>
      </c>
      <c r="G483" s="201">
        <v>1</v>
      </c>
      <c r="H483" s="201">
        <v>17</v>
      </c>
      <c r="I483" s="201" t="s">
        <v>1354</v>
      </c>
    </row>
    <row r="484" spans="1:9">
      <c r="A484" s="167">
        <f t="shared" si="7"/>
        <v>479</v>
      </c>
      <c r="B484" s="201" t="s">
        <v>1351</v>
      </c>
      <c r="C484" s="201" t="s">
        <v>1474</v>
      </c>
      <c r="D484" s="201" t="s">
        <v>1475</v>
      </c>
      <c r="E484" s="201" t="s">
        <v>711</v>
      </c>
      <c r="F484" s="202" t="s">
        <v>3118</v>
      </c>
      <c r="G484" s="201">
        <v>1</v>
      </c>
      <c r="H484" s="201">
        <v>17</v>
      </c>
      <c r="I484" s="201" t="s">
        <v>1354</v>
      </c>
    </row>
    <row r="485" spans="1:9" ht="25.5">
      <c r="A485" s="167">
        <f t="shared" si="7"/>
        <v>480</v>
      </c>
      <c r="B485" s="201" t="s">
        <v>1351</v>
      </c>
      <c r="C485" s="201" t="s">
        <v>1476</v>
      </c>
      <c r="D485" s="201" t="s">
        <v>1477</v>
      </c>
      <c r="E485" s="201" t="s">
        <v>711</v>
      </c>
      <c r="F485" s="202" t="s">
        <v>3118</v>
      </c>
      <c r="G485" s="201">
        <v>1</v>
      </c>
      <c r="H485" s="201">
        <v>17</v>
      </c>
      <c r="I485" s="201" t="s">
        <v>1354</v>
      </c>
    </row>
    <row r="486" spans="1:9" ht="25.5">
      <c r="A486" s="167">
        <f t="shared" si="7"/>
        <v>481</v>
      </c>
      <c r="B486" s="201" t="s">
        <v>1478</v>
      </c>
      <c r="C486" s="201" t="s">
        <v>1479</v>
      </c>
      <c r="D486" s="201" t="s">
        <v>1480</v>
      </c>
      <c r="E486" s="201" t="s">
        <v>1481</v>
      </c>
      <c r="F486" s="202" t="s">
        <v>307</v>
      </c>
      <c r="G486" s="201">
        <v>1</v>
      </c>
      <c r="H486" s="201">
        <v>6.6</v>
      </c>
      <c r="I486" s="201" t="s">
        <v>4203</v>
      </c>
    </row>
    <row r="487" spans="1:9" ht="25.5">
      <c r="A487" s="167">
        <f t="shared" si="7"/>
        <v>482</v>
      </c>
      <c r="B487" s="201" t="s">
        <v>1478</v>
      </c>
      <c r="C487" s="201" t="s">
        <v>1483</v>
      </c>
      <c r="D487" s="201" t="s">
        <v>1484</v>
      </c>
      <c r="E487" s="201" t="s">
        <v>1481</v>
      </c>
      <c r="F487" s="202" t="s">
        <v>307</v>
      </c>
      <c r="G487" s="201">
        <v>1</v>
      </c>
      <c r="H487" s="201">
        <v>6.6</v>
      </c>
      <c r="I487" s="201" t="s">
        <v>4203</v>
      </c>
    </row>
    <row r="488" spans="1:9">
      <c r="A488" s="167">
        <f t="shared" si="7"/>
        <v>483</v>
      </c>
      <c r="B488" s="201" t="s">
        <v>1478</v>
      </c>
      <c r="C488" s="201" t="s">
        <v>1485</v>
      </c>
      <c r="D488" s="201" t="s">
        <v>1486</v>
      </c>
      <c r="E488" s="201" t="s">
        <v>1481</v>
      </c>
      <c r="F488" s="202" t="s">
        <v>307</v>
      </c>
      <c r="G488" s="201">
        <v>1</v>
      </c>
      <c r="H488" s="201">
        <v>6.6</v>
      </c>
      <c r="I488" s="201" t="s">
        <v>1487</v>
      </c>
    </row>
    <row r="489" spans="1:9" ht="25.5">
      <c r="A489" s="167">
        <f t="shared" si="7"/>
        <v>484</v>
      </c>
      <c r="B489" s="201" t="s">
        <v>1478</v>
      </c>
      <c r="C489" s="201" t="s">
        <v>1488</v>
      </c>
      <c r="D489" s="201" t="s">
        <v>1489</v>
      </c>
      <c r="E489" s="201" t="s">
        <v>1490</v>
      </c>
      <c r="F489" s="201" t="s">
        <v>4204</v>
      </c>
      <c r="G489" s="201">
        <v>1</v>
      </c>
      <c r="H489" s="201">
        <v>7</v>
      </c>
      <c r="I489" s="201" t="s">
        <v>1492</v>
      </c>
    </row>
    <row r="490" spans="1:9">
      <c r="A490" s="167">
        <f t="shared" si="7"/>
        <v>485</v>
      </c>
      <c r="B490" s="201" t="s">
        <v>1478</v>
      </c>
      <c r="C490" s="201" t="s">
        <v>1493</v>
      </c>
      <c r="D490" s="201" t="s">
        <v>1494</v>
      </c>
      <c r="E490" s="201" t="s">
        <v>1481</v>
      </c>
      <c r="F490" s="202" t="s">
        <v>307</v>
      </c>
      <c r="G490" s="201">
        <v>1</v>
      </c>
      <c r="H490" s="201">
        <v>6.6</v>
      </c>
      <c r="I490" s="201" t="s">
        <v>1487</v>
      </c>
    </row>
    <row r="491" spans="1:9" ht="25.5">
      <c r="A491" s="167">
        <f t="shared" si="7"/>
        <v>486</v>
      </c>
      <c r="B491" s="201" t="s">
        <v>1478</v>
      </c>
      <c r="C491" s="201" t="s">
        <v>1495</v>
      </c>
      <c r="D491" s="201" t="s">
        <v>1496</v>
      </c>
      <c r="E491" s="201" t="s">
        <v>1490</v>
      </c>
      <c r="F491" s="201" t="s">
        <v>4204</v>
      </c>
      <c r="G491" s="201">
        <v>1</v>
      </c>
      <c r="H491" s="201">
        <v>1.7</v>
      </c>
      <c r="I491" s="201" t="s">
        <v>1487</v>
      </c>
    </row>
    <row r="492" spans="1:9" ht="25.5">
      <c r="A492" s="167">
        <f t="shared" si="7"/>
        <v>487</v>
      </c>
      <c r="B492" s="201" t="s">
        <v>1478</v>
      </c>
      <c r="C492" s="201" t="s">
        <v>1497</v>
      </c>
      <c r="D492" s="201" t="s">
        <v>1498</v>
      </c>
      <c r="E492" s="201" t="s">
        <v>1490</v>
      </c>
      <c r="F492" s="201" t="s">
        <v>4204</v>
      </c>
      <c r="G492" s="201">
        <v>1</v>
      </c>
      <c r="H492" s="201">
        <v>1.7</v>
      </c>
      <c r="I492" s="201" t="s">
        <v>1487</v>
      </c>
    </row>
    <row r="493" spans="1:9" ht="25.5">
      <c r="A493" s="167">
        <f t="shared" si="7"/>
        <v>488</v>
      </c>
      <c r="B493" s="201" t="s">
        <v>1478</v>
      </c>
      <c r="C493" s="201" t="s">
        <v>1499</v>
      </c>
      <c r="D493" s="201" t="s">
        <v>1500</v>
      </c>
      <c r="E493" s="201" t="s">
        <v>1490</v>
      </c>
      <c r="F493" s="201" t="s">
        <v>4204</v>
      </c>
      <c r="G493" s="201">
        <v>1</v>
      </c>
      <c r="H493" s="201">
        <v>1.7</v>
      </c>
      <c r="I493" s="201" t="s">
        <v>1487</v>
      </c>
    </row>
    <row r="494" spans="1:9" ht="25.5">
      <c r="A494" s="167">
        <f t="shared" si="7"/>
        <v>489</v>
      </c>
      <c r="B494" s="201" t="s">
        <v>1478</v>
      </c>
      <c r="C494" s="201" t="s">
        <v>1501</v>
      </c>
      <c r="D494" s="201" t="s">
        <v>1502</v>
      </c>
      <c r="E494" s="201" t="s">
        <v>1490</v>
      </c>
      <c r="F494" s="201" t="s">
        <v>4204</v>
      </c>
      <c r="G494" s="201">
        <v>1</v>
      </c>
      <c r="H494" s="201">
        <v>1.7</v>
      </c>
      <c r="I494" s="201" t="s">
        <v>1487</v>
      </c>
    </row>
    <row r="495" spans="1:9" ht="25.5">
      <c r="A495" s="167">
        <f t="shared" si="7"/>
        <v>490</v>
      </c>
      <c r="B495" s="201" t="s">
        <v>1478</v>
      </c>
      <c r="C495" s="201" t="s">
        <v>1503</v>
      </c>
      <c r="D495" s="201" t="s">
        <v>4205</v>
      </c>
      <c r="E495" s="201" t="s">
        <v>1490</v>
      </c>
      <c r="F495" s="201" t="s">
        <v>4204</v>
      </c>
      <c r="G495" s="201">
        <v>1</v>
      </c>
      <c r="H495" s="201">
        <v>1.7</v>
      </c>
      <c r="I495" s="201" t="s">
        <v>1487</v>
      </c>
    </row>
    <row r="496" spans="1:9" ht="25.5">
      <c r="A496" s="167">
        <f t="shared" si="7"/>
        <v>491</v>
      </c>
      <c r="B496" s="201" t="s">
        <v>1478</v>
      </c>
      <c r="C496" s="201" t="s">
        <v>1504</v>
      </c>
      <c r="D496" s="201" t="s">
        <v>1505</v>
      </c>
      <c r="E496" s="201" t="s">
        <v>1490</v>
      </c>
      <c r="F496" s="201" t="s">
        <v>4204</v>
      </c>
      <c r="G496" s="201">
        <v>1</v>
      </c>
      <c r="H496" s="201">
        <v>20</v>
      </c>
      <c r="I496" s="201" t="s">
        <v>1506</v>
      </c>
    </row>
    <row r="497" spans="1:9" ht="25.5">
      <c r="A497" s="167">
        <f t="shared" si="7"/>
        <v>492</v>
      </c>
      <c r="B497" s="201" t="s">
        <v>1478</v>
      </c>
      <c r="C497" s="201" t="s">
        <v>1507</v>
      </c>
      <c r="D497" s="201" t="s">
        <v>1508</v>
      </c>
      <c r="E497" s="201" t="s">
        <v>1490</v>
      </c>
      <c r="F497" s="201" t="s">
        <v>4204</v>
      </c>
      <c r="G497" s="201">
        <v>1</v>
      </c>
      <c r="H497" s="201">
        <v>1.7</v>
      </c>
      <c r="I497" s="201" t="s">
        <v>1509</v>
      </c>
    </row>
    <row r="498" spans="1:9" ht="25.5">
      <c r="A498" s="167">
        <f t="shared" si="7"/>
        <v>493</v>
      </c>
      <c r="B498" s="201" t="s">
        <v>1478</v>
      </c>
      <c r="C498" s="201" t="s">
        <v>1510</v>
      </c>
      <c r="D498" s="201" t="s">
        <v>1511</v>
      </c>
      <c r="E498" s="201" t="s">
        <v>1490</v>
      </c>
      <c r="F498" s="201" t="s">
        <v>4204</v>
      </c>
      <c r="G498" s="201">
        <v>1</v>
      </c>
      <c r="H498" s="201">
        <v>40</v>
      </c>
      <c r="I498" s="201" t="s">
        <v>4203</v>
      </c>
    </row>
    <row r="499" spans="1:9" ht="25.5">
      <c r="A499" s="167">
        <f t="shared" si="7"/>
        <v>494</v>
      </c>
      <c r="B499" s="201" t="s">
        <v>1478</v>
      </c>
      <c r="C499" s="201" t="s">
        <v>1512</v>
      </c>
      <c r="D499" s="201" t="s">
        <v>1511</v>
      </c>
      <c r="E499" s="201" t="s">
        <v>1490</v>
      </c>
      <c r="F499" s="201" t="s">
        <v>4204</v>
      </c>
      <c r="G499" s="201">
        <v>1</v>
      </c>
      <c r="H499" s="201">
        <v>15</v>
      </c>
      <c r="I499" s="201" t="s">
        <v>1487</v>
      </c>
    </row>
    <row r="500" spans="1:9" ht="25.5">
      <c r="A500" s="167">
        <f t="shared" si="7"/>
        <v>495</v>
      </c>
      <c r="B500" s="201" t="s">
        <v>1478</v>
      </c>
      <c r="C500" s="201" t="s">
        <v>1513</v>
      </c>
      <c r="D500" s="201" t="s">
        <v>1514</v>
      </c>
      <c r="E500" s="201" t="s">
        <v>1490</v>
      </c>
      <c r="F500" s="201" t="s">
        <v>4204</v>
      </c>
      <c r="G500" s="201">
        <v>1</v>
      </c>
      <c r="H500" s="201">
        <v>60</v>
      </c>
      <c r="I500" s="201" t="s">
        <v>1487</v>
      </c>
    </row>
    <row r="501" spans="1:9" ht="25.5">
      <c r="A501" s="167">
        <f t="shared" si="7"/>
        <v>496</v>
      </c>
      <c r="B501" s="201" t="s">
        <v>1478</v>
      </c>
      <c r="C501" s="201" t="s">
        <v>1515</v>
      </c>
      <c r="D501" s="201" t="s">
        <v>1514</v>
      </c>
      <c r="E501" s="201" t="s">
        <v>1490</v>
      </c>
      <c r="F501" s="201" t="s">
        <v>4204</v>
      </c>
      <c r="G501" s="201">
        <v>1</v>
      </c>
      <c r="H501" s="201">
        <v>60</v>
      </c>
      <c r="I501" s="201" t="s">
        <v>1487</v>
      </c>
    </row>
    <row r="502" spans="1:9" ht="25.5">
      <c r="A502" s="167">
        <f t="shared" si="7"/>
        <v>497</v>
      </c>
      <c r="B502" s="201" t="s">
        <v>1478</v>
      </c>
      <c r="C502" s="201" t="s">
        <v>1516</v>
      </c>
      <c r="D502" s="201" t="s">
        <v>1517</v>
      </c>
      <c r="E502" s="201" t="s">
        <v>1490</v>
      </c>
      <c r="F502" s="201" t="s">
        <v>4204</v>
      </c>
      <c r="G502" s="201">
        <v>1</v>
      </c>
      <c r="H502" s="201">
        <v>30</v>
      </c>
      <c r="I502" s="201" t="s">
        <v>1518</v>
      </c>
    </row>
    <row r="503" spans="1:9" ht="25.5">
      <c r="A503" s="167">
        <f t="shared" si="7"/>
        <v>498</v>
      </c>
      <c r="B503" s="201" t="s">
        <v>1478</v>
      </c>
      <c r="C503" s="201" t="s">
        <v>1519</v>
      </c>
      <c r="D503" s="201" t="s">
        <v>1520</v>
      </c>
      <c r="E503" s="201" t="s">
        <v>1490</v>
      </c>
      <c r="F503" s="201" t="s">
        <v>4204</v>
      </c>
      <c r="G503" s="201">
        <v>1</v>
      </c>
      <c r="H503" s="201">
        <v>30</v>
      </c>
      <c r="I503" s="201" t="s">
        <v>1518</v>
      </c>
    </row>
    <row r="504" spans="1:9" ht="25.5">
      <c r="A504" s="167">
        <f t="shared" si="7"/>
        <v>499</v>
      </c>
      <c r="B504" s="201" t="s">
        <v>1478</v>
      </c>
      <c r="C504" s="201" t="s">
        <v>1521</v>
      </c>
      <c r="D504" s="201" t="s">
        <v>1517</v>
      </c>
      <c r="E504" s="201" t="s">
        <v>1490</v>
      </c>
      <c r="F504" s="201" t="s">
        <v>4204</v>
      </c>
      <c r="G504" s="201">
        <v>1</v>
      </c>
      <c r="H504" s="201">
        <v>40</v>
      </c>
      <c r="I504" s="201" t="s">
        <v>1518</v>
      </c>
    </row>
    <row r="505" spans="1:9" ht="25.5">
      <c r="A505" s="167">
        <f t="shared" si="7"/>
        <v>500</v>
      </c>
      <c r="B505" s="201" t="s">
        <v>1478</v>
      </c>
      <c r="C505" s="201" t="s">
        <v>1522</v>
      </c>
      <c r="D505" s="201" t="s">
        <v>1508</v>
      </c>
      <c r="E505" s="201" t="s">
        <v>1490</v>
      </c>
      <c r="F505" s="201" t="s">
        <v>4204</v>
      </c>
      <c r="G505" s="201">
        <v>1</v>
      </c>
      <c r="H505" s="201">
        <v>1.7</v>
      </c>
      <c r="I505" s="201" t="s">
        <v>1509</v>
      </c>
    </row>
    <row r="506" spans="1:9" ht="25.5">
      <c r="A506" s="167">
        <f t="shared" si="7"/>
        <v>501</v>
      </c>
      <c r="B506" s="201" t="s">
        <v>1478</v>
      </c>
      <c r="C506" s="201" t="s">
        <v>1523</v>
      </c>
      <c r="D506" s="201" t="s">
        <v>1524</v>
      </c>
      <c r="E506" s="201" t="s">
        <v>1490</v>
      </c>
      <c r="F506" s="201" t="s">
        <v>4204</v>
      </c>
      <c r="G506" s="201">
        <v>1</v>
      </c>
      <c r="H506" s="201">
        <v>40</v>
      </c>
      <c r="I506" s="201" t="s">
        <v>1525</v>
      </c>
    </row>
    <row r="507" spans="1:9" ht="25.5">
      <c r="A507" s="167">
        <f t="shared" si="7"/>
        <v>502</v>
      </c>
      <c r="B507" s="201" t="s">
        <v>1478</v>
      </c>
      <c r="C507" s="201" t="s">
        <v>1526</v>
      </c>
      <c r="D507" s="201" t="s">
        <v>1527</v>
      </c>
      <c r="E507" s="201" t="s">
        <v>1490</v>
      </c>
      <c r="F507" s="201" t="s">
        <v>4204</v>
      </c>
      <c r="G507" s="201">
        <v>1</v>
      </c>
      <c r="H507" s="201">
        <v>40</v>
      </c>
      <c r="I507" s="201" t="s">
        <v>4203</v>
      </c>
    </row>
    <row r="508" spans="1:9" ht="25.5">
      <c r="A508" s="167">
        <f t="shared" si="7"/>
        <v>503</v>
      </c>
      <c r="B508" s="201" t="s">
        <v>1478</v>
      </c>
      <c r="C508" s="201" t="s">
        <v>1528</v>
      </c>
      <c r="D508" s="201" t="s">
        <v>1529</v>
      </c>
      <c r="E508" s="201" t="s">
        <v>1490</v>
      </c>
      <c r="F508" s="201" t="s">
        <v>4204</v>
      </c>
      <c r="G508" s="201">
        <v>1</v>
      </c>
      <c r="H508" s="201">
        <v>40</v>
      </c>
      <c r="I508" s="201" t="s">
        <v>4203</v>
      </c>
    </row>
    <row r="509" spans="1:9" ht="25.5">
      <c r="A509" s="167">
        <f t="shared" si="7"/>
        <v>504</v>
      </c>
      <c r="B509" s="201" t="s">
        <v>1478</v>
      </c>
      <c r="C509" s="201" t="s">
        <v>1530</v>
      </c>
      <c r="D509" s="201" t="s">
        <v>1531</v>
      </c>
      <c r="E509" s="201" t="s">
        <v>1490</v>
      </c>
      <c r="F509" s="201" t="s">
        <v>4204</v>
      </c>
      <c r="G509" s="201">
        <v>1</v>
      </c>
      <c r="H509" s="201">
        <v>40</v>
      </c>
      <c r="I509" s="201" t="s">
        <v>4203</v>
      </c>
    </row>
    <row r="510" spans="1:9" ht="25.5">
      <c r="A510" s="167">
        <f t="shared" si="7"/>
        <v>505</v>
      </c>
      <c r="B510" s="201" t="s">
        <v>1478</v>
      </c>
      <c r="C510" s="201" t="s">
        <v>1532</v>
      </c>
      <c r="D510" s="201" t="s">
        <v>1533</v>
      </c>
      <c r="E510" s="201" t="s">
        <v>1490</v>
      </c>
      <c r="F510" s="201" t="s">
        <v>4204</v>
      </c>
      <c r="G510" s="201">
        <v>1</v>
      </c>
      <c r="H510" s="201">
        <v>40</v>
      </c>
      <c r="I510" s="201" t="s">
        <v>1534</v>
      </c>
    </row>
    <row r="511" spans="1:9" ht="25.5">
      <c r="A511" s="167">
        <f t="shared" si="7"/>
        <v>506</v>
      </c>
      <c r="B511" s="201" t="s">
        <v>1478</v>
      </c>
      <c r="C511" s="201" t="s">
        <v>1535</v>
      </c>
      <c r="D511" s="201" t="s">
        <v>1536</v>
      </c>
      <c r="E511" s="201" t="s">
        <v>1490</v>
      </c>
      <c r="F511" s="201" t="s">
        <v>4204</v>
      </c>
      <c r="G511" s="201">
        <v>1</v>
      </c>
      <c r="H511" s="201">
        <v>40</v>
      </c>
      <c r="I511" s="201" t="s">
        <v>1534</v>
      </c>
    </row>
    <row r="512" spans="1:9" ht="25.5">
      <c r="A512" s="167">
        <f t="shared" si="7"/>
        <v>507</v>
      </c>
      <c r="B512" s="201" t="s">
        <v>1478</v>
      </c>
      <c r="C512" s="201" t="s">
        <v>1537</v>
      </c>
      <c r="D512" s="201" t="s">
        <v>1538</v>
      </c>
      <c r="E512" s="201" t="s">
        <v>1490</v>
      </c>
      <c r="F512" s="201" t="s">
        <v>4204</v>
      </c>
      <c r="G512" s="201">
        <v>1</v>
      </c>
      <c r="H512" s="201">
        <v>40</v>
      </c>
      <c r="I512" s="201" t="s">
        <v>1534</v>
      </c>
    </row>
    <row r="513" spans="1:9" ht="25.5">
      <c r="A513" s="167">
        <f t="shared" si="7"/>
        <v>508</v>
      </c>
      <c r="B513" s="201" t="s">
        <v>1478</v>
      </c>
      <c r="C513" s="201" t="s">
        <v>1539</v>
      </c>
      <c r="D513" s="201" t="s">
        <v>1540</v>
      </c>
      <c r="E513" s="201" t="s">
        <v>1490</v>
      </c>
      <c r="F513" s="201" t="s">
        <v>4204</v>
      </c>
      <c r="G513" s="201">
        <v>1</v>
      </c>
      <c r="H513" s="201">
        <v>40</v>
      </c>
      <c r="I513" s="201" t="s">
        <v>1541</v>
      </c>
    </row>
    <row r="514" spans="1:9" ht="25.5">
      <c r="A514" s="167">
        <f t="shared" si="7"/>
        <v>509</v>
      </c>
      <c r="B514" s="201" t="s">
        <v>1478</v>
      </c>
      <c r="C514" s="201" t="s">
        <v>1542</v>
      </c>
      <c r="D514" s="201" t="s">
        <v>1543</v>
      </c>
      <c r="E514" s="201" t="s">
        <v>1490</v>
      </c>
      <c r="F514" s="201" t="s">
        <v>4204</v>
      </c>
      <c r="G514" s="201">
        <v>1</v>
      </c>
      <c r="H514" s="201">
        <v>40</v>
      </c>
      <c r="I514" s="201" t="s">
        <v>1541</v>
      </c>
    </row>
    <row r="515" spans="1:9" ht="25.5">
      <c r="A515" s="167">
        <f t="shared" si="7"/>
        <v>510</v>
      </c>
      <c r="B515" s="201" t="s">
        <v>1478</v>
      </c>
      <c r="C515" s="201" t="s">
        <v>1544</v>
      </c>
      <c r="D515" s="201" t="s">
        <v>1545</v>
      </c>
      <c r="E515" s="201" t="s">
        <v>1490</v>
      </c>
      <c r="F515" s="201" t="s">
        <v>4204</v>
      </c>
      <c r="G515" s="201">
        <v>1</v>
      </c>
      <c r="H515" s="201">
        <v>40</v>
      </c>
      <c r="I515" s="201" t="s">
        <v>1541</v>
      </c>
    </row>
    <row r="516" spans="1:9" ht="25.5">
      <c r="A516" s="167">
        <f t="shared" si="7"/>
        <v>511</v>
      </c>
      <c r="B516" s="201" t="s">
        <v>1478</v>
      </c>
      <c r="C516" s="201" t="s">
        <v>1546</v>
      </c>
      <c r="D516" s="201" t="s">
        <v>1524</v>
      </c>
      <c r="E516" s="201" t="s">
        <v>1490</v>
      </c>
      <c r="F516" s="201" t="s">
        <v>4204</v>
      </c>
      <c r="G516" s="201">
        <v>1</v>
      </c>
      <c r="H516" s="201">
        <v>40</v>
      </c>
      <c r="I516" s="201" t="s">
        <v>1541</v>
      </c>
    </row>
    <row r="517" spans="1:9" ht="38.25">
      <c r="A517" s="167">
        <f t="shared" si="7"/>
        <v>512</v>
      </c>
      <c r="B517" s="201" t="s">
        <v>1478</v>
      </c>
      <c r="C517" s="201" t="s">
        <v>1547</v>
      </c>
      <c r="D517" s="201" t="s">
        <v>1548</v>
      </c>
      <c r="E517" s="201" t="s">
        <v>1490</v>
      </c>
      <c r="F517" s="201" t="s">
        <v>4204</v>
      </c>
      <c r="G517" s="201">
        <v>1</v>
      </c>
      <c r="H517" s="201">
        <v>30</v>
      </c>
      <c r="I517" s="201" t="s">
        <v>1549</v>
      </c>
    </row>
    <row r="518" spans="1:9" ht="38.25">
      <c r="A518" s="167">
        <f t="shared" si="7"/>
        <v>513</v>
      </c>
      <c r="B518" s="201" t="s">
        <v>1478</v>
      </c>
      <c r="C518" s="201" t="s">
        <v>1550</v>
      </c>
      <c r="D518" s="201" t="s">
        <v>1551</v>
      </c>
      <c r="E518" s="201" t="s">
        <v>1490</v>
      </c>
      <c r="F518" s="201" t="s">
        <v>4204</v>
      </c>
      <c r="G518" s="201">
        <v>1</v>
      </c>
      <c r="H518" s="201">
        <v>30</v>
      </c>
      <c r="I518" s="201" t="s">
        <v>1549</v>
      </c>
    </row>
    <row r="519" spans="1:9" ht="38.25">
      <c r="A519" s="167">
        <f t="shared" si="7"/>
        <v>514</v>
      </c>
      <c r="B519" s="201" t="s">
        <v>1478</v>
      </c>
      <c r="C519" s="201" t="s">
        <v>1552</v>
      </c>
      <c r="D519" s="201" t="s">
        <v>1553</v>
      </c>
      <c r="E519" s="201" t="s">
        <v>1490</v>
      </c>
      <c r="F519" s="201" t="s">
        <v>4204</v>
      </c>
      <c r="G519" s="201">
        <v>1</v>
      </c>
      <c r="H519" s="201">
        <v>30</v>
      </c>
      <c r="I519" s="201" t="s">
        <v>1549</v>
      </c>
    </row>
    <row r="520" spans="1:9" ht="38.25">
      <c r="A520" s="167">
        <f t="shared" ref="A520:A583" si="8">+A519+1</f>
        <v>515</v>
      </c>
      <c r="B520" s="201" t="s">
        <v>1478</v>
      </c>
      <c r="C520" s="201" t="s">
        <v>1554</v>
      </c>
      <c r="D520" s="201" t="s">
        <v>1555</v>
      </c>
      <c r="E520" s="201" t="s">
        <v>1490</v>
      </c>
      <c r="F520" s="201" t="s">
        <v>4204</v>
      </c>
      <c r="G520" s="201">
        <v>1</v>
      </c>
      <c r="H520" s="201">
        <v>30</v>
      </c>
      <c r="I520" s="201" t="s">
        <v>1549</v>
      </c>
    </row>
    <row r="521" spans="1:9" ht="38.25">
      <c r="A521" s="167">
        <f t="shared" si="8"/>
        <v>516</v>
      </c>
      <c r="B521" s="201" t="s">
        <v>1478</v>
      </c>
      <c r="C521" s="201" t="s">
        <v>1556</v>
      </c>
      <c r="D521" s="201" t="s">
        <v>1557</v>
      </c>
      <c r="E521" s="201" t="s">
        <v>1490</v>
      </c>
      <c r="F521" s="201" t="s">
        <v>4204</v>
      </c>
      <c r="G521" s="201">
        <v>1</v>
      </c>
      <c r="H521" s="201">
        <v>30</v>
      </c>
      <c r="I521" s="201" t="s">
        <v>1549</v>
      </c>
    </row>
    <row r="522" spans="1:9" ht="38.25">
      <c r="A522" s="167">
        <f t="shared" si="8"/>
        <v>517</v>
      </c>
      <c r="B522" s="201" t="s">
        <v>1478</v>
      </c>
      <c r="C522" s="201" t="s">
        <v>1558</v>
      </c>
      <c r="D522" s="201" t="s">
        <v>1559</v>
      </c>
      <c r="E522" s="201" t="s">
        <v>1490</v>
      </c>
      <c r="F522" s="201" t="s">
        <v>4204</v>
      </c>
      <c r="G522" s="201">
        <v>1</v>
      </c>
      <c r="H522" s="201">
        <v>30</v>
      </c>
      <c r="I522" s="201" t="s">
        <v>1549</v>
      </c>
    </row>
    <row r="523" spans="1:9" ht="25.5">
      <c r="A523" s="167">
        <f t="shared" si="8"/>
        <v>518</v>
      </c>
      <c r="B523" s="201" t="s">
        <v>1478</v>
      </c>
      <c r="C523" s="201" t="s">
        <v>1560</v>
      </c>
      <c r="D523" s="201" t="s">
        <v>1561</v>
      </c>
      <c r="E523" s="201" t="s">
        <v>1490</v>
      </c>
      <c r="F523" s="201" t="s">
        <v>4204</v>
      </c>
      <c r="G523" s="201">
        <v>1</v>
      </c>
      <c r="H523" s="201">
        <v>40</v>
      </c>
      <c r="I523" s="201" t="s">
        <v>1562</v>
      </c>
    </row>
    <row r="524" spans="1:9" ht="25.5">
      <c r="A524" s="167">
        <f t="shared" si="8"/>
        <v>519</v>
      </c>
      <c r="B524" s="201" t="s">
        <v>1478</v>
      </c>
      <c r="C524" s="201" t="s">
        <v>1563</v>
      </c>
      <c r="D524" s="201" t="s">
        <v>1564</v>
      </c>
      <c r="E524" s="201" t="s">
        <v>1490</v>
      </c>
      <c r="F524" s="201" t="s">
        <v>4204</v>
      </c>
      <c r="G524" s="201">
        <v>1</v>
      </c>
      <c r="H524" s="201">
        <v>40</v>
      </c>
      <c r="I524" s="201" t="s">
        <v>1562</v>
      </c>
    </row>
    <row r="525" spans="1:9" ht="25.5">
      <c r="A525" s="167">
        <f t="shared" si="8"/>
        <v>520</v>
      </c>
      <c r="B525" s="201" t="s">
        <v>1478</v>
      </c>
      <c r="C525" s="201" t="s">
        <v>1565</v>
      </c>
      <c r="D525" s="201" t="s">
        <v>1566</v>
      </c>
      <c r="E525" s="201" t="s">
        <v>1490</v>
      </c>
      <c r="F525" s="201" t="s">
        <v>4204</v>
      </c>
      <c r="G525" s="201">
        <v>1</v>
      </c>
      <c r="H525" s="201">
        <v>40</v>
      </c>
      <c r="I525" s="201" t="s">
        <v>1562</v>
      </c>
    </row>
    <row r="526" spans="1:9" ht="25.5">
      <c r="A526" s="167">
        <f t="shared" si="8"/>
        <v>521</v>
      </c>
      <c r="B526" s="201" t="s">
        <v>1478</v>
      </c>
      <c r="C526" s="201" t="s">
        <v>1567</v>
      </c>
      <c r="D526" s="201" t="s">
        <v>1568</v>
      </c>
      <c r="E526" s="201" t="s">
        <v>1490</v>
      </c>
      <c r="F526" s="201" t="s">
        <v>4204</v>
      </c>
      <c r="G526" s="201">
        <v>1</v>
      </c>
      <c r="H526" s="201">
        <v>20</v>
      </c>
      <c r="I526" s="201" t="s">
        <v>1541</v>
      </c>
    </row>
    <row r="527" spans="1:9" ht="38.25">
      <c r="A527" s="167">
        <f t="shared" si="8"/>
        <v>522</v>
      </c>
      <c r="B527" s="201" t="s">
        <v>1478</v>
      </c>
      <c r="C527" s="201" t="s">
        <v>1569</v>
      </c>
      <c r="D527" s="201" t="s">
        <v>1570</v>
      </c>
      <c r="E527" s="201" t="s">
        <v>1490</v>
      </c>
      <c r="F527" s="201" t="s">
        <v>4204</v>
      </c>
      <c r="G527" s="201">
        <v>1</v>
      </c>
      <c r="H527" s="201">
        <v>20</v>
      </c>
      <c r="I527" s="201" t="s">
        <v>1549</v>
      </c>
    </row>
    <row r="528" spans="1:9" ht="38.25">
      <c r="A528" s="167">
        <f t="shared" si="8"/>
        <v>523</v>
      </c>
      <c r="B528" s="201" t="s">
        <v>1478</v>
      </c>
      <c r="C528" s="201" t="s">
        <v>1571</v>
      </c>
      <c r="D528" s="201" t="s">
        <v>1572</v>
      </c>
      <c r="E528" s="201" t="s">
        <v>1490</v>
      </c>
      <c r="F528" s="201" t="s">
        <v>4204</v>
      </c>
      <c r="G528" s="201">
        <v>1</v>
      </c>
      <c r="H528" s="201">
        <v>20</v>
      </c>
      <c r="I528" s="201" t="s">
        <v>1549</v>
      </c>
    </row>
    <row r="529" spans="1:9" ht="38.25">
      <c r="A529" s="167">
        <f t="shared" si="8"/>
        <v>524</v>
      </c>
      <c r="B529" s="201" t="s">
        <v>1478</v>
      </c>
      <c r="C529" s="201" t="s">
        <v>1573</v>
      </c>
      <c r="D529" s="201" t="s">
        <v>1574</v>
      </c>
      <c r="E529" s="201" t="s">
        <v>1490</v>
      </c>
      <c r="F529" s="201" t="s">
        <v>4204</v>
      </c>
      <c r="G529" s="201">
        <v>1</v>
      </c>
      <c r="H529" s="201">
        <v>30</v>
      </c>
      <c r="I529" s="201" t="s">
        <v>1549</v>
      </c>
    </row>
    <row r="530" spans="1:9" ht="38.25">
      <c r="A530" s="167">
        <f t="shared" si="8"/>
        <v>525</v>
      </c>
      <c r="B530" s="201" t="s">
        <v>1478</v>
      </c>
      <c r="C530" s="201" t="s">
        <v>1575</v>
      </c>
      <c r="D530" s="201" t="s">
        <v>1576</v>
      </c>
      <c r="E530" s="201" t="s">
        <v>1490</v>
      </c>
      <c r="F530" s="201" t="s">
        <v>4204</v>
      </c>
      <c r="G530" s="201">
        <v>1</v>
      </c>
      <c r="H530" s="201">
        <v>30</v>
      </c>
      <c r="I530" s="201" t="s">
        <v>1549</v>
      </c>
    </row>
    <row r="531" spans="1:9" ht="25.5">
      <c r="A531" s="167">
        <f t="shared" si="8"/>
        <v>526</v>
      </c>
      <c r="B531" s="201" t="s">
        <v>1577</v>
      </c>
      <c r="C531" s="201" t="s">
        <v>1578</v>
      </c>
      <c r="D531" s="201" t="s">
        <v>925</v>
      </c>
      <c r="E531" s="201" t="s">
        <v>805</v>
      </c>
      <c r="F531" s="202" t="s">
        <v>2031</v>
      </c>
      <c r="G531" s="201">
        <v>100</v>
      </c>
      <c r="H531" s="201">
        <v>4</v>
      </c>
      <c r="I531" s="201" t="s">
        <v>4201</v>
      </c>
    </row>
    <row r="532" spans="1:9" ht="25.5">
      <c r="A532" s="167">
        <f t="shared" si="8"/>
        <v>527</v>
      </c>
      <c r="B532" s="201" t="s">
        <v>1577</v>
      </c>
      <c r="C532" s="201" t="s">
        <v>1579</v>
      </c>
      <c r="D532" s="201" t="s">
        <v>925</v>
      </c>
      <c r="E532" s="201" t="s">
        <v>805</v>
      </c>
      <c r="F532" s="202" t="s">
        <v>2031</v>
      </c>
      <c r="G532" s="201">
        <v>100</v>
      </c>
      <c r="H532" s="201">
        <v>4</v>
      </c>
      <c r="I532" s="201" t="s">
        <v>4202</v>
      </c>
    </row>
    <row r="533" spans="1:9" ht="25.5">
      <c r="A533" s="167">
        <f t="shared" si="8"/>
        <v>528</v>
      </c>
      <c r="B533" s="201" t="s">
        <v>1577</v>
      </c>
      <c r="C533" s="201" t="s">
        <v>1580</v>
      </c>
      <c r="D533" s="201" t="s">
        <v>925</v>
      </c>
      <c r="E533" s="201" t="s">
        <v>805</v>
      </c>
      <c r="F533" s="202" t="s">
        <v>2031</v>
      </c>
      <c r="G533" s="201">
        <v>100</v>
      </c>
      <c r="H533" s="201">
        <v>4</v>
      </c>
      <c r="I533" s="201" t="s">
        <v>4202</v>
      </c>
    </row>
    <row r="534" spans="1:9" ht="25.5">
      <c r="A534" s="167">
        <f t="shared" si="8"/>
        <v>529</v>
      </c>
      <c r="B534" s="201" t="s">
        <v>1577</v>
      </c>
      <c r="C534" s="201" t="s">
        <v>1581</v>
      </c>
      <c r="D534" s="201" t="s">
        <v>925</v>
      </c>
      <c r="E534" s="201" t="s">
        <v>805</v>
      </c>
      <c r="F534" s="202" t="s">
        <v>2031</v>
      </c>
      <c r="G534" s="201">
        <v>100</v>
      </c>
      <c r="H534" s="201">
        <v>4</v>
      </c>
      <c r="I534" s="201" t="s">
        <v>4202</v>
      </c>
    </row>
    <row r="535" spans="1:9" ht="25.5">
      <c r="A535" s="167">
        <f t="shared" si="8"/>
        <v>530</v>
      </c>
      <c r="B535" s="201" t="s">
        <v>1577</v>
      </c>
      <c r="C535" s="201" t="s">
        <v>1582</v>
      </c>
      <c r="D535" s="201" t="s">
        <v>925</v>
      </c>
      <c r="E535" s="201" t="s">
        <v>805</v>
      </c>
      <c r="F535" s="202" t="s">
        <v>2031</v>
      </c>
      <c r="G535" s="201">
        <v>100</v>
      </c>
      <c r="H535" s="201">
        <v>4</v>
      </c>
      <c r="I535" s="201" t="s">
        <v>4202</v>
      </c>
    </row>
    <row r="536" spans="1:9" ht="25.5">
      <c r="A536" s="167">
        <f t="shared" si="8"/>
        <v>531</v>
      </c>
      <c r="B536" s="201" t="s">
        <v>1577</v>
      </c>
      <c r="C536" s="201" t="s">
        <v>1583</v>
      </c>
      <c r="D536" s="201" t="s">
        <v>925</v>
      </c>
      <c r="E536" s="201" t="s">
        <v>805</v>
      </c>
      <c r="F536" s="202" t="s">
        <v>2031</v>
      </c>
      <c r="G536" s="201">
        <v>100</v>
      </c>
      <c r="H536" s="201">
        <v>4</v>
      </c>
      <c r="I536" s="201" t="s">
        <v>4202</v>
      </c>
    </row>
    <row r="537" spans="1:9" ht="25.5">
      <c r="A537" s="167">
        <f t="shared" si="8"/>
        <v>532</v>
      </c>
      <c r="B537" s="201" t="s">
        <v>1577</v>
      </c>
      <c r="C537" s="201" t="s">
        <v>1584</v>
      </c>
      <c r="D537" s="201" t="s">
        <v>925</v>
      </c>
      <c r="E537" s="201" t="s">
        <v>805</v>
      </c>
      <c r="F537" s="202" t="s">
        <v>2031</v>
      </c>
      <c r="G537" s="201">
        <v>100</v>
      </c>
      <c r="H537" s="201">
        <v>4</v>
      </c>
      <c r="I537" s="201" t="s">
        <v>4202</v>
      </c>
    </row>
    <row r="538" spans="1:9" ht="25.5">
      <c r="A538" s="167">
        <f t="shared" si="8"/>
        <v>533</v>
      </c>
      <c r="B538" s="201" t="s">
        <v>1577</v>
      </c>
      <c r="C538" s="201" t="s">
        <v>1585</v>
      </c>
      <c r="D538" s="201" t="s">
        <v>925</v>
      </c>
      <c r="E538" s="201" t="s">
        <v>805</v>
      </c>
      <c r="F538" s="202" t="s">
        <v>2031</v>
      </c>
      <c r="G538" s="201">
        <v>100</v>
      </c>
      <c r="H538" s="201">
        <v>4</v>
      </c>
      <c r="I538" s="201" t="s">
        <v>4202</v>
      </c>
    </row>
    <row r="539" spans="1:9" ht="25.5">
      <c r="A539" s="167">
        <f t="shared" si="8"/>
        <v>534</v>
      </c>
      <c r="B539" s="201" t="s">
        <v>1577</v>
      </c>
      <c r="C539" s="201" t="s">
        <v>1586</v>
      </c>
      <c r="D539" s="201" t="s">
        <v>925</v>
      </c>
      <c r="E539" s="201" t="s">
        <v>805</v>
      </c>
      <c r="F539" s="202" t="s">
        <v>2031</v>
      </c>
      <c r="G539" s="201">
        <v>100</v>
      </c>
      <c r="H539" s="201">
        <v>4</v>
      </c>
      <c r="I539" s="201" t="s">
        <v>4202</v>
      </c>
    </row>
    <row r="540" spans="1:9" ht="25.5">
      <c r="A540" s="167">
        <f t="shared" si="8"/>
        <v>535</v>
      </c>
      <c r="B540" s="201" t="s">
        <v>1577</v>
      </c>
      <c r="C540" s="201" t="s">
        <v>1587</v>
      </c>
      <c r="D540" s="201" t="s">
        <v>925</v>
      </c>
      <c r="E540" s="201" t="s">
        <v>805</v>
      </c>
      <c r="F540" s="202" t="s">
        <v>2031</v>
      </c>
      <c r="G540" s="201">
        <v>100</v>
      </c>
      <c r="H540" s="201">
        <v>4</v>
      </c>
      <c r="I540" s="201" t="s">
        <v>4202</v>
      </c>
    </row>
    <row r="541" spans="1:9" ht="25.5">
      <c r="A541" s="167">
        <f t="shared" si="8"/>
        <v>536</v>
      </c>
      <c r="B541" s="201" t="s">
        <v>1577</v>
      </c>
      <c r="C541" s="201" t="s">
        <v>1588</v>
      </c>
      <c r="D541" s="201" t="s">
        <v>925</v>
      </c>
      <c r="E541" s="201" t="s">
        <v>805</v>
      </c>
      <c r="F541" s="202" t="s">
        <v>2031</v>
      </c>
      <c r="G541" s="201">
        <v>100</v>
      </c>
      <c r="H541" s="201">
        <v>4</v>
      </c>
      <c r="I541" s="201" t="s">
        <v>4202</v>
      </c>
    </row>
    <row r="542" spans="1:9" ht="25.5">
      <c r="A542" s="167">
        <f t="shared" si="8"/>
        <v>537</v>
      </c>
      <c r="B542" s="201" t="s">
        <v>1577</v>
      </c>
      <c r="C542" s="201" t="s">
        <v>1589</v>
      </c>
      <c r="D542" s="201" t="s">
        <v>925</v>
      </c>
      <c r="E542" s="201" t="s">
        <v>805</v>
      </c>
      <c r="F542" s="202" t="s">
        <v>2031</v>
      </c>
      <c r="G542" s="201">
        <v>100</v>
      </c>
      <c r="H542" s="201">
        <v>4</v>
      </c>
      <c r="I542" s="201" t="s">
        <v>4202</v>
      </c>
    </row>
    <row r="543" spans="1:9" ht="25.5">
      <c r="A543" s="167">
        <f t="shared" si="8"/>
        <v>538</v>
      </c>
      <c r="B543" s="201" t="s">
        <v>1577</v>
      </c>
      <c r="C543" s="201" t="s">
        <v>1590</v>
      </c>
      <c r="D543" s="201" t="s">
        <v>925</v>
      </c>
      <c r="E543" s="201" t="s">
        <v>805</v>
      </c>
      <c r="F543" s="202" t="s">
        <v>2031</v>
      </c>
      <c r="G543" s="201">
        <v>100</v>
      </c>
      <c r="H543" s="201">
        <v>4</v>
      </c>
      <c r="I543" s="201" t="s">
        <v>4202</v>
      </c>
    </row>
    <row r="544" spans="1:9" ht="25.5">
      <c r="A544" s="167">
        <f t="shared" si="8"/>
        <v>539</v>
      </c>
      <c r="B544" s="201" t="s">
        <v>1577</v>
      </c>
      <c r="C544" s="201" t="s">
        <v>1591</v>
      </c>
      <c r="D544" s="201" t="s">
        <v>925</v>
      </c>
      <c r="E544" s="201" t="s">
        <v>805</v>
      </c>
      <c r="F544" s="202" t="s">
        <v>2031</v>
      </c>
      <c r="G544" s="201">
        <v>100</v>
      </c>
      <c r="H544" s="201">
        <v>4</v>
      </c>
      <c r="I544" s="201" t="s">
        <v>4202</v>
      </c>
    </row>
    <row r="545" spans="1:9" ht="25.5">
      <c r="A545" s="167">
        <f t="shared" si="8"/>
        <v>540</v>
      </c>
      <c r="B545" s="201" t="s">
        <v>1577</v>
      </c>
      <c r="C545" s="201" t="s">
        <v>1592</v>
      </c>
      <c r="D545" s="201" t="s">
        <v>925</v>
      </c>
      <c r="E545" s="201" t="s">
        <v>805</v>
      </c>
      <c r="F545" s="202" t="s">
        <v>2031</v>
      </c>
      <c r="G545" s="201">
        <v>100</v>
      </c>
      <c r="H545" s="201">
        <v>4</v>
      </c>
      <c r="I545" s="201" t="s">
        <v>4202</v>
      </c>
    </row>
    <row r="546" spans="1:9" ht="25.5">
      <c r="A546" s="167">
        <f t="shared" si="8"/>
        <v>541</v>
      </c>
      <c r="B546" s="201" t="s">
        <v>1577</v>
      </c>
      <c r="C546" s="201" t="s">
        <v>1593</v>
      </c>
      <c r="D546" s="201" t="s">
        <v>925</v>
      </c>
      <c r="E546" s="201" t="s">
        <v>805</v>
      </c>
      <c r="F546" s="202" t="s">
        <v>2031</v>
      </c>
      <c r="G546" s="201">
        <v>100</v>
      </c>
      <c r="H546" s="201">
        <v>4</v>
      </c>
      <c r="I546" s="201" t="s">
        <v>4202</v>
      </c>
    </row>
    <row r="547" spans="1:9" ht="25.5">
      <c r="A547" s="167">
        <f t="shared" si="8"/>
        <v>542</v>
      </c>
      <c r="B547" s="201" t="s">
        <v>1577</v>
      </c>
      <c r="C547" s="201" t="s">
        <v>1594</v>
      </c>
      <c r="D547" s="201" t="s">
        <v>925</v>
      </c>
      <c r="E547" s="201" t="s">
        <v>805</v>
      </c>
      <c r="F547" s="202" t="s">
        <v>2031</v>
      </c>
      <c r="G547" s="201">
        <v>100</v>
      </c>
      <c r="H547" s="201">
        <v>4</v>
      </c>
      <c r="I547" s="201" t="s">
        <v>4202</v>
      </c>
    </row>
    <row r="548" spans="1:9" ht="25.5">
      <c r="A548" s="167">
        <f t="shared" si="8"/>
        <v>543</v>
      </c>
      <c r="B548" s="201" t="s">
        <v>1577</v>
      </c>
      <c r="C548" s="201" t="s">
        <v>1595</v>
      </c>
      <c r="D548" s="201" t="s">
        <v>925</v>
      </c>
      <c r="E548" s="201" t="s">
        <v>805</v>
      </c>
      <c r="F548" s="202" t="s">
        <v>2031</v>
      </c>
      <c r="G548" s="201">
        <v>100</v>
      </c>
      <c r="H548" s="201">
        <v>4</v>
      </c>
      <c r="I548" s="201" t="s">
        <v>4202</v>
      </c>
    </row>
    <row r="549" spans="1:9" ht="25.5">
      <c r="A549" s="167">
        <f t="shared" si="8"/>
        <v>544</v>
      </c>
      <c r="B549" s="201" t="s">
        <v>1577</v>
      </c>
      <c r="C549" s="201" t="s">
        <v>1596</v>
      </c>
      <c r="D549" s="201" t="s">
        <v>925</v>
      </c>
      <c r="E549" s="201" t="s">
        <v>805</v>
      </c>
      <c r="F549" s="202" t="s">
        <v>2031</v>
      </c>
      <c r="G549" s="201">
        <v>100</v>
      </c>
      <c r="H549" s="201">
        <v>4</v>
      </c>
      <c r="I549" s="201" t="s">
        <v>4202</v>
      </c>
    </row>
    <row r="550" spans="1:9" ht="25.5">
      <c r="A550" s="167">
        <f t="shared" si="8"/>
        <v>545</v>
      </c>
      <c r="B550" s="201" t="s">
        <v>1577</v>
      </c>
      <c r="C550" s="201" t="s">
        <v>1597</v>
      </c>
      <c r="D550" s="201" t="s">
        <v>925</v>
      </c>
      <c r="E550" s="201" t="s">
        <v>805</v>
      </c>
      <c r="F550" s="202" t="s">
        <v>2031</v>
      </c>
      <c r="G550" s="201">
        <v>100</v>
      </c>
      <c r="H550" s="201">
        <v>4</v>
      </c>
      <c r="I550" s="201" t="s">
        <v>4202</v>
      </c>
    </row>
    <row r="551" spans="1:9" ht="25.5">
      <c r="A551" s="167">
        <f t="shared" si="8"/>
        <v>546</v>
      </c>
      <c r="B551" s="201" t="s">
        <v>1577</v>
      </c>
      <c r="C551" s="201" t="s">
        <v>1598</v>
      </c>
      <c r="D551" s="201" t="s">
        <v>925</v>
      </c>
      <c r="E551" s="201" t="s">
        <v>805</v>
      </c>
      <c r="F551" s="202" t="s">
        <v>2031</v>
      </c>
      <c r="G551" s="201">
        <v>100</v>
      </c>
      <c r="H551" s="201">
        <v>4</v>
      </c>
      <c r="I551" s="201" t="s">
        <v>4202</v>
      </c>
    </row>
    <row r="552" spans="1:9" ht="25.5">
      <c r="A552" s="167">
        <f t="shared" si="8"/>
        <v>547</v>
      </c>
      <c r="B552" s="201" t="s">
        <v>1577</v>
      </c>
      <c r="C552" s="201" t="s">
        <v>1599</v>
      </c>
      <c r="D552" s="201" t="s">
        <v>925</v>
      </c>
      <c r="E552" s="201" t="s">
        <v>805</v>
      </c>
      <c r="F552" s="202" t="s">
        <v>2031</v>
      </c>
      <c r="G552" s="201">
        <v>100</v>
      </c>
      <c r="H552" s="201">
        <v>4</v>
      </c>
      <c r="I552" s="201" t="s">
        <v>4202</v>
      </c>
    </row>
    <row r="553" spans="1:9" ht="25.5">
      <c r="A553" s="167">
        <f t="shared" si="8"/>
        <v>548</v>
      </c>
      <c r="B553" s="201" t="s">
        <v>1577</v>
      </c>
      <c r="C553" s="201" t="s">
        <v>1600</v>
      </c>
      <c r="D553" s="201" t="s">
        <v>925</v>
      </c>
      <c r="E553" s="201" t="s">
        <v>805</v>
      </c>
      <c r="F553" s="202" t="s">
        <v>2031</v>
      </c>
      <c r="G553" s="201">
        <v>100</v>
      </c>
      <c r="H553" s="201">
        <v>4</v>
      </c>
      <c r="I553" s="201" t="s">
        <v>4202</v>
      </c>
    </row>
    <row r="554" spans="1:9" ht="25.5">
      <c r="A554" s="167">
        <f t="shared" si="8"/>
        <v>549</v>
      </c>
      <c r="B554" s="201" t="s">
        <v>1577</v>
      </c>
      <c r="C554" s="201" t="s">
        <v>1601</v>
      </c>
      <c r="D554" s="201" t="s">
        <v>925</v>
      </c>
      <c r="E554" s="201" t="s">
        <v>805</v>
      </c>
      <c r="F554" s="202" t="s">
        <v>2031</v>
      </c>
      <c r="G554" s="201">
        <v>100</v>
      </c>
      <c r="H554" s="201">
        <v>4</v>
      </c>
      <c r="I554" s="201" t="s">
        <v>4202</v>
      </c>
    </row>
    <row r="555" spans="1:9" ht="25.5">
      <c r="A555" s="167">
        <f t="shared" si="8"/>
        <v>550</v>
      </c>
      <c r="B555" s="201" t="s">
        <v>1577</v>
      </c>
      <c r="C555" s="201" t="s">
        <v>1602</v>
      </c>
      <c r="D555" s="201" t="s">
        <v>925</v>
      </c>
      <c r="E555" s="201" t="s">
        <v>805</v>
      </c>
      <c r="F555" s="202" t="s">
        <v>2031</v>
      </c>
      <c r="G555" s="201">
        <v>100</v>
      </c>
      <c r="H555" s="201">
        <v>4</v>
      </c>
      <c r="I555" s="201" t="s">
        <v>4202</v>
      </c>
    </row>
    <row r="556" spans="1:9" ht="25.5">
      <c r="A556" s="167">
        <f t="shared" si="8"/>
        <v>551</v>
      </c>
      <c r="B556" s="201" t="s">
        <v>1577</v>
      </c>
      <c r="C556" s="201" t="s">
        <v>1603</v>
      </c>
      <c r="D556" s="201" t="s">
        <v>925</v>
      </c>
      <c r="E556" s="201" t="s">
        <v>805</v>
      </c>
      <c r="F556" s="202" t="s">
        <v>2031</v>
      </c>
      <c r="G556" s="201">
        <v>100</v>
      </c>
      <c r="H556" s="201">
        <v>4</v>
      </c>
      <c r="I556" s="201" t="s">
        <v>4202</v>
      </c>
    </row>
    <row r="557" spans="1:9" ht="25.5">
      <c r="A557" s="167">
        <f t="shared" si="8"/>
        <v>552</v>
      </c>
      <c r="B557" s="201" t="s">
        <v>1577</v>
      </c>
      <c r="C557" s="201" t="s">
        <v>1604</v>
      </c>
      <c r="D557" s="201" t="s">
        <v>925</v>
      </c>
      <c r="E557" s="201" t="s">
        <v>805</v>
      </c>
      <c r="F557" s="202" t="s">
        <v>2031</v>
      </c>
      <c r="G557" s="201">
        <v>100</v>
      </c>
      <c r="H557" s="201">
        <v>4</v>
      </c>
      <c r="I557" s="201" t="s">
        <v>4202</v>
      </c>
    </row>
    <row r="558" spans="1:9" ht="25.5">
      <c r="A558" s="167">
        <f t="shared" si="8"/>
        <v>553</v>
      </c>
      <c r="B558" s="201" t="s">
        <v>1577</v>
      </c>
      <c r="C558" s="201" t="s">
        <v>1605</v>
      </c>
      <c r="D558" s="201" t="s">
        <v>925</v>
      </c>
      <c r="E558" s="201" t="s">
        <v>805</v>
      </c>
      <c r="F558" s="202" t="s">
        <v>2031</v>
      </c>
      <c r="G558" s="201">
        <v>100</v>
      </c>
      <c r="H558" s="201">
        <v>4</v>
      </c>
      <c r="I558" s="201" t="s">
        <v>4202</v>
      </c>
    </row>
    <row r="559" spans="1:9" ht="25.5">
      <c r="A559" s="167">
        <f t="shared" si="8"/>
        <v>554</v>
      </c>
      <c r="B559" s="201" t="s">
        <v>1577</v>
      </c>
      <c r="C559" s="201" t="s">
        <v>1606</v>
      </c>
      <c r="D559" s="201" t="s">
        <v>925</v>
      </c>
      <c r="E559" s="201" t="s">
        <v>805</v>
      </c>
      <c r="F559" s="202" t="s">
        <v>2031</v>
      </c>
      <c r="G559" s="201">
        <v>100</v>
      </c>
      <c r="H559" s="201">
        <v>4</v>
      </c>
      <c r="I559" s="201" t="s">
        <v>4202</v>
      </c>
    </row>
    <row r="560" spans="1:9" ht="25.5">
      <c r="A560" s="167">
        <f t="shared" si="8"/>
        <v>555</v>
      </c>
      <c r="B560" s="201" t="s">
        <v>1577</v>
      </c>
      <c r="C560" s="201" t="s">
        <v>1607</v>
      </c>
      <c r="D560" s="201" t="s">
        <v>925</v>
      </c>
      <c r="E560" s="201" t="s">
        <v>805</v>
      </c>
      <c r="F560" s="202" t="s">
        <v>2031</v>
      </c>
      <c r="G560" s="201">
        <v>100</v>
      </c>
      <c r="H560" s="201">
        <v>4</v>
      </c>
      <c r="I560" s="201" t="s">
        <v>4202</v>
      </c>
    </row>
    <row r="561" spans="1:9" ht="25.5">
      <c r="A561" s="167">
        <f t="shared" si="8"/>
        <v>556</v>
      </c>
      <c r="B561" s="201" t="s">
        <v>1577</v>
      </c>
      <c r="C561" s="201" t="s">
        <v>1608</v>
      </c>
      <c r="D561" s="201" t="s">
        <v>925</v>
      </c>
      <c r="E561" s="201" t="s">
        <v>805</v>
      </c>
      <c r="F561" s="202" t="s">
        <v>2031</v>
      </c>
      <c r="G561" s="201">
        <v>100</v>
      </c>
      <c r="H561" s="201">
        <v>4</v>
      </c>
      <c r="I561" s="201" t="s">
        <v>4202</v>
      </c>
    </row>
    <row r="562" spans="1:9" ht="25.5">
      <c r="A562" s="167">
        <f t="shared" si="8"/>
        <v>557</v>
      </c>
      <c r="B562" s="201" t="s">
        <v>1577</v>
      </c>
      <c r="C562" s="201" t="s">
        <v>1609</v>
      </c>
      <c r="D562" s="201" t="s">
        <v>925</v>
      </c>
      <c r="E562" s="201" t="s">
        <v>805</v>
      </c>
      <c r="F562" s="202" t="s">
        <v>2031</v>
      </c>
      <c r="G562" s="201">
        <v>100</v>
      </c>
      <c r="H562" s="201">
        <v>4</v>
      </c>
      <c r="I562" s="201" t="s">
        <v>4202</v>
      </c>
    </row>
    <row r="563" spans="1:9" ht="25.5">
      <c r="A563" s="167">
        <f t="shared" si="8"/>
        <v>558</v>
      </c>
      <c r="B563" s="201" t="s">
        <v>1577</v>
      </c>
      <c r="C563" s="201" t="s">
        <v>1610</v>
      </c>
      <c r="D563" s="201" t="s">
        <v>925</v>
      </c>
      <c r="E563" s="201" t="s">
        <v>805</v>
      </c>
      <c r="F563" s="202" t="s">
        <v>2031</v>
      </c>
      <c r="G563" s="201">
        <v>100</v>
      </c>
      <c r="H563" s="201">
        <v>4</v>
      </c>
      <c r="I563" s="201" t="s">
        <v>4202</v>
      </c>
    </row>
    <row r="564" spans="1:9" ht="25.5">
      <c r="A564" s="167">
        <f t="shared" si="8"/>
        <v>559</v>
      </c>
      <c r="B564" s="201" t="s">
        <v>1577</v>
      </c>
      <c r="C564" s="201" t="s">
        <v>1611</v>
      </c>
      <c r="D564" s="201" t="s">
        <v>925</v>
      </c>
      <c r="E564" s="201" t="s">
        <v>805</v>
      </c>
      <c r="F564" s="202" t="s">
        <v>2031</v>
      </c>
      <c r="G564" s="201">
        <v>100</v>
      </c>
      <c r="H564" s="201">
        <v>4</v>
      </c>
      <c r="I564" s="201" t="s">
        <v>4202</v>
      </c>
    </row>
    <row r="565" spans="1:9" ht="25.5">
      <c r="A565" s="167">
        <f t="shared" si="8"/>
        <v>560</v>
      </c>
      <c r="B565" s="201" t="s">
        <v>1577</v>
      </c>
      <c r="C565" s="201" t="s">
        <v>1612</v>
      </c>
      <c r="D565" s="201" t="s">
        <v>925</v>
      </c>
      <c r="E565" s="201" t="s">
        <v>805</v>
      </c>
      <c r="F565" s="202" t="s">
        <v>2031</v>
      </c>
      <c r="G565" s="201">
        <v>100</v>
      </c>
      <c r="H565" s="201">
        <v>4</v>
      </c>
      <c r="I565" s="201" t="s">
        <v>4202</v>
      </c>
    </row>
    <row r="566" spans="1:9" ht="25.5">
      <c r="A566" s="167">
        <f t="shared" si="8"/>
        <v>561</v>
      </c>
      <c r="B566" s="201" t="s">
        <v>1577</v>
      </c>
      <c r="C566" s="201" t="s">
        <v>1613</v>
      </c>
      <c r="D566" s="201" t="s">
        <v>925</v>
      </c>
      <c r="E566" s="201" t="s">
        <v>805</v>
      </c>
      <c r="F566" s="202" t="s">
        <v>2031</v>
      </c>
      <c r="G566" s="201">
        <v>100</v>
      </c>
      <c r="H566" s="201">
        <v>4</v>
      </c>
      <c r="I566" s="201" t="s">
        <v>4202</v>
      </c>
    </row>
    <row r="567" spans="1:9" ht="25.5">
      <c r="A567" s="167">
        <f t="shared" si="8"/>
        <v>562</v>
      </c>
      <c r="B567" s="201" t="s">
        <v>1577</v>
      </c>
      <c r="C567" s="201" t="s">
        <v>1614</v>
      </c>
      <c r="D567" s="201" t="s">
        <v>925</v>
      </c>
      <c r="E567" s="201" t="s">
        <v>805</v>
      </c>
      <c r="F567" s="202" t="s">
        <v>2031</v>
      </c>
      <c r="G567" s="201">
        <v>100</v>
      </c>
      <c r="H567" s="201">
        <v>4</v>
      </c>
      <c r="I567" s="201" t="s">
        <v>4202</v>
      </c>
    </row>
    <row r="568" spans="1:9" ht="25.5">
      <c r="A568" s="167">
        <f t="shared" si="8"/>
        <v>563</v>
      </c>
      <c r="B568" s="201" t="s">
        <v>1577</v>
      </c>
      <c r="C568" s="201" t="s">
        <v>1615</v>
      </c>
      <c r="D568" s="201" t="s">
        <v>925</v>
      </c>
      <c r="E568" s="201" t="s">
        <v>805</v>
      </c>
      <c r="F568" s="202" t="s">
        <v>2031</v>
      </c>
      <c r="G568" s="201">
        <v>100</v>
      </c>
      <c r="H568" s="201">
        <v>4</v>
      </c>
      <c r="I568" s="201" t="s">
        <v>4202</v>
      </c>
    </row>
    <row r="569" spans="1:9" ht="25.5">
      <c r="A569" s="167">
        <f t="shared" si="8"/>
        <v>564</v>
      </c>
      <c r="B569" s="201" t="s">
        <v>1577</v>
      </c>
      <c r="C569" s="201" t="s">
        <v>1616</v>
      </c>
      <c r="D569" s="201" t="s">
        <v>925</v>
      </c>
      <c r="E569" s="201" t="s">
        <v>805</v>
      </c>
      <c r="F569" s="202" t="s">
        <v>2031</v>
      </c>
      <c r="G569" s="201">
        <v>100</v>
      </c>
      <c r="H569" s="201">
        <v>4</v>
      </c>
      <c r="I569" s="201" t="s">
        <v>4202</v>
      </c>
    </row>
    <row r="570" spans="1:9" ht="25.5">
      <c r="A570" s="167">
        <f t="shared" si="8"/>
        <v>565</v>
      </c>
      <c r="B570" s="201" t="s">
        <v>1577</v>
      </c>
      <c r="C570" s="201" t="s">
        <v>1617</v>
      </c>
      <c r="D570" s="201" t="s">
        <v>925</v>
      </c>
      <c r="E570" s="201" t="s">
        <v>805</v>
      </c>
      <c r="F570" s="202" t="s">
        <v>2031</v>
      </c>
      <c r="G570" s="201">
        <v>100</v>
      </c>
      <c r="H570" s="201">
        <v>4</v>
      </c>
      <c r="I570" s="201" t="s">
        <v>4202</v>
      </c>
    </row>
    <row r="571" spans="1:9" ht="25.5">
      <c r="A571" s="167">
        <f t="shared" si="8"/>
        <v>566</v>
      </c>
      <c r="B571" s="201" t="s">
        <v>1577</v>
      </c>
      <c r="C571" s="201" t="s">
        <v>1618</v>
      </c>
      <c r="D571" s="201" t="s">
        <v>925</v>
      </c>
      <c r="E571" s="201" t="s">
        <v>805</v>
      </c>
      <c r="F571" s="202" t="s">
        <v>2031</v>
      </c>
      <c r="G571" s="201">
        <v>100</v>
      </c>
      <c r="H571" s="201">
        <v>4</v>
      </c>
      <c r="I571" s="201" t="s">
        <v>4202</v>
      </c>
    </row>
    <row r="572" spans="1:9" ht="25.5">
      <c r="A572" s="167">
        <f t="shared" si="8"/>
        <v>567</v>
      </c>
      <c r="B572" s="201" t="s">
        <v>1577</v>
      </c>
      <c r="C572" s="201" t="s">
        <v>1619</v>
      </c>
      <c r="D572" s="201" t="s">
        <v>925</v>
      </c>
      <c r="E572" s="201" t="s">
        <v>805</v>
      </c>
      <c r="F572" s="202" t="s">
        <v>2031</v>
      </c>
      <c r="G572" s="201">
        <v>100</v>
      </c>
      <c r="H572" s="201">
        <v>4</v>
      </c>
      <c r="I572" s="201" t="s">
        <v>4202</v>
      </c>
    </row>
    <row r="573" spans="1:9" ht="25.5">
      <c r="A573" s="167">
        <f t="shared" si="8"/>
        <v>568</v>
      </c>
      <c r="B573" s="201" t="s">
        <v>1577</v>
      </c>
      <c r="C573" s="201" t="s">
        <v>1620</v>
      </c>
      <c r="D573" s="201" t="s">
        <v>925</v>
      </c>
      <c r="E573" s="201" t="s">
        <v>805</v>
      </c>
      <c r="F573" s="202" t="s">
        <v>2031</v>
      </c>
      <c r="G573" s="201">
        <v>100</v>
      </c>
      <c r="H573" s="201">
        <v>4</v>
      </c>
      <c r="I573" s="201" t="s">
        <v>4202</v>
      </c>
    </row>
    <row r="574" spans="1:9" ht="25.5">
      <c r="A574" s="167">
        <f t="shared" si="8"/>
        <v>569</v>
      </c>
      <c r="B574" s="201" t="s">
        <v>1577</v>
      </c>
      <c r="C574" s="201" t="s">
        <v>1621</v>
      </c>
      <c r="D574" s="201" t="s">
        <v>925</v>
      </c>
      <c r="E574" s="201" t="s">
        <v>805</v>
      </c>
      <c r="F574" s="202" t="s">
        <v>2031</v>
      </c>
      <c r="G574" s="201">
        <v>100</v>
      </c>
      <c r="H574" s="201">
        <v>4</v>
      </c>
      <c r="I574" s="201" t="s">
        <v>4202</v>
      </c>
    </row>
    <row r="575" spans="1:9" ht="25.5">
      <c r="A575" s="167">
        <f t="shared" si="8"/>
        <v>570</v>
      </c>
      <c r="B575" s="201" t="s">
        <v>1577</v>
      </c>
      <c r="C575" s="201" t="s">
        <v>1622</v>
      </c>
      <c r="D575" s="201" t="s">
        <v>925</v>
      </c>
      <c r="E575" s="201" t="s">
        <v>805</v>
      </c>
      <c r="F575" s="202" t="s">
        <v>2031</v>
      </c>
      <c r="G575" s="201">
        <v>100</v>
      </c>
      <c r="H575" s="201">
        <v>4</v>
      </c>
      <c r="I575" s="201" t="s">
        <v>4202</v>
      </c>
    </row>
    <row r="576" spans="1:9" ht="25.5">
      <c r="A576" s="167">
        <f t="shared" si="8"/>
        <v>571</v>
      </c>
      <c r="B576" s="201" t="s">
        <v>1577</v>
      </c>
      <c r="C576" s="201" t="s">
        <v>1623</v>
      </c>
      <c r="D576" s="201" t="s">
        <v>925</v>
      </c>
      <c r="E576" s="201" t="s">
        <v>805</v>
      </c>
      <c r="F576" s="202" t="s">
        <v>2031</v>
      </c>
      <c r="G576" s="201">
        <v>100</v>
      </c>
      <c r="H576" s="201">
        <v>4</v>
      </c>
      <c r="I576" s="201" t="s">
        <v>4202</v>
      </c>
    </row>
    <row r="577" spans="1:9" ht="25.5">
      <c r="A577" s="167">
        <f t="shared" si="8"/>
        <v>572</v>
      </c>
      <c r="B577" s="201" t="s">
        <v>1577</v>
      </c>
      <c r="C577" s="201" t="s">
        <v>1624</v>
      </c>
      <c r="D577" s="201" t="s">
        <v>925</v>
      </c>
      <c r="E577" s="201" t="s">
        <v>805</v>
      </c>
      <c r="F577" s="202" t="s">
        <v>2031</v>
      </c>
      <c r="G577" s="201">
        <v>100</v>
      </c>
      <c r="H577" s="201">
        <v>4</v>
      </c>
      <c r="I577" s="201" t="s">
        <v>4202</v>
      </c>
    </row>
    <row r="578" spans="1:9" ht="25.5">
      <c r="A578" s="167">
        <f t="shared" si="8"/>
        <v>573</v>
      </c>
      <c r="B578" s="201" t="s">
        <v>1577</v>
      </c>
      <c r="C578" s="201" t="s">
        <v>1625</v>
      </c>
      <c r="D578" s="201" t="s">
        <v>925</v>
      </c>
      <c r="E578" s="201" t="s">
        <v>805</v>
      </c>
      <c r="F578" s="202" t="s">
        <v>2031</v>
      </c>
      <c r="G578" s="201">
        <v>100</v>
      </c>
      <c r="H578" s="201">
        <v>4</v>
      </c>
      <c r="I578" s="201" t="s">
        <v>4202</v>
      </c>
    </row>
    <row r="579" spans="1:9" ht="25.5">
      <c r="A579" s="167">
        <f t="shared" si="8"/>
        <v>574</v>
      </c>
      <c r="B579" s="201" t="s">
        <v>1577</v>
      </c>
      <c r="C579" s="201" t="s">
        <v>1626</v>
      </c>
      <c r="D579" s="201" t="s">
        <v>925</v>
      </c>
      <c r="E579" s="201" t="s">
        <v>805</v>
      </c>
      <c r="F579" s="202" t="s">
        <v>2031</v>
      </c>
      <c r="G579" s="201">
        <v>100</v>
      </c>
      <c r="H579" s="201">
        <v>4</v>
      </c>
      <c r="I579" s="201" t="s">
        <v>4202</v>
      </c>
    </row>
    <row r="580" spans="1:9" ht="25.5">
      <c r="A580" s="167">
        <f t="shared" si="8"/>
        <v>575</v>
      </c>
      <c r="B580" s="201" t="s">
        <v>1577</v>
      </c>
      <c r="C580" s="201" t="s">
        <v>1627</v>
      </c>
      <c r="D580" s="201" t="s">
        <v>925</v>
      </c>
      <c r="E580" s="201" t="s">
        <v>805</v>
      </c>
      <c r="F580" s="202" t="s">
        <v>2031</v>
      </c>
      <c r="G580" s="201">
        <v>100</v>
      </c>
      <c r="H580" s="201">
        <v>4</v>
      </c>
      <c r="I580" s="201" t="s">
        <v>4202</v>
      </c>
    </row>
    <row r="581" spans="1:9" ht="25.5">
      <c r="A581" s="167">
        <f t="shared" si="8"/>
        <v>576</v>
      </c>
      <c r="B581" s="201" t="s">
        <v>1577</v>
      </c>
      <c r="C581" s="201" t="s">
        <v>1628</v>
      </c>
      <c r="D581" s="201" t="s">
        <v>925</v>
      </c>
      <c r="E581" s="201" t="s">
        <v>805</v>
      </c>
      <c r="F581" s="202" t="s">
        <v>2031</v>
      </c>
      <c r="G581" s="201">
        <v>100</v>
      </c>
      <c r="H581" s="201">
        <v>4</v>
      </c>
      <c r="I581" s="201" t="s">
        <v>4202</v>
      </c>
    </row>
    <row r="582" spans="1:9" ht="25.5">
      <c r="A582" s="167">
        <f t="shared" si="8"/>
        <v>577</v>
      </c>
      <c r="B582" s="201" t="s">
        <v>1577</v>
      </c>
      <c r="C582" s="201" t="s">
        <v>1629</v>
      </c>
      <c r="D582" s="201" t="s">
        <v>925</v>
      </c>
      <c r="E582" s="201" t="s">
        <v>805</v>
      </c>
      <c r="F582" s="202" t="s">
        <v>2031</v>
      </c>
      <c r="G582" s="201">
        <v>100</v>
      </c>
      <c r="H582" s="201">
        <v>4</v>
      </c>
      <c r="I582" s="201" t="s">
        <v>4202</v>
      </c>
    </row>
    <row r="583" spans="1:9" ht="25.5">
      <c r="A583" s="167">
        <f t="shared" si="8"/>
        <v>578</v>
      </c>
      <c r="B583" s="201" t="s">
        <v>1577</v>
      </c>
      <c r="C583" s="201" t="s">
        <v>1630</v>
      </c>
      <c r="D583" s="201" t="s">
        <v>925</v>
      </c>
      <c r="E583" s="201" t="s">
        <v>805</v>
      </c>
      <c r="F583" s="202" t="s">
        <v>2031</v>
      </c>
      <c r="G583" s="201">
        <v>100</v>
      </c>
      <c r="H583" s="201">
        <v>4</v>
      </c>
      <c r="I583" s="201" t="s">
        <v>4202</v>
      </c>
    </row>
    <row r="584" spans="1:9" ht="25.5">
      <c r="A584" s="167">
        <f t="shared" ref="A584:A647" si="9">+A583+1</f>
        <v>579</v>
      </c>
      <c r="B584" s="201" t="s">
        <v>1577</v>
      </c>
      <c r="C584" s="201" t="s">
        <v>1631</v>
      </c>
      <c r="D584" s="201" t="s">
        <v>925</v>
      </c>
      <c r="E584" s="201" t="s">
        <v>805</v>
      </c>
      <c r="F584" s="202" t="s">
        <v>2031</v>
      </c>
      <c r="G584" s="201">
        <v>100</v>
      </c>
      <c r="H584" s="201">
        <v>4</v>
      </c>
      <c r="I584" s="201" t="s">
        <v>4202</v>
      </c>
    </row>
    <row r="585" spans="1:9" ht="25.5">
      <c r="A585" s="167">
        <f t="shared" si="9"/>
        <v>580</v>
      </c>
      <c r="B585" s="201" t="s">
        <v>1577</v>
      </c>
      <c r="C585" s="201" t="s">
        <v>1632</v>
      </c>
      <c r="D585" s="201" t="s">
        <v>925</v>
      </c>
      <c r="E585" s="201" t="s">
        <v>805</v>
      </c>
      <c r="F585" s="202" t="s">
        <v>2031</v>
      </c>
      <c r="G585" s="201">
        <v>100</v>
      </c>
      <c r="H585" s="201">
        <v>4</v>
      </c>
      <c r="I585" s="201" t="s">
        <v>4202</v>
      </c>
    </row>
    <row r="586" spans="1:9" ht="25.5">
      <c r="A586" s="167">
        <f t="shared" si="9"/>
        <v>581</v>
      </c>
      <c r="B586" s="201" t="s">
        <v>1577</v>
      </c>
      <c r="C586" s="201" t="s">
        <v>1633</v>
      </c>
      <c r="D586" s="201" t="s">
        <v>925</v>
      </c>
      <c r="E586" s="201" t="s">
        <v>805</v>
      </c>
      <c r="F586" s="202" t="s">
        <v>2031</v>
      </c>
      <c r="G586" s="201">
        <v>100</v>
      </c>
      <c r="H586" s="201">
        <v>4</v>
      </c>
      <c r="I586" s="201" t="s">
        <v>4202</v>
      </c>
    </row>
    <row r="587" spans="1:9" ht="25.5">
      <c r="A587" s="167">
        <f t="shared" si="9"/>
        <v>582</v>
      </c>
      <c r="B587" s="201" t="s">
        <v>1577</v>
      </c>
      <c r="C587" s="201" t="s">
        <v>1634</v>
      </c>
      <c r="D587" s="201" t="s">
        <v>925</v>
      </c>
      <c r="E587" s="201" t="s">
        <v>805</v>
      </c>
      <c r="F587" s="202" t="s">
        <v>2031</v>
      </c>
      <c r="G587" s="201">
        <v>100</v>
      </c>
      <c r="H587" s="201">
        <v>4</v>
      </c>
      <c r="I587" s="201" t="s">
        <v>4202</v>
      </c>
    </row>
    <row r="588" spans="1:9" ht="25.5">
      <c r="A588" s="167">
        <f t="shared" si="9"/>
        <v>583</v>
      </c>
      <c r="B588" s="201" t="s">
        <v>1577</v>
      </c>
      <c r="C588" s="201" t="s">
        <v>1635</v>
      </c>
      <c r="D588" s="201" t="s">
        <v>925</v>
      </c>
      <c r="E588" s="201" t="s">
        <v>805</v>
      </c>
      <c r="F588" s="202" t="s">
        <v>2031</v>
      </c>
      <c r="G588" s="201">
        <v>100</v>
      </c>
      <c r="H588" s="201">
        <v>4</v>
      </c>
      <c r="I588" s="201" t="s">
        <v>4202</v>
      </c>
    </row>
    <row r="589" spans="1:9" ht="25.5">
      <c r="A589" s="167">
        <f t="shared" si="9"/>
        <v>584</v>
      </c>
      <c r="B589" s="201" t="s">
        <v>1577</v>
      </c>
      <c r="C589" s="201" t="s">
        <v>1636</v>
      </c>
      <c r="D589" s="201" t="s">
        <v>925</v>
      </c>
      <c r="E589" s="201" t="s">
        <v>805</v>
      </c>
      <c r="F589" s="202" t="s">
        <v>2031</v>
      </c>
      <c r="G589" s="201">
        <v>100</v>
      </c>
      <c r="H589" s="201">
        <v>4</v>
      </c>
      <c r="I589" s="201" t="s">
        <v>4202</v>
      </c>
    </row>
    <row r="590" spans="1:9" ht="25.5">
      <c r="A590" s="167">
        <f t="shared" si="9"/>
        <v>585</v>
      </c>
      <c r="B590" s="201" t="s">
        <v>1577</v>
      </c>
      <c r="C590" s="201" t="s">
        <v>1637</v>
      </c>
      <c r="D590" s="201" t="s">
        <v>925</v>
      </c>
      <c r="E590" s="201" t="s">
        <v>805</v>
      </c>
      <c r="F590" s="202" t="s">
        <v>2031</v>
      </c>
      <c r="G590" s="201">
        <v>100</v>
      </c>
      <c r="H590" s="201">
        <v>4</v>
      </c>
      <c r="I590" s="201" t="s">
        <v>4202</v>
      </c>
    </row>
    <row r="591" spans="1:9" ht="25.5">
      <c r="A591" s="167">
        <f t="shared" si="9"/>
        <v>586</v>
      </c>
      <c r="B591" s="201" t="s">
        <v>1577</v>
      </c>
      <c r="C591" s="201" t="s">
        <v>1638</v>
      </c>
      <c r="D591" s="201" t="s">
        <v>925</v>
      </c>
      <c r="E591" s="201" t="s">
        <v>805</v>
      </c>
      <c r="F591" s="202" t="s">
        <v>2031</v>
      </c>
      <c r="G591" s="201">
        <v>100</v>
      </c>
      <c r="H591" s="201">
        <v>4</v>
      </c>
      <c r="I591" s="201" t="s">
        <v>4202</v>
      </c>
    </row>
    <row r="592" spans="1:9" ht="25.5">
      <c r="A592" s="167">
        <f t="shared" si="9"/>
        <v>587</v>
      </c>
      <c r="B592" s="201" t="s">
        <v>1577</v>
      </c>
      <c r="C592" s="201" t="s">
        <v>1639</v>
      </c>
      <c r="D592" s="201" t="s">
        <v>925</v>
      </c>
      <c r="E592" s="201" t="s">
        <v>805</v>
      </c>
      <c r="F592" s="202" t="s">
        <v>2031</v>
      </c>
      <c r="G592" s="201">
        <v>100</v>
      </c>
      <c r="H592" s="201">
        <v>4</v>
      </c>
      <c r="I592" s="201" t="s">
        <v>4202</v>
      </c>
    </row>
    <row r="593" spans="1:9" ht="25.5">
      <c r="A593" s="167">
        <f t="shared" si="9"/>
        <v>588</v>
      </c>
      <c r="B593" s="201" t="s">
        <v>1577</v>
      </c>
      <c r="C593" s="201" t="s">
        <v>1640</v>
      </c>
      <c r="D593" s="201" t="s">
        <v>925</v>
      </c>
      <c r="E593" s="201" t="s">
        <v>805</v>
      </c>
      <c r="F593" s="202" t="s">
        <v>2031</v>
      </c>
      <c r="G593" s="201">
        <v>100</v>
      </c>
      <c r="H593" s="201">
        <v>4</v>
      </c>
      <c r="I593" s="201" t="s">
        <v>4202</v>
      </c>
    </row>
    <row r="594" spans="1:9" ht="25.5">
      <c r="A594" s="167">
        <f t="shared" si="9"/>
        <v>589</v>
      </c>
      <c r="B594" s="201" t="s">
        <v>1577</v>
      </c>
      <c r="C594" s="201" t="s">
        <v>1641</v>
      </c>
      <c r="D594" s="201" t="s">
        <v>925</v>
      </c>
      <c r="E594" s="201" t="s">
        <v>805</v>
      </c>
      <c r="F594" s="202" t="s">
        <v>2031</v>
      </c>
      <c r="G594" s="201">
        <v>100</v>
      </c>
      <c r="H594" s="201">
        <v>4</v>
      </c>
      <c r="I594" s="201" t="s">
        <v>4202</v>
      </c>
    </row>
    <row r="595" spans="1:9" ht="25.5">
      <c r="A595" s="167">
        <f t="shared" si="9"/>
        <v>590</v>
      </c>
      <c r="B595" s="201" t="s">
        <v>1577</v>
      </c>
      <c r="C595" s="201" t="s">
        <v>1642</v>
      </c>
      <c r="D595" s="201" t="s">
        <v>925</v>
      </c>
      <c r="E595" s="201" t="s">
        <v>805</v>
      </c>
      <c r="F595" s="202" t="s">
        <v>2031</v>
      </c>
      <c r="G595" s="201">
        <v>100</v>
      </c>
      <c r="H595" s="201">
        <v>4</v>
      </c>
      <c r="I595" s="201" t="s">
        <v>4202</v>
      </c>
    </row>
    <row r="596" spans="1:9" ht="25.5">
      <c r="A596" s="167">
        <f t="shared" si="9"/>
        <v>591</v>
      </c>
      <c r="B596" s="201" t="s">
        <v>1577</v>
      </c>
      <c r="C596" s="201" t="s">
        <v>1643</v>
      </c>
      <c r="D596" s="201" t="s">
        <v>925</v>
      </c>
      <c r="E596" s="201" t="s">
        <v>805</v>
      </c>
      <c r="F596" s="202" t="s">
        <v>2031</v>
      </c>
      <c r="G596" s="201">
        <v>100</v>
      </c>
      <c r="H596" s="201">
        <v>4</v>
      </c>
      <c r="I596" s="201" t="s">
        <v>4202</v>
      </c>
    </row>
    <row r="597" spans="1:9" ht="25.5">
      <c r="A597" s="167">
        <f t="shared" si="9"/>
        <v>592</v>
      </c>
      <c r="B597" s="201" t="s">
        <v>1577</v>
      </c>
      <c r="C597" s="201" t="s">
        <v>1644</v>
      </c>
      <c r="D597" s="201" t="s">
        <v>925</v>
      </c>
      <c r="E597" s="201" t="s">
        <v>805</v>
      </c>
      <c r="F597" s="202" t="s">
        <v>2031</v>
      </c>
      <c r="G597" s="201">
        <v>100</v>
      </c>
      <c r="H597" s="201">
        <v>4</v>
      </c>
      <c r="I597" s="201" t="s">
        <v>4202</v>
      </c>
    </row>
    <row r="598" spans="1:9" ht="25.5">
      <c r="A598" s="167">
        <f t="shared" si="9"/>
        <v>593</v>
      </c>
      <c r="B598" s="201" t="s">
        <v>1577</v>
      </c>
      <c r="C598" s="201" t="s">
        <v>1645</v>
      </c>
      <c r="D598" s="201" t="s">
        <v>925</v>
      </c>
      <c r="E598" s="201" t="s">
        <v>805</v>
      </c>
      <c r="F598" s="202" t="s">
        <v>2031</v>
      </c>
      <c r="G598" s="201">
        <v>100</v>
      </c>
      <c r="H598" s="201">
        <v>4</v>
      </c>
      <c r="I598" s="201" t="s">
        <v>4202</v>
      </c>
    </row>
    <row r="599" spans="1:9" ht="25.5">
      <c r="A599" s="167">
        <f t="shared" si="9"/>
        <v>594</v>
      </c>
      <c r="B599" s="201" t="s">
        <v>1577</v>
      </c>
      <c r="C599" s="201" t="s">
        <v>1646</v>
      </c>
      <c r="D599" s="201" t="s">
        <v>925</v>
      </c>
      <c r="E599" s="201" t="s">
        <v>805</v>
      </c>
      <c r="F599" s="202" t="s">
        <v>2031</v>
      </c>
      <c r="G599" s="201">
        <v>100</v>
      </c>
      <c r="H599" s="201">
        <v>4</v>
      </c>
      <c r="I599" s="201" t="s">
        <v>4202</v>
      </c>
    </row>
    <row r="600" spans="1:9" ht="25.5">
      <c r="A600" s="167">
        <f t="shared" si="9"/>
        <v>595</v>
      </c>
      <c r="B600" s="201" t="s">
        <v>1577</v>
      </c>
      <c r="C600" s="201" t="s">
        <v>1647</v>
      </c>
      <c r="D600" s="201" t="s">
        <v>925</v>
      </c>
      <c r="E600" s="201" t="s">
        <v>805</v>
      </c>
      <c r="F600" s="202" t="s">
        <v>2031</v>
      </c>
      <c r="G600" s="201">
        <v>100</v>
      </c>
      <c r="H600" s="201">
        <v>4</v>
      </c>
      <c r="I600" s="201" t="s">
        <v>4202</v>
      </c>
    </row>
    <row r="601" spans="1:9" ht="25.5">
      <c r="A601" s="167">
        <f t="shared" si="9"/>
        <v>596</v>
      </c>
      <c r="B601" s="201" t="s">
        <v>1577</v>
      </c>
      <c r="C601" s="201" t="s">
        <v>1648</v>
      </c>
      <c r="D601" s="201" t="s">
        <v>925</v>
      </c>
      <c r="E601" s="201" t="s">
        <v>805</v>
      </c>
      <c r="F601" s="202" t="s">
        <v>2031</v>
      </c>
      <c r="G601" s="201">
        <v>100</v>
      </c>
      <c r="H601" s="201">
        <v>4</v>
      </c>
      <c r="I601" s="201" t="s">
        <v>4202</v>
      </c>
    </row>
    <row r="602" spans="1:9" ht="25.5">
      <c r="A602" s="167">
        <f t="shared" si="9"/>
        <v>597</v>
      </c>
      <c r="B602" s="201" t="s">
        <v>1577</v>
      </c>
      <c r="C602" s="201" t="s">
        <v>1649</v>
      </c>
      <c r="D602" s="201" t="s">
        <v>925</v>
      </c>
      <c r="E602" s="201" t="s">
        <v>805</v>
      </c>
      <c r="F602" s="202" t="s">
        <v>2031</v>
      </c>
      <c r="G602" s="201">
        <v>100</v>
      </c>
      <c r="H602" s="201">
        <v>4</v>
      </c>
      <c r="I602" s="201" t="s">
        <v>4202</v>
      </c>
    </row>
    <row r="603" spans="1:9" ht="25.5">
      <c r="A603" s="167">
        <f t="shared" si="9"/>
        <v>598</v>
      </c>
      <c r="B603" s="201" t="s">
        <v>1577</v>
      </c>
      <c r="C603" s="201" t="s">
        <v>1650</v>
      </c>
      <c r="D603" s="201" t="s">
        <v>925</v>
      </c>
      <c r="E603" s="201" t="s">
        <v>805</v>
      </c>
      <c r="F603" s="202" t="s">
        <v>2031</v>
      </c>
      <c r="G603" s="201">
        <v>100</v>
      </c>
      <c r="H603" s="201">
        <v>4</v>
      </c>
      <c r="I603" s="201" t="s">
        <v>4202</v>
      </c>
    </row>
    <row r="604" spans="1:9" ht="25.5">
      <c r="A604" s="167">
        <f t="shared" si="9"/>
        <v>599</v>
      </c>
      <c r="B604" s="201" t="s">
        <v>1577</v>
      </c>
      <c r="C604" s="201" t="s">
        <v>1651</v>
      </c>
      <c r="D604" s="201" t="s">
        <v>925</v>
      </c>
      <c r="E604" s="201" t="s">
        <v>805</v>
      </c>
      <c r="F604" s="202" t="s">
        <v>2031</v>
      </c>
      <c r="G604" s="201">
        <v>100</v>
      </c>
      <c r="H604" s="201">
        <v>4</v>
      </c>
      <c r="I604" s="201" t="s">
        <v>4202</v>
      </c>
    </row>
    <row r="605" spans="1:9" ht="25.5">
      <c r="A605" s="167">
        <f t="shared" si="9"/>
        <v>600</v>
      </c>
      <c r="B605" s="201" t="s">
        <v>1577</v>
      </c>
      <c r="C605" s="201" t="s">
        <v>1652</v>
      </c>
      <c r="D605" s="201" t="s">
        <v>925</v>
      </c>
      <c r="E605" s="201" t="s">
        <v>805</v>
      </c>
      <c r="F605" s="202" t="s">
        <v>2031</v>
      </c>
      <c r="G605" s="201">
        <v>100</v>
      </c>
      <c r="H605" s="201">
        <v>4</v>
      </c>
      <c r="I605" s="201" t="s">
        <v>4202</v>
      </c>
    </row>
    <row r="606" spans="1:9" ht="25.5">
      <c r="A606" s="167">
        <f t="shared" si="9"/>
        <v>601</v>
      </c>
      <c r="B606" s="201" t="s">
        <v>1577</v>
      </c>
      <c r="C606" s="201" t="s">
        <v>1653</v>
      </c>
      <c r="D606" s="201" t="s">
        <v>925</v>
      </c>
      <c r="E606" s="201" t="s">
        <v>805</v>
      </c>
      <c r="F606" s="202" t="s">
        <v>2031</v>
      </c>
      <c r="G606" s="201">
        <v>100</v>
      </c>
      <c r="H606" s="201">
        <v>4</v>
      </c>
      <c r="I606" s="201" t="s">
        <v>4202</v>
      </c>
    </row>
    <row r="607" spans="1:9" ht="25.5">
      <c r="A607" s="167">
        <f t="shared" si="9"/>
        <v>602</v>
      </c>
      <c r="B607" s="201" t="s">
        <v>1577</v>
      </c>
      <c r="C607" s="201" t="s">
        <v>1654</v>
      </c>
      <c r="D607" s="201" t="s">
        <v>925</v>
      </c>
      <c r="E607" s="201" t="s">
        <v>805</v>
      </c>
      <c r="F607" s="202" t="s">
        <v>2031</v>
      </c>
      <c r="G607" s="201">
        <v>100</v>
      </c>
      <c r="H607" s="201">
        <v>4</v>
      </c>
      <c r="I607" s="201" t="s">
        <v>4202</v>
      </c>
    </row>
    <row r="608" spans="1:9" ht="25.5">
      <c r="A608" s="167">
        <f t="shared" si="9"/>
        <v>603</v>
      </c>
      <c r="B608" s="201" t="s">
        <v>1577</v>
      </c>
      <c r="C608" s="201" t="s">
        <v>1655</v>
      </c>
      <c r="D608" s="201" t="s">
        <v>925</v>
      </c>
      <c r="E608" s="201" t="s">
        <v>805</v>
      </c>
      <c r="F608" s="202" t="s">
        <v>2031</v>
      </c>
      <c r="G608" s="201">
        <v>100</v>
      </c>
      <c r="H608" s="201">
        <v>4</v>
      </c>
      <c r="I608" s="201" t="s">
        <v>4202</v>
      </c>
    </row>
    <row r="609" spans="1:9" ht="25.5">
      <c r="A609" s="167">
        <f t="shared" si="9"/>
        <v>604</v>
      </c>
      <c r="B609" s="201" t="s">
        <v>1577</v>
      </c>
      <c r="C609" s="201" t="s">
        <v>1656</v>
      </c>
      <c r="D609" s="201" t="s">
        <v>925</v>
      </c>
      <c r="E609" s="201" t="s">
        <v>805</v>
      </c>
      <c r="F609" s="202" t="s">
        <v>2031</v>
      </c>
      <c r="G609" s="201">
        <v>100</v>
      </c>
      <c r="H609" s="201">
        <v>4</v>
      </c>
      <c r="I609" s="201" t="s">
        <v>4202</v>
      </c>
    </row>
    <row r="610" spans="1:9" ht="25.5">
      <c r="A610" s="167">
        <f t="shared" si="9"/>
        <v>605</v>
      </c>
      <c r="B610" s="201" t="s">
        <v>1577</v>
      </c>
      <c r="C610" s="201" t="s">
        <v>1657</v>
      </c>
      <c r="D610" s="201" t="s">
        <v>925</v>
      </c>
      <c r="E610" s="201" t="s">
        <v>805</v>
      </c>
      <c r="F610" s="202" t="s">
        <v>2031</v>
      </c>
      <c r="G610" s="201">
        <v>100</v>
      </c>
      <c r="H610" s="201">
        <v>4</v>
      </c>
      <c r="I610" s="201" t="s">
        <v>4202</v>
      </c>
    </row>
    <row r="611" spans="1:9" ht="25.5">
      <c r="A611" s="167">
        <f t="shared" si="9"/>
        <v>606</v>
      </c>
      <c r="B611" s="201" t="s">
        <v>1577</v>
      </c>
      <c r="C611" s="201" t="s">
        <v>1658</v>
      </c>
      <c r="D611" s="201" t="s">
        <v>925</v>
      </c>
      <c r="E611" s="201" t="s">
        <v>805</v>
      </c>
      <c r="F611" s="202" t="s">
        <v>2031</v>
      </c>
      <c r="G611" s="201">
        <v>100</v>
      </c>
      <c r="H611" s="201">
        <v>4</v>
      </c>
      <c r="I611" s="201" t="s">
        <v>4202</v>
      </c>
    </row>
    <row r="612" spans="1:9" ht="25.5">
      <c r="A612" s="167">
        <f t="shared" si="9"/>
        <v>607</v>
      </c>
      <c r="B612" s="201" t="s">
        <v>1577</v>
      </c>
      <c r="C612" s="201" t="s">
        <v>1659</v>
      </c>
      <c r="D612" s="201" t="s">
        <v>925</v>
      </c>
      <c r="E612" s="201" t="s">
        <v>805</v>
      </c>
      <c r="F612" s="202" t="s">
        <v>2031</v>
      </c>
      <c r="G612" s="201">
        <v>100</v>
      </c>
      <c r="H612" s="201">
        <v>4</v>
      </c>
      <c r="I612" s="201" t="s">
        <v>4202</v>
      </c>
    </row>
    <row r="613" spans="1:9" ht="25.5">
      <c r="A613" s="167">
        <f t="shared" si="9"/>
        <v>608</v>
      </c>
      <c r="B613" s="201" t="s">
        <v>1577</v>
      </c>
      <c r="C613" s="201" t="s">
        <v>1660</v>
      </c>
      <c r="D613" s="201" t="s">
        <v>925</v>
      </c>
      <c r="E613" s="201" t="s">
        <v>805</v>
      </c>
      <c r="F613" s="202" t="s">
        <v>2031</v>
      </c>
      <c r="G613" s="201">
        <v>100</v>
      </c>
      <c r="H613" s="201">
        <v>4</v>
      </c>
      <c r="I613" s="201" t="s">
        <v>4202</v>
      </c>
    </row>
    <row r="614" spans="1:9" ht="25.5">
      <c r="A614" s="167">
        <f t="shared" si="9"/>
        <v>609</v>
      </c>
      <c r="B614" s="201" t="s">
        <v>1661</v>
      </c>
      <c r="C614" s="201" t="s">
        <v>1662</v>
      </c>
      <c r="D614" s="201" t="s">
        <v>1663</v>
      </c>
      <c r="E614" s="201" t="s">
        <v>805</v>
      </c>
      <c r="F614" s="202" t="s">
        <v>2031</v>
      </c>
      <c r="G614" s="201">
        <v>100</v>
      </c>
      <c r="H614" s="201">
        <v>4</v>
      </c>
      <c r="I614" s="201" t="s">
        <v>4201</v>
      </c>
    </row>
    <row r="615" spans="1:9" ht="25.5">
      <c r="A615" s="167">
        <f t="shared" si="9"/>
        <v>610</v>
      </c>
      <c r="B615" s="201" t="s">
        <v>1661</v>
      </c>
      <c r="C615" s="201" t="s">
        <v>1664</v>
      </c>
      <c r="D615" s="201" t="s">
        <v>1665</v>
      </c>
      <c r="E615" s="201" t="s">
        <v>805</v>
      </c>
      <c r="F615" s="202" t="s">
        <v>2031</v>
      </c>
      <c r="G615" s="201">
        <v>100</v>
      </c>
      <c r="H615" s="201">
        <v>4</v>
      </c>
      <c r="I615" s="201" t="s">
        <v>4201</v>
      </c>
    </row>
    <row r="616" spans="1:9" ht="25.5">
      <c r="A616" s="167">
        <f t="shared" si="9"/>
        <v>611</v>
      </c>
      <c r="B616" s="201" t="s">
        <v>1661</v>
      </c>
      <c r="C616" s="201" t="s">
        <v>1666</v>
      </c>
      <c r="D616" s="201" t="s">
        <v>1667</v>
      </c>
      <c r="E616" s="201" t="s">
        <v>805</v>
      </c>
      <c r="F616" s="202" t="s">
        <v>2031</v>
      </c>
      <c r="G616" s="201">
        <v>100</v>
      </c>
      <c r="H616" s="201">
        <v>4</v>
      </c>
      <c r="I616" s="201" t="s">
        <v>4201</v>
      </c>
    </row>
    <row r="617" spans="1:9" ht="25.5">
      <c r="A617" s="167">
        <f t="shared" si="9"/>
        <v>612</v>
      </c>
      <c r="B617" s="201" t="s">
        <v>1661</v>
      </c>
      <c r="C617" s="201" t="s">
        <v>1668</v>
      </c>
      <c r="D617" s="201" t="s">
        <v>1669</v>
      </c>
      <c r="E617" s="201" t="s">
        <v>805</v>
      </c>
      <c r="F617" s="202" t="s">
        <v>2031</v>
      </c>
      <c r="G617" s="201">
        <v>100</v>
      </c>
      <c r="H617" s="201">
        <v>4</v>
      </c>
      <c r="I617" s="201" t="s">
        <v>4201</v>
      </c>
    </row>
    <row r="618" spans="1:9" ht="25.5">
      <c r="A618" s="167">
        <f t="shared" si="9"/>
        <v>613</v>
      </c>
      <c r="B618" s="201" t="s">
        <v>1661</v>
      </c>
      <c r="C618" s="201" t="s">
        <v>1670</v>
      </c>
      <c r="D618" s="201" t="s">
        <v>1671</v>
      </c>
      <c r="E618" s="201" t="s">
        <v>805</v>
      </c>
      <c r="F618" s="202" t="s">
        <v>2031</v>
      </c>
      <c r="G618" s="201">
        <v>100</v>
      </c>
      <c r="H618" s="201">
        <v>4</v>
      </c>
      <c r="I618" s="201" t="s">
        <v>4201</v>
      </c>
    </row>
    <row r="619" spans="1:9" ht="25.5">
      <c r="A619" s="167">
        <f t="shared" si="9"/>
        <v>614</v>
      </c>
      <c r="B619" s="201" t="s">
        <v>1661</v>
      </c>
      <c r="C619" s="201" t="s">
        <v>1672</v>
      </c>
      <c r="D619" s="201" t="s">
        <v>1673</v>
      </c>
      <c r="E619" s="201" t="s">
        <v>805</v>
      </c>
      <c r="F619" s="202" t="s">
        <v>2031</v>
      </c>
      <c r="G619" s="201">
        <v>100</v>
      </c>
      <c r="H619" s="201">
        <v>4</v>
      </c>
      <c r="I619" s="201" t="s">
        <v>4201</v>
      </c>
    </row>
    <row r="620" spans="1:9" ht="25.5">
      <c r="A620" s="167">
        <f t="shared" si="9"/>
        <v>615</v>
      </c>
      <c r="B620" s="201" t="s">
        <v>1661</v>
      </c>
      <c r="C620" s="201" t="s">
        <v>1674</v>
      </c>
      <c r="D620" s="201" t="s">
        <v>1673</v>
      </c>
      <c r="E620" s="201" t="s">
        <v>805</v>
      </c>
      <c r="F620" s="202" t="s">
        <v>2031</v>
      </c>
      <c r="G620" s="201">
        <v>100</v>
      </c>
      <c r="H620" s="201">
        <v>4</v>
      </c>
      <c r="I620" s="201" t="s">
        <v>4201</v>
      </c>
    </row>
    <row r="621" spans="1:9" ht="25.5">
      <c r="A621" s="167">
        <f t="shared" si="9"/>
        <v>616</v>
      </c>
      <c r="B621" s="201" t="s">
        <v>1661</v>
      </c>
      <c r="C621" s="201" t="s">
        <v>1675</v>
      </c>
      <c r="D621" s="201" t="s">
        <v>1676</v>
      </c>
      <c r="E621" s="201" t="s">
        <v>805</v>
      </c>
      <c r="F621" s="202" t="s">
        <v>2031</v>
      </c>
      <c r="G621" s="201">
        <v>100</v>
      </c>
      <c r="H621" s="201">
        <v>4</v>
      </c>
      <c r="I621" s="201" t="s">
        <v>4201</v>
      </c>
    </row>
    <row r="622" spans="1:9" ht="25.5">
      <c r="A622" s="167">
        <f t="shared" si="9"/>
        <v>617</v>
      </c>
      <c r="B622" s="201" t="s">
        <v>1661</v>
      </c>
      <c r="C622" s="201" t="s">
        <v>1677</v>
      </c>
      <c r="D622" s="201" t="s">
        <v>1678</v>
      </c>
      <c r="E622" s="201" t="s">
        <v>805</v>
      </c>
      <c r="F622" s="202" t="s">
        <v>2031</v>
      </c>
      <c r="G622" s="201">
        <v>100</v>
      </c>
      <c r="H622" s="201">
        <v>4</v>
      </c>
      <c r="I622" s="201" t="s">
        <v>4201</v>
      </c>
    </row>
    <row r="623" spans="1:9" ht="25.5">
      <c r="A623" s="167">
        <f t="shared" si="9"/>
        <v>618</v>
      </c>
      <c r="B623" s="201" t="s">
        <v>1661</v>
      </c>
      <c r="C623" s="201" t="s">
        <v>1679</v>
      </c>
      <c r="D623" s="201" t="s">
        <v>1680</v>
      </c>
      <c r="E623" s="201" t="s">
        <v>805</v>
      </c>
      <c r="F623" s="202" t="s">
        <v>2031</v>
      </c>
      <c r="G623" s="201">
        <v>100</v>
      </c>
      <c r="H623" s="201">
        <v>4</v>
      </c>
      <c r="I623" s="201" t="s">
        <v>4201</v>
      </c>
    </row>
    <row r="624" spans="1:9" ht="25.5">
      <c r="A624" s="167">
        <f t="shared" si="9"/>
        <v>619</v>
      </c>
      <c r="B624" s="201" t="s">
        <v>1661</v>
      </c>
      <c r="C624" s="201" t="s">
        <v>1681</v>
      </c>
      <c r="D624" s="201" t="s">
        <v>1680</v>
      </c>
      <c r="E624" s="201" t="s">
        <v>805</v>
      </c>
      <c r="F624" s="202" t="s">
        <v>2031</v>
      </c>
      <c r="G624" s="201">
        <v>100</v>
      </c>
      <c r="H624" s="201">
        <v>4</v>
      </c>
      <c r="I624" s="201" t="s">
        <v>4201</v>
      </c>
    </row>
    <row r="625" spans="1:9" ht="25.5">
      <c r="A625" s="167">
        <f t="shared" si="9"/>
        <v>620</v>
      </c>
      <c r="B625" s="201" t="s">
        <v>1661</v>
      </c>
      <c r="C625" s="201" t="s">
        <v>1682</v>
      </c>
      <c r="D625" s="201" t="s">
        <v>1683</v>
      </c>
      <c r="E625" s="201" t="s">
        <v>805</v>
      </c>
      <c r="F625" s="202" t="s">
        <v>2031</v>
      </c>
      <c r="G625" s="201">
        <v>100</v>
      </c>
      <c r="H625" s="201">
        <v>4</v>
      </c>
      <c r="I625" s="201" t="s">
        <v>4201</v>
      </c>
    </row>
    <row r="626" spans="1:9" ht="25.5">
      <c r="A626" s="167">
        <f t="shared" si="9"/>
        <v>621</v>
      </c>
      <c r="B626" s="201" t="s">
        <v>1661</v>
      </c>
      <c r="C626" s="201" t="s">
        <v>1684</v>
      </c>
      <c r="D626" s="201" t="s">
        <v>1685</v>
      </c>
      <c r="E626" s="201" t="s">
        <v>805</v>
      </c>
      <c r="F626" s="202" t="s">
        <v>2031</v>
      </c>
      <c r="G626" s="201">
        <v>100</v>
      </c>
      <c r="H626" s="201">
        <v>4</v>
      </c>
      <c r="I626" s="201" t="s">
        <v>4201</v>
      </c>
    </row>
    <row r="627" spans="1:9" ht="25.5">
      <c r="A627" s="167">
        <f t="shared" si="9"/>
        <v>622</v>
      </c>
      <c r="B627" s="201" t="s">
        <v>1661</v>
      </c>
      <c r="C627" s="201" t="s">
        <v>1686</v>
      </c>
      <c r="D627" s="201" t="s">
        <v>1687</v>
      </c>
      <c r="E627" s="201" t="s">
        <v>805</v>
      </c>
      <c r="F627" s="202" t="s">
        <v>2031</v>
      </c>
      <c r="G627" s="201">
        <v>100</v>
      </c>
      <c r="H627" s="201">
        <v>4</v>
      </c>
      <c r="I627" s="201" t="s">
        <v>4201</v>
      </c>
    </row>
    <row r="628" spans="1:9" ht="25.5">
      <c r="A628" s="167">
        <f t="shared" si="9"/>
        <v>623</v>
      </c>
      <c r="B628" s="201" t="s">
        <v>1661</v>
      </c>
      <c r="C628" s="201" t="s">
        <v>1688</v>
      </c>
      <c r="D628" s="201" t="s">
        <v>1689</v>
      </c>
      <c r="E628" s="201" t="s">
        <v>805</v>
      </c>
      <c r="F628" s="202" t="s">
        <v>2031</v>
      </c>
      <c r="G628" s="201">
        <v>100</v>
      </c>
      <c r="H628" s="201">
        <v>4</v>
      </c>
      <c r="I628" s="201" t="s">
        <v>4201</v>
      </c>
    </row>
    <row r="629" spans="1:9" ht="25.5">
      <c r="A629" s="167">
        <f t="shared" si="9"/>
        <v>624</v>
      </c>
      <c r="B629" s="201" t="s">
        <v>1661</v>
      </c>
      <c r="C629" s="201" t="s">
        <v>1690</v>
      </c>
      <c r="D629" s="201" t="s">
        <v>1691</v>
      </c>
      <c r="E629" s="201" t="s">
        <v>805</v>
      </c>
      <c r="F629" s="202" t="s">
        <v>2031</v>
      </c>
      <c r="G629" s="201">
        <v>100</v>
      </c>
      <c r="H629" s="201">
        <v>4</v>
      </c>
      <c r="I629" s="201" t="s">
        <v>4201</v>
      </c>
    </row>
    <row r="630" spans="1:9" ht="25.5">
      <c r="A630" s="167">
        <f t="shared" si="9"/>
        <v>625</v>
      </c>
      <c r="B630" s="201" t="s">
        <v>1661</v>
      </c>
      <c r="C630" s="201" t="s">
        <v>1692</v>
      </c>
      <c r="D630" s="201" t="s">
        <v>1693</v>
      </c>
      <c r="E630" s="201" t="s">
        <v>805</v>
      </c>
      <c r="F630" s="202" t="s">
        <v>2031</v>
      </c>
      <c r="G630" s="201">
        <v>100</v>
      </c>
      <c r="H630" s="201">
        <v>4</v>
      </c>
      <c r="I630" s="201" t="s">
        <v>4201</v>
      </c>
    </row>
    <row r="631" spans="1:9" ht="25.5">
      <c r="A631" s="167">
        <f t="shared" si="9"/>
        <v>626</v>
      </c>
      <c r="B631" s="201" t="s">
        <v>1661</v>
      </c>
      <c r="C631" s="201" t="s">
        <v>1694</v>
      </c>
      <c r="D631" s="201" t="s">
        <v>1695</v>
      </c>
      <c r="E631" s="201" t="s">
        <v>805</v>
      </c>
      <c r="F631" s="202" t="s">
        <v>2031</v>
      </c>
      <c r="G631" s="201">
        <v>100</v>
      </c>
      <c r="H631" s="201">
        <v>4</v>
      </c>
      <c r="I631" s="201" t="s">
        <v>4201</v>
      </c>
    </row>
    <row r="632" spans="1:9" ht="25.5">
      <c r="A632" s="167">
        <f t="shared" si="9"/>
        <v>627</v>
      </c>
      <c r="B632" s="201" t="s">
        <v>1661</v>
      </c>
      <c r="C632" s="201" t="s">
        <v>1696</v>
      </c>
      <c r="D632" s="201" t="s">
        <v>1697</v>
      </c>
      <c r="E632" s="201" t="s">
        <v>805</v>
      </c>
      <c r="F632" s="202" t="s">
        <v>2031</v>
      </c>
      <c r="G632" s="201">
        <v>100</v>
      </c>
      <c r="H632" s="201">
        <v>4</v>
      </c>
      <c r="I632" s="201" t="s">
        <v>4201</v>
      </c>
    </row>
    <row r="633" spans="1:9" ht="25.5">
      <c r="A633" s="167">
        <f t="shared" si="9"/>
        <v>628</v>
      </c>
      <c r="B633" s="201" t="s">
        <v>1661</v>
      </c>
      <c r="C633" s="201" t="s">
        <v>1698</v>
      </c>
      <c r="D633" s="201" t="s">
        <v>1699</v>
      </c>
      <c r="E633" s="201" t="s">
        <v>805</v>
      </c>
      <c r="F633" s="202" t="s">
        <v>2031</v>
      </c>
      <c r="G633" s="201">
        <v>100</v>
      </c>
      <c r="H633" s="201">
        <v>4</v>
      </c>
      <c r="I633" s="201" t="s">
        <v>4201</v>
      </c>
    </row>
    <row r="634" spans="1:9" ht="25.5">
      <c r="A634" s="167">
        <f t="shared" si="9"/>
        <v>629</v>
      </c>
      <c r="B634" s="201" t="s">
        <v>1661</v>
      </c>
      <c r="C634" s="201" t="s">
        <v>1700</v>
      </c>
      <c r="D634" s="201" t="s">
        <v>1701</v>
      </c>
      <c r="E634" s="201" t="s">
        <v>805</v>
      </c>
      <c r="F634" s="202" t="s">
        <v>2031</v>
      </c>
      <c r="G634" s="201">
        <v>100</v>
      </c>
      <c r="H634" s="201">
        <v>4</v>
      </c>
      <c r="I634" s="201" t="s">
        <v>4201</v>
      </c>
    </row>
    <row r="635" spans="1:9" ht="25.5">
      <c r="A635" s="167">
        <f t="shared" si="9"/>
        <v>630</v>
      </c>
      <c r="B635" s="201" t="s">
        <v>1661</v>
      </c>
      <c r="C635" s="201" t="s">
        <v>1702</v>
      </c>
      <c r="D635" s="201" t="s">
        <v>1703</v>
      </c>
      <c r="E635" s="201" t="s">
        <v>805</v>
      </c>
      <c r="F635" s="202" t="s">
        <v>2031</v>
      </c>
      <c r="G635" s="201">
        <v>100</v>
      </c>
      <c r="H635" s="201">
        <v>4</v>
      </c>
      <c r="I635" s="201" t="s">
        <v>4201</v>
      </c>
    </row>
    <row r="636" spans="1:9" ht="25.5">
      <c r="A636" s="167">
        <f t="shared" si="9"/>
        <v>631</v>
      </c>
      <c r="B636" s="201" t="s">
        <v>1661</v>
      </c>
      <c r="C636" s="201" t="s">
        <v>1704</v>
      </c>
      <c r="D636" s="201" t="s">
        <v>1705</v>
      </c>
      <c r="E636" s="201" t="s">
        <v>805</v>
      </c>
      <c r="F636" s="202" t="s">
        <v>2031</v>
      </c>
      <c r="G636" s="201">
        <v>100</v>
      </c>
      <c r="H636" s="201">
        <v>4</v>
      </c>
      <c r="I636" s="201" t="s">
        <v>4201</v>
      </c>
    </row>
    <row r="637" spans="1:9" ht="25.5">
      <c r="A637" s="167">
        <f t="shared" si="9"/>
        <v>632</v>
      </c>
      <c r="B637" s="201" t="s">
        <v>1661</v>
      </c>
      <c r="C637" s="201" t="s">
        <v>1706</v>
      </c>
      <c r="D637" s="201" t="s">
        <v>1707</v>
      </c>
      <c r="E637" s="201" t="s">
        <v>805</v>
      </c>
      <c r="F637" s="202" t="s">
        <v>2031</v>
      </c>
      <c r="G637" s="201">
        <v>100</v>
      </c>
      <c r="H637" s="201">
        <v>4</v>
      </c>
      <c r="I637" s="201" t="s">
        <v>4201</v>
      </c>
    </row>
    <row r="638" spans="1:9" ht="25.5">
      <c r="A638" s="167">
        <f t="shared" si="9"/>
        <v>633</v>
      </c>
      <c r="B638" s="201" t="s">
        <v>1661</v>
      </c>
      <c r="C638" s="201" t="s">
        <v>1708</v>
      </c>
      <c r="D638" s="201" t="s">
        <v>1709</v>
      </c>
      <c r="E638" s="201" t="s">
        <v>805</v>
      </c>
      <c r="F638" s="202" t="s">
        <v>2031</v>
      </c>
      <c r="G638" s="201">
        <v>100</v>
      </c>
      <c r="H638" s="201">
        <v>4</v>
      </c>
      <c r="I638" s="201" t="s">
        <v>4201</v>
      </c>
    </row>
    <row r="639" spans="1:9" ht="25.5">
      <c r="A639" s="167">
        <f t="shared" si="9"/>
        <v>634</v>
      </c>
      <c r="B639" s="201" t="s">
        <v>1661</v>
      </c>
      <c r="C639" s="201" t="s">
        <v>1710</v>
      </c>
      <c r="D639" s="201" t="s">
        <v>1711</v>
      </c>
      <c r="E639" s="201" t="s">
        <v>805</v>
      </c>
      <c r="F639" s="202" t="s">
        <v>2031</v>
      </c>
      <c r="G639" s="201">
        <v>100</v>
      </c>
      <c r="H639" s="201">
        <v>4</v>
      </c>
      <c r="I639" s="201" t="s">
        <v>4201</v>
      </c>
    </row>
    <row r="640" spans="1:9" ht="25.5">
      <c r="A640" s="167">
        <f t="shared" si="9"/>
        <v>635</v>
      </c>
      <c r="B640" s="201" t="s">
        <v>1661</v>
      </c>
      <c r="C640" s="201" t="s">
        <v>1712</v>
      </c>
      <c r="D640" s="201" t="s">
        <v>1713</v>
      </c>
      <c r="E640" s="201" t="s">
        <v>805</v>
      </c>
      <c r="F640" s="202" t="s">
        <v>2031</v>
      </c>
      <c r="G640" s="201">
        <v>100</v>
      </c>
      <c r="H640" s="201">
        <v>4</v>
      </c>
      <c r="I640" s="201" t="s">
        <v>4201</v>
      </c>
    </row>
    <row r="641" spans="1:9" ht="25.5">
      <c r="A641" s="167">
        <f t="shared" si="9"/>
        <v>636</v>
      </c>
      <c r="B641" s="201" t="s">
        <v>1661</v>
      </c>
      <c r="C641" s="201" t="s">
        <v>1714</v>
      </c>
      <c r="D641" s="201" t="s">
        <v>1715</v>
      </c>
      <c r="E641" s="201" t="s">
        <v>805</v>
      </c>
      <c r="F641" s="202" t="s">
        <v>2031</v>
      </c>
      <c r="G641" s="201">
        <v>100</v>
      </c>
      <c r="H641" s="201">
        <v>4</v>
      </c>
      <c r="I641" s="201" t="s">
        <v>4201</v>
      </c>
    </row>
    <row r="642" spans="1:9" ht="25.5">
      <c r="A642" s="167">
        <f t="shared" si="9"/>
        <v>637</v>
      </c>
      <c r="B642" s="201" t="s">
        <v>1661</v>
      </c>
      <c r="C642" s="201" t="s">
        <v>1716</v>
      </c>
      <c r="D642" s="201" t="s">
        <v>1717</v>
      </c>
      <c r="E642" s="201" t="s">
        <v>805</v>
      </c>
      <c r="F642" s="202" t="s">
        <v>2031</v>
      </c>
      <c r="G642" s="201">
        <v>100</v>
      </c>
      <c r="H642" s="201">
        <v>4</v>
      </c>
      <c r="I642" s="201" t="s">
        <v>4201</v>
      </c>
    </row>
    <row r="643" spans="1:9" ht="25.5">
      <c r="A643" s="167">
        <f t="shared" si="9"/>
        <v>638</v>
      </c>
      <c r="B643" s="201" t="s">
        <v>1661</v>
      </c>
      <c r="C643" s="201" t="s">
        <v>1718</v>
      </c>
      <c r="D643" s="201" t="s">
        <v>1719</v>
      </c>
      <c r="E643" s="201" t="s">
        <v>805</v>
      </c>
      <c r="F643" s="202" t="s">
        <v>2031</v>
      </c>
      <c r="G643" s="201">
        <v>100</v>
      </c>
      <c r="H643" s="201">
        <v>4</v>
      </c>
      <c r="I643" s="201" t="s">
        <v>4201</v>
      </c>
    </row>
    <row r="644" spans="1:9" ht="25.5">
      <c r="A644" s="167">
        <f t="shared" si="9"/>
        <v>639</v>
      </c>
      <c r="B644" s="201" t="s">
        <v>1661</v>
      </c>
      <c r="C644" s="201" t="s">
        <v>1720</v>
      </c>
      <c r="D644" s="201" t="s">
        <v>1721</v>
      </c>
      <c r="E644" s="201" t="s">
        <v>805</v>
      </c>
      <c r="F644" s="202" t="s">
        <v>2031</v>
      </c>
      <c r="G644" s="201">
        <v>100</v>
      </c>
      <c r="H644" s="201">
        <v>4</v>
      </c>
      <c r="I644" s="201" t="s">
        <v>4201</v>
      </c>
    </row>
    <row r="645" spans="1:9" ht="25.5">
      <c r="A645" s="167">
        <f t="shared" si="9"/>
        <v>640</v>
      </c>
      <c r="B645" s="201" t="s">
        <v>1661</v>
      </c>
      <c r="C645" s="201" t="s">
        <v>1722</v>
      </c>
      <c r="D645" s="201" t="s">
        <v>1721</v>
      </c>
      <c r="E645" s="201" t="s">
        <v>805</v>
      </c>
      <c r="F645" s="202" t="s">
        <v>2031</v>
      </c>
      <c r="G645" s="201">
        <v>100</v>
      </c>
      <c r="H645" s="201">
        <v>4</v>
      </c>
      <c r="I645" s="201" t="s">
        <v>4201</v>
      </c>
    </row>
    <row r="646" spans="1:9" ht="25.5">
      <c r="A646" s="167">
        <f t="shared" si="9"/>
        <v>641</v>
      </c>
      <c r="B646" s="201" t="s">
        <v>1661</v>
      </c>
      <c r="C646" s="201" t="s">
        <v>1723</v>
      </c>
      <c r="D646" s="201" t="s">
        <v>1693</v>
      </c>
      <c r="E646" s="201" t="s">
        <v>805</v>
      </c>
      <c r="F646" s="202" t="s">
        <v>2031</v>
      </c>
      <c r="G646" s="201">
        <v>100</v>
      </c>
      <c r="H646" s="201">
        <v>4</v>
      </c>
      <c r="I646" s="201" t="s">
        <v>4201</v>
      </c>
    </row>
    <row r="647" spans="1:9" ht="25.5">
      <c r="A647" s="167">
        <f t="shared" si="9"/>
        <v>642</v>
      </c>
      <c r="B647" s="201" t="s">
        <v>1661</v>
      </c>
      <c r="C647" s="210" t="s">
        <v>1724</v>
      </c>
      <c r="D647" s="201" t="s">
        <v>1725</v>
      </c>
      <c r="E647" s="201" t="s">
        <v>805</v>
      </c>
      <c r="F647" s="202" t="s">
        <v>2031</v>
      </c>
      <c r="G647" s="201">
        <v>100</v>
      </c>
      <c r="H647" s="201">
        <v>4</v>
      </c>
      <c r="I647" s="201" t="s">
        <v>4201</v>
      </c>
    </row>
    <row r="648" spans="1:9" ht="25.5">
      <c r="A648" s="167">
        <f t="shared" ref="A648:A711" si="10">+A647+1</f>
        <v>643</v>
      </c>
      <c r="B648" s="201" t="s">
        <v>1661</v>
      </c>
      <c r="C648" s="201" t="s">
        <v>1726</v>
      </c>
      <c r="D648" s="201" t="s">
        <v>1685</v>
      </c>
      <c r="E648" s="201" t="s">
        <v>805</v>
      </c>
      <c r="F648" s="202" t="s">
        <v>2031</v>
      </c>
      <c r="G648" s="201">
        <v>100</v>
      </c>
      <c r="H648" s="201">
        <v>4</v>
      </c>
      <c r="I648" s="201" t="s">
        <v>4201</v>
      </c>
    </row>
    <row r="649" spans="1:9" ht="26.25">
      <c r="A649" s="167">
        <f t="shared" si="10"/>
        <v>644</v>
      </c>
      <c r="B649" s="201" t="s">
        <v>1661</v>
      </c>
      <c r="C649" s="210" t="s">
        <v>1727</v>
      </c>
      <c r="D649" s="204">
        <v>912752669</v>
      </c>
      <c r="E649" s="201" t="s">
        <v>805</v>
      </c>
      <c r="F649" s="202" t="s">
        <v>2031</v>
      </c>
      <c r="G649" s="201">
        <v>100</v>
      </c>
      <c r="H649" s="201">
        <v>4</v>
      </c>
      <c r="I649" s="201" t="s">
        <v>4201</v>
      </c>
    </row>
    <row r="650" spans="1:9" ht="26.25">
      <c r="A650" s="167">
        <f t="shared" si="10"/>
        <v>645</v>
      </c>
      <c r="B650" s="201" t="s">
        <v>1661</v>
      </c>
      <c r="C650" s="210" t="s">
        <v>1728</v>
      </c>
      <c r="D650" s="204">
        <v>914303654</v>
      </c>
      <c r="E650" s="201" t="s">
        <v>805</v>
      </c>
      <c r="F650" s="202" t="s">
        <v>2031</v>
      </c>
      <c r="G650" s="201">
        <v>100</v>
      </c>
      <c r="H650" s="201">
        <v>4</v>
      </c>
      <c r="I650" s="201" t="s">
        <v>4201</v>
      </c>
    </row>
    <row r="651" spans="1:9" ht="25.5">
      <c r="A651" s="167">
        <f t="shared" si="10"/>
        <v>646</v>
      </c>
      <c r="B651" s="201" t="s">
        <v>1661</v>
      </c>
      <c r="C651" s="210" t="s">
        <v>1729</v>
      </c>
      <c r="D651" s="201" t="s">
        <v>1061</v>
      </c>
      <c r="E651" s="201" t="s">
        <v>805</v>
      </c>
      <c r="F651" s="202" t="s">
        <v>2031</v>
      </c>
      <c r="G651" s="201">
        <v>100</v>
      </c>
      <c r="H651" s="201">
        <v>4</v>
      </c>
      <c r="I651" s="201" t="s">
        <v>4201</v>
      </c>
    </row>
    <row r="652" spans="1:9" ht="25.5">
      <c r="A652" s="167">
        <f t="shared" si="10"/>
        <v>647</v>
      </c>
      <c r="B652" s="201" t="s">
        <v>1661</v>
      </c>
      <c r="C652" s="210" t="s">
        <v>1730</v>
      </c>
      <c r="D652" s="204">
        <v>907389086</v>
      </c>
      <c r="E652" s="201" t="s">
        <v>805</v>
      </c>
      <c r="F652" s="202" t="s">
        <v>2031</v>
      </c>
      <c r="G652" s="201">
        <v>100</v>
      </c>
      <c r="H652" s="201">
        <v>4</v>
      </c>
      <c r="I652" s="201" t="s">
        <v>4201</v>
      </c>
    </row>
    <row r="653" spans="1:9" ht="25.5">
      <c r="A653" s="167">
        <f t="shared" si="10"/>
        <v>648</v>
      </c>
      <c r="B653" s="201" t="s">
        <v>1661</v>
      </c>
      <c r="C653" s="210" t="s">
        <v>1731</v>
      </c>
      <c r="D653" s="204">
        <v>942307977</v>
      </c>
      <c r="E653" s="201" t="s">
        <v>805</v>
      </c>
      <c r="F653" s="202" t="s">
        <v>2031</v>
      </c>
      <c r="G653" s="201">
        <v>100</v>
      </c>
      <c r="H653" s="201">
        <v>4</v>
      </c>
      <c r="I653" s="201" t="s">
        <v>4201</v>
      </c>
    </row>
    <row r="654" spans="1:9" ht="26.25">
      <c r="A654" s="167">
        <f t="shared" si="10"/>
        <v>649</v>
      </c>
      <c r="B654" s="201" t="s">
        <v>1661</v>
      </c>
      <c r="C654" s="210" t="s">
        <v>1732</v>
      </c>
      <c r="D654" s="201" t="s">
        <v>1695</v>
      </c>
      <c r="E654" s="201" t="s">
        <v>805</v>
      </c>
      <c r="F654" s="202" t="s">
        <v>2031</v>
      </c>
      <c r="G654" s="201">
        <v>100</v>
      </c>
      <c r="H654" s="201">
        <v>4</v>
      </c>
      <c r="I654" s="201" t="s">
        <v>4201</v>
      </c>
    </row>
    <row r="655" spans="1:9" ht="25.5">
      <c r="A655" s="167">
        <f t="shared" si="10"/>
        <v>650</v>
      </c>
      <c r="B655" s="201" t="s">
        <v>1661</v>
      </c>
      <c r="C655" s="210" t="s">
        <v>1733</v>
      </c>
      <c r="D655" s="201" t="s">
        <v>1695</v>
      </c>
      <c r="E655" s="201" t="s">
        <v>805</v>
      </c>
      <c r="F655" s="202" t="s">
        <v>2031</v>
      </c>
      <c r="G655" s="201">
        <v>100</v>
      </c>
      <c r="H655" s="201">
        <v>4</v>
      </c>
      <c r="I655" s="201" t="s">
        <v>4201</v>
      </c>
    </row>
    <row r="656" spans="1:9" ht="26.25">
      <c r="A656" s="167">
        <f t="shared" si="10"/>
        <v>651</v>
      </c>
      <c r="B656" s="201" t="s">
        <v>1661</v>
      </c>
      <c r="C656" s="210" t="s">
        <v>1734</v>
      </c>
      <c r="D656" s="204">
        <v>942307977</v>
      </c>
      <c r="E656" s="201" t="s">
        <v>805</v>
      </c>
      <c r="F656" s="202" t="s">
        <v>2031</v>
      </c>
      <c r="G656" s="201">
        <v>100</v>
      </c>
      <c r="H656" s="201">
        <v>4</v>
      </c>
      <c r="I656" s="201" t="s">
        <v>4201</v>
      </c>
    </row>
    <row r="657" spans="1:9" ht="25.5">
      <c r="A657" s="167">
        <f t="shared" si="10"/>
        <v>652</v>
      </c>
      <c r="B657" s="201" t="s">
        <v>1661</v>
      </c>
      <c r="C657" s="210" t="s">
        <v>1735</v>
      </c>
      <c r="D657" s="204">
        <v>942307977</v>
      </c>
      <c r="E657" s="201" t="s">
        <v>805</v>
      </c>
      <c r="F657" s="202" t="s">
        <v>2031</v>
      </c>
      <c r="G657" s="201">
        <v>100</v>
      </c>
      <c r="H657" s="201">
        <v>4</v>
      </c>
      <c r="I657" s="201" t="s">
        <v>4201</v>
      </c>
    </row>
    <row r="658" spans="1:9" ht="25.5">
      <c r="A658" s="167">
        <f t="shared" si="10"/>
        <v>653</v>
      </c>
      <c r="B658" s="201" t="s">
        <v>1661</v>
      </c>
      <c r="C658" s="210" t="s">
        <v>1736</v>
      </c>
      <c r="D658" s="204">
        <v>942307977</v>
      </c>
      <c r="E658" s="201" t="s">
        <v>805</v>
      </c>
      <c r="F658" s="202" t="s">
        <v>2031</v>
      </c>
      <c r="G658" s="201">
        <v>100</v>
      </c>
      <c r="H658" s="201">
        <v>4</v>
      </c>
      <c r="I658" s="201" t="s">
        <v>4201</v>
      </c>
    </row>
    <row r="659" spans="1:9" ht="25.5">
      <c r="A659" s="167">
        <f t="shared" si="10"/>
        <v>654</v>
      </c>
      <c r="B659" s="201" t="s">
        <v>1661</v>
      </c>
      <c r="C659" s="210" t="s">
        <v>1737</v>
      </c>
      <c r="D659" s="204">
        <v>942307977</v>
      </c>
      <c r="E659" s="201" t="s">
        <v>805</v>
      </c>
      <c r="F659" s="202" t="s">
        <v>2031</v>
      </c>
      <c r="G659" s="201">
        <v>100</v>
      </c>
      <c r="H659" s="201">
        <v>4</v>
      </c>
      <c r="I659" s="201" t="s">
        <v>4201</v>
      </c>
    </row>
    <row r="660" spans="1:9" ht="26.25">
      <c r="A660" s="167">
        <f t="shared" si="10"/>
        <v>655</v>
      </c>
      <c r="B660" s="201" t="s">
        <v>1661</v>
      </c>
      <c r="C660" s="210" t="s">
        <v>1738</v>
      </c>
      <c r="D660" s="204">
        <v>942307977</v>
      </c>
      <c r="E660" s="201" t="s">
        <v>805</v>
      </c>
      <c r="F660" s="202" t="s">
        <v>2031</v>
      </c>
      <c r="G660" s="201">
        <v>100</v>
      </c>
      <c r="H660" s="201">
        <v>4</v>
      </c>
      <c r="I660" s="201" t="s">
        <v>4201</v>
      </c>
    </row>
    <row r="661" spans="1:9" ht="26.25">
      <c r="A661" s="167">
        <f t="shared" si="10"/>
        <v>656</v>
      </c>
      <c r="B661" s="201" t="s">
        <v>1661</v>
      </c>
      <c r="C661" s="210" t="s">
        <v>1739</v>
      </c>
      <c r="D661" s="204">
        <v>942307977</v>
      </c>
      <c r="E661" s="201" t="s">
        <v>805</v>
      </c>
      <c r="F661" s="202" t="s">
        <v>2031</v>
      </c>
      <c r="G661" s="201">
        <v>100</v>
      </c>
      <c r="H661" s="201">
        <v>4</v>
      </c>
      <c r="I661" s="201" t="s">
        <v>4201</v>
      </c>
    </row>
    <row r="662" spans="1:9" ht="26.25">
      <c r="A662" s="167">
        <f t="shared" si="10"/>
        <v>657</v>
      </c>
      <c r="B662" s="201" t="s">
        <v>1661</v>
      </c>
      <c r="C662" s="210" t="s">
        <v>1740</v>
      </c>
      <c r="D662" s="204">
        <v>942307977</v>
      </c>
      <c r="E662" s="201" t="s">
        <v>805</v>
      </c>
      <c r="F662" s="202" t="s">
        <v>2031</v>
      </c>
      <c r="G662" s="201">
        <v>100</v>
      </c>
      <c r="H662" s="201">
        <v>4</v>
      </c>
      <c r="I662" s="201" t="s">
        <v>4201</v>
      </c>
    </row>
    <row r="663" spans="1:9" ht="25.5">
      <c r="A663" s="167">
        <f t="shared" si="10"/>
        <v>658</v>
      </c>
      <c r="B663" s="201" t="s">
        <v>1661</v>
      </c>
      <c r="C663" s="210" t="s">
        <v>1741</v>
      </c>
      <c r="D663" s="204">
        <v>919190662</v>
      </c>
      <c r="E663" s="201" t="s">
        <v>805</v>
      </c>
      <c r="F663" s="202" t="s">
        <v>2031</v>
      </c>
      <c r="G663" s="201">
        <v>100</v>
      </c>
      <c r="H663" s="201">
        <v>4</v>
      </c>
      <c r="I663" s="201" t="s">
        <v>4201</v>
      </c>
    </row>
    <row r="664" spans="1:9" ht="25.5">
      <c r="A664" s="167">
        <f t="shared" si="10"/>
        <v>659</v>
      </c>
      <c r="B664" s="201" t="s">
        <v>1661</v>
      </c>
      <c r="C664" s="210" t="s">
        <v>1742</v>
      </c>
      <c r="D664" s="204">
        <v>914229703</v>
      </c>
      <c r="E664" s="201" t="s">
        <v>805</v>
      </c>
      <c r="F664" s="202" t="s">
        <v>2031</v>
      </c>
      <c r="G664" s="201">
        <v>100</v>
      </c>
      <c r="H664" s="201">
        <v>4</v>
      </c>
      <c r="I664" s="201" t="s">
        <v>4201</v>
      </c>
    </row>
    <row r="665" spans="1:9" ht="25.5">
      <c r="A665" s="167">
        <f t="shared" si="10"/>
        <v>660</v>
      </c>
      <c r="B665" s="201" t="s">
        <v>1661</v>
      </c>
      <c r="C665" s="210" t="s">
        <v>1743</v>
      </c>
      <c r="D665" s="204">
        <v>914229703</v>
      </c>
      <c r="E665" s="201" t="s">
        <v>805</v>
      </c>
      <c r="F665" s="202" t="s">
        <v>2031</v>
      </c>
      <c r="G665" s="201">
        <v>100</v>
      </c>
      <c r="H665" s="201">
        <v>4</v>
      </c>
      <c r="I665" s="201" t="s">
        <v>4201</v>
      </c>
    </row>
    <row r="666" spans="1:9" ht="25.5">
      <c r="A666" s="167">
        <f t="shared" si="10"/>
        <v>661</v>
      </c>
      <c r="B666" s="201" t="s">
        <v>1661</v>
      </c>
      <c r="C666" s="210" t="s">
        <v>1744</v>
      </c>
      <c r="D666" s="204">
        <v>905799540</v>
      </c>
      <c r="E666" s="201" t="s">
        <v>805</v>
      </c>
      <c r="F666" s="202" t="s">
        <v>2031</v>
      </c>
      <c r="G666" s="201">
        <v>100</v>
      </c>
      <c r="H666" s="201">
        <v>4</v>
      </c>
      <c r="I666" s="201" t="s">
        <v>4201</v>
      </c>
    </row>
    <row r="667" spans="1:9" ht="25.5">
      <c r="A667" s="167">
        <f t="shared" si="10"/>
        <v>662</v>
      </c>
      <c r="B667" s="201" t="s">
        <v>1661</v>
      </c>
      <c r="C667" s="210" t="s">
        <v>1745</v>
      </c>
      <c r="D667" s="204">
        <v>914249897</v>
      </c>
      <c r="E667" s="201" t="s">
        <v>805</v>
      </c>
      <c r="F667" s="202" t="s">
        <v>2031</v>
      </c>
      <c r="G667" s="201">
        <v>100</v>
      </c>
      <c r="H667" s="201">
        <v>4</v>
      </c>
      <c r="I667" s="201" t="s">
        <v>4201</v>
      </c>
    </row>
    <row r="668" spans="1:9" ht="25.5">
      <c r="A668" s="167">
        <f t="shared" si="10"/>
        <v>663</v>
      </c>
      <c r="B668" s="201" t="s">
        <v>1661</v>
      </c>
      <c r="C668" s="210" t="s">
        <v>1746</v>
      </c>
      <c r="D668" s="204">
        <v>942307977</v>
      </c>
      <c r="E668" s="201" t="s">
        <v>805</v>
      </c>
      <c r="F668" s="202" t="s">
        <v>2031</v>
      </c>
      <c r="G668" s="201">
        <v>100</v>
      </c>
      <c r="H668" s="201">
        <v>4</v>
      </c>
      <c r="I668" s="201" t="s">
        <v>4201</v>
      </c>
    </row>
    <row r="669" spans="1:9" ht="26.25">
      <c r="A669" s="167">
        <f t="shared" si="10"/>
        <v>664</v>
      </c>
      <c r="B669" s="201" t="s">
        <v>1661</v>
      </c>
      <c r="C669" s="210" t="s">
        <v>1747</v>
      </c>
      <c r="D669" s="204">
        <v>942307977</v>
      </c>
      <c r="E669" s="201" t="s">
        <v>805</v>
      </c>
      <c r="F669" s="202" t="s">
        <v>2031</v>
      </c>
      <c r="G669" s="201">
        <v>100</v>
      </c>
      <c r="H669" s="201">
        <v>4</v>
      </c>
      <c r="I669" s="201" t="s">
        <v>4201</v>
      </c>
    </row>
    <row r="670" spans="1:9" ht="25.5">
      <c r="A670" s="167">
        <f t="shared" si="10"/>
        <v>665</v>
      </c>
      <c r="B670" s="201" t="s">
        <v>1661</v>
      </c>
      <c r="C670" s="210" t="s">
        <v>1748</v>
      </c>
      <c r="D670" s="204">
        <v>942307977</v>
      </c>
      <c r="E670" s="201" t="s">
        <v>805</v>
      </c>
      <c r="F670" s="202" t="s">
        <v>2031</v>
      </c>
      <c r="G670" s="201">
        <v>100</v>
      </c>
      <c r="H670" s="201">
        <v>4</v>
      </c>
      <c r="I670" s="201" t="s">
        <v>4201</v>
      </c>
    </row>
    <row r="671" spans="1:9" ht="25.5">
      <c r="A671" s="167">
        <f t="shared" si="10"/>
        <v>666</v>
      </c>
      <c r="B671" s="201" t="s">
        <v>1661</v>
      </c>
      <c r="C671" s="210" t="s">
        <v>1749</v>
      </c>
      <c r="D671" s="204">
        <v>903519660</v>
      </c>
      <c r="E671" s="201" t="s">
        <v>805</v>
      </c>
      <c r="F671" s="202" t="s">
        <v>2031</v>
      </c>
      <c r="G671" s="201">
        <v>100</v>
      </c>
      <c r="H671" s="201">
        <v>4</v>
      </c>
      <c r="I671" s="201" t="s">
        <v>4201</v>
      </c>
    </row>
    <row r="672" spans="1:9" ht="25.5">
      <c r="A672" s="167">
        <f t="shared" si="10"/>
        <v>667</v>
      </c>
      <c r="B672" s="201" t="s">
        <v>560</v>
      </c>
      <c r="C672" s="201" t="s">
        <v>1750</v>
      </c>
      <c r="D672" s="201" t="s">
        <v>1751</v>
      </c>
      <c r="E672" s="201" t="s">
        <v>805</v>
      </c>
      <c r="F672" s="202" t="s">
        <v>2031</v>
      </c>
      <c r="G672" s="201">
        <v>100</v>
      </c>
      <c r="H672" s="201">
        <v>4</v>
      </c>
      <c r="I672" s="201" t="s">
        <v>4201</v>
      </c>
    </row>
    <row r="673" spans="1:9" ht="25.5">
      <c r="A673" s="167">
        <f t="shared" si="10"/>
        <v>668</v>
      </c>
      <c r="B673" s="201" t="s">
        <v>560</v>
      </c>
      <c r="C673" s="201" t="s">
        <v>1752</v>
      </c>
      <c r="D673" s="201" t="s">
        <v>1753</v>
      </c>
      <c r="E673" s="201" t="s">
        <v>805</v>
      </c>
      <c r="F673" s="202" t="s">
        <v>2031</v>
      </c>
      <c r="G673" s="201">
        <v>100</v>
      </c>
      <c r="H673" s="201">
        <v>4</v>
      </c>
      <c r="I673" s="201" t="s">
        <v>4201</v>
      </c>
    </row>
    <row r="674" spans="1:9" ht="25.5">
      <c r="A674" s="167">
        <f t="shared" si="10"/>
        <v>669</v>
      </c>
      <c r="B674" s="201" t="s">
        <v>560</v>
      </c>
      <c r="C674" s="201" t="s">
        <v>1754</v>
      </c>
      <c r="D674" s="201" t="s">
        <v>1755</v>
      </c>
      <c r="E674" s="201" t="s">
        <v>805</v>
      </c>
      <c r="F674" s="202" t="s">
        <v>2031</v>
      </c>
      <c r="G674" s="201">
        <v>100</v>
      </c>
      <c r="H674" s="201">
        <v>4</v>
      </c>
      <c r="I674" s="201" t="s">
        <v>4201</v>
      </c>
    </row>
    <row r="675" spans="1:9" ht="25.5">
      <c r="A675" s="167">
        <f t="shared" si="10"/>
        <v>670</v>
      </c>
      <c r="B675" s="201" t="s">
        <v>560</v>
      </c>
      <c r="C675" s="201" t="s">
        <v>1756</v>
      </c>
      <c r="D675" s="201" t="s">
        <v>1757</v>
      </c>
      <c r="E675" s="201" t="s">
        <v>805</v>
      </c>
      <c r="F675" s="202" t="s">
        <v>2031</v>
      </c>
      <c r="G675" s="201">
        <v>100</v>
      </c>
      <c r="H675" s="201">
        <v>4</v>
      </c>
      <c r="I675" s="201" t="s">
        <v>4201</v>
      </c>
    </row>
    <row r="676" spans="1:9" ht="25.5">
      <c r="A676" s="167">
        <f t="shared" si="10"/>
        <v>671</v>
      </c>
      <c r="B676" s="201" t="s">
        <v>560</v>
      </c>
      <c r="C676" s="201" t="s">
        <v>1758</v>
      </c>
      <c r="D676" s="201" t="s">
        <v>1759</v>
      </c>
      <c r="E676" s="201" t="s">
        <v>805</v>
      </c>
      <c r="F676" s="202" t="s">
        <v>2031</v>
      </c>
      <c r="G676" s="201">
        <v>100</v>
      </c>
      <c r="H676" s="201">
        <v>4</v>
      </c>
      <c r="I676" s="201" t="s">
        <v>4201</v>
      </c>
    </row>
    <row r="677" spans="1:9" ht="25.5">
      <c r="A677" s="167">
        <f t="shared" si="10"/>
        <v>672</v>
      </c>
      <c r="B677" s="201" t="s">
        <v>560</v>
      </c>
      <c r="C677" s="201" t="s">
        <v>1760</v>
      </c>
      <c r="D677" s="201" t="s">
        <v>1761</v>
      </c>
      <c r="E677" s="201" t="s">
        <v>805</v>
      </c>
      <c r="F677" s="202" t="s">
        <v>2031</v>
      </c>
      <c r="G677" s="201">
        <v>100</v>
      </c>
      <c r="H677" s="201">
        <v>4</v>
      </c>
      <c r="I677" s="201" t="s">
        <v>4201</v>
      </c>
    </row>
    <row r="678" spans="1:9" ht="25.5">
      <c r="A678" s="167">
        <f t="shared" si="10"/>
        <v>673</v>
      </c>
      <c r="B678" s="201" t="s">
        <v>560</v>
      </c>
      <c r="C678" s="201" t="s">
        <v>1762</v>
      </c>
      <c r="D678" s="201" t="s">
        <v>1763</v>
      </c>
      <c r="E678" s="201" t="s">
        <v>805</v>
      </c>
      <c r="F678" s="202" t="s">
        <v>2031</v>
      </c>
      <c r="G678" s="201">
        <v>100</v>
      </c>
      <c r="H678" s="201">
        <v>4</v>
      </c>
      <c r="I678" s="201" t="s">
        <v>4201</v>
      </c>
    </row>
    <row r="679" spans="1:9" ht="25.5">
      <c r="A679" s="167">
        <f t="shared" si="10"/>
        <v>674</v>
      </c>
      <c r="B679" s="201" t="s">
        <v>560</v>
      </c>
      <c r="C679" s="201" t="s">
        <v>1764</v>
      </c>
      <c r="D679" s="201"/>
      <c r="E679" s="201" t="s">
        <v>805</v>
      </c>
      <c r="F679" s="202" t="s">
        <v>2031</v>
      </c>
      <c r="G679" s="201">
        <v>100</v>
      </c>
      <c r="H679" s="201">
        <v>4</v>
      </c>
      <c r="I679" s="201" t="s">
        <v>4201</v>
      </c>
    </row>
    <row r="680" spans="1:9" ht="25.5">
      <c r="A680" s="167">
        <f t="shared" si="10"/>
        <v>675</v>
      </c>
      <c r="B680" s="201" t="s">
        <v>560</v>
      </c>
      <c r="C680" s="201" t="s">
        <v>1765</v>
      </c>
      <c r="D680" s="201"/>
      <c r="E680" s="201" t="s">
        <v>805</v>
      </c>
      <c r="F680" s="202" t="s">
        <v>2031</v>
      </c>
      <c r="G680" s="201">
        <v>100</v>
      </c>
      <c r="H680" s="201">
        <v>4</v>
      </c>
      <c r="I680" s="201" t="s">
        <v>4201</v>
      </c>
    </row>
    <row r="681" spans="1:9" ht="25.5">
      <c r="A681" s="167">
        <f t="shared" si="10"/>
        <v>676</v>
      </c>
      <c r="B681" s="201" t="s">
        <v>560</v>
      </c>
      <c r="C681" s="201" t="s">
        <v>1766</v>
      </c>
      <c r="D681" s="201" t="s">
        <v>1767</v>
      </c>
      <c r="E681" s="201" t="s">
        <v>805</v>
      </c>
      <c r="F681" s="202" t="s">
        <v>2031</v>
      </c>
      <c r="G681" s="201">
        <v>100</v>
      </c>
      <c r="H681" s="201">
        <v>4</v>
      </c>
      <c r="I681" s="201" t="s">
        <v>4201</v>
      </c>
    </row>
    <row r="682" spans="1:9" ht="25.5">
      <c r="A682" s="167">
        <f t="shared" si="10"/>
        <v>677</v>
      </c>
      <c r="B682" s="201" t="s">
        <v>560</v>
      </c>
      <c r="C682" s="201" t="s">
        <v>1768</v>
      </c>
      <c r="D682" s="201" t="s">
        <v>1769</v>
      </c>
      <c r="E682" s="201" t="s">
        <v>805</v>
      </c>
      <c r="F682" s="202" t="s">
        <v>2031</v>
      </c>
      <c r="G682" s="201">
        <v>100</v>
      </c>
      <c r="H682" s="201">
        <v>4</v>
      </c>
      <c r="I682" s="201" t="s">
        <v>4201</v>
      </c>
    </row>
    <row r="683" spans="1:9" ht="25.5">
      <c r="A683" s="167">
        <f t="shared" si="10"/>
        <v>678</v>
      </c>
      <c r="B683" s="201" t="s">
        <v>560</v>
      </c>
      <c r="C683" s="201" t="s">
        <v>1770</v>
      </c>
      <c r="D683" s="201" t="s">
        <v>1771</v>
      </c>
      <c r="E683" s="201" t="s">
        <v>805</v>
      </c>
      <c r="F683" s="202" t="s">
        <v>2031</v>
      </c>
      <c r="G683" s="201">
        <v>100</v>
      </c>
      <c r="H683" s="201">
        <v>4</v>
      </c>
      <c r="I683" s="201" t="s">
        <v>4201</v>
      </c>
    </row>
    <row r="684" spans="1:9" ht="25.5">
      <c r="A684" s="167">
        <f t="shared" si="10"/>
        <v>679</v>
      </c>
      <c r="B684" s="201" t="s">
        <v>560</v>
      </c>
      <c r="C684" s="201" t="s">
        <v>1772</v>
      </c>
      <c r="D684" s="201"/>
      <c r="E684" s="201" t="s">
        <v>805</v>
      </c>
      <c r="F684" s="202" t="s">
        <v>2031</v>
      </c>
      <c r="G684" s="201">
        <v>100</v>
      </c>
      <c r="H684" s="201">
        <v>4</v>
      </c>
      <c r="I684" s="201" t="s">
        <v>4201</v>
      </c>
    </row>
    <row r="685" spans="1:9" ht="25.5">
      <c r="A685" s="167">
        <f t="shared" si="10"/>
        <v>680</v>
      </c>
      <c r="B685" s="201" t="s">
        <v>560</v>
      </c>
      <c r="C685" s="201" t="s">
        <v>1773</v>
      </c>
      <c r="D685" s="201" t="s">
        <v>1774</v>
      </c>
      <c r="E685" s="201" t="s">
        <v>805</v>
      </c>
      <c r="F685" s="202" t="s">
        <v>2031</v>
      </c>
      <c r="G685" s="201">
        <v>100</v>
      </c>
      <c r="H685" s="201">
        <v>4</v>
      </c>
      <c r="I685" s="201" t="s">
        <v>4201</v>
      </c>
    </row>
    <row r="686" spans="1:9" ht="25.5">
      <c r="A686" s="167">
        <f t="shared" si="10"/>
        <v>681</v>
      </c>
      <c r="B686" s="201" t="s">
        <v>560</v>
      </c>
      <c r="C686" s="201" t="s">
        <v>1775</v>
      </c>
      <c r="D686" s="201" t="s">
        <v>1776</v>
      </c>
      <c r="E686" s="201" t="s">
        <v>805</v>
      </c>
      <c r="F686" s="202" t="s">
        <v>2031</v>
      </c>
      <c r="G686" s="201">
        <v>100</v>
      </c>
      <c r="H686" s="201">
        <v>4</v>
      </c>
      <c r="I686" s="201" t="s">
        <v>4201</v>
      </c>
    </row>
    <row r="687" spans="1:9" ht="25.5">
      <c r="A687" s="167">
        <f t="shared" si="10"/>
        <v>682</v>
      </c>
      <c r="B687" s="201" t="s">
        <v>560</v>
      </c>
      <c r="C687" s="201" t="s">
        <v>1777</v>
      </c>
      <c r="D687" s="201" t="s">
        <v>1778</v>
      </c>
      <c r="E687" s="201" t="s">
        <v>805</v>
      </c>
      <c r="F687" s="202" t="s">
        <v>2031</v>
      </c>
      <c r="G687" s="201">
        <v>100</v>
      </c>
      <c r="H687" s="201">
        <v>4</v>
      </c>
      <c r="I687" s="201" t="s">
        <v>4201</v>
      </c>
    </row>
    <row r="688" spans="1:9" ht="25.5">
      <c r="A688" s="167">
        <f t="shared" si="10"/>
        <v>683</v>
      </c>
      <c r="B688" s="201" t="s">
        <v>560</v>
      </c>
      <c r="C688" s="201" t="s">
        <v>1779</v>
      </c>
      <c r="D688" s="201" t="s">
        <v>1780</v>
      </c>
      <c r="E688" s="201" t="s">
        <v>805</v>
      </c>
      <c r="F688" s="202" t="s">
        <v>2031</v>
      </c>
      <c r="G688" s="201">
        <v>100</v>
      </c>
      <c r="H688" s="201">
        <v>4</v>
      </c>
      <c r="I688" s="201" t="s">
        <v>4201</v>
      </c>
    </row>
    <row r="689" spans="1:9" ht="25.5">
      <c r="A689" s="167">
        <f t="shared" si="10"/>
        <v>684</v>
      </c>
      <c r="B689" s="201" t="s">
        <v>560</v>
      </c>
      <c r="C689" s="201" t="s">
        <v>1781</v>
      </c>
      <c r="D689" s="201" t="s">
        <v>1782</v>
      </c>
      <c r="E689" s="201" t="s">
        <v>805</v>
      </c>
      <c r="F689" s="202" t="s">
        <v>2031</v>
      </c>
      <c r="G689" s="201">
        <v>100</v>
      </c>
      <c r="H689" s="201">
        <v>4</v>
      </c>
      <c r="I689" s="201" t="s">
        <v>4201</v>
      </c>
    </row>
    <row r="690" spans="1:9" ht="25.5">
      <c r="A690" s="167">
        <f t="shared" si="10"/>
        <v>685</v>
      </c>
      <c r="B690" s="201" t="s">
        <v>560</v>
      </c>
      <c r="C690" s="201" t="s">
        <v>1783</v>
      </c>
      <c r="D690" s="201" t="s">
        <v>1784</v>
      </c>
      <c r="E690" s="201" t="s">
        <v>805</v>
      </c>
      <c r="F690" s="202" t="s">
        <v>2031</v>
      </c>
      <c r="G690" s="201">
        <v>100</v>
      </c>
      <c r="H690" s="201">
        <v>4</v>
      </c>
      <c r="I690" s="201" t="s">
        <v>4201</v>
      </c>
    </row>
    <row r="691" spans="1:9" ht="25.5">
      <c r="A691" s="167">
        <f t="shared" si="10"/>
        <v>686</v>
      </c>
      <c r="B691" s="201" t="s">
        <v>560</v>
      </c>
      <c r="C691" s="201" t="s">
        <v>1785</v>
      </c>
      <c r="D691" s="201" t="s">
        <v>1786</v>
      </c>
      <c r="E691" s="201" t="s">
        <v>805</v>
      </c>
      <c r="F691" s="202" t="s">
        <v>2031</v>
      </c>
      <c r="G691" s="201">
        <v>100</v>
      </c>
      <c r="H691" s="201">
        <v>4</v>
      </c>
      <c r="I691" s="201" t="s">
        <v>4201</v>
      </c>
    </row>
    <row r="692" spans="1:9" ht="25.5">
      <c r="A692" s="167">
        <f t="shared" si="10"/>
        <v>687</v>
      </c>
      <c r="B692" s="201" t="s">
        <v>560</v>
      </c>
      <c r="C692" s="201" t="s">
        <v>1787</v>
      </c>
      <c r="D692" s="201" t="s">
        <v>1788</v>
      </c>
      <c r="E692" s="201" t="s">
        <v>805</v>
      </c>
      <c r="F692" s="202" t="s">
        <v>2031</v>
      </c>
      <c r="G692" s="201">
        <v>100</v>
      </c>
      <c r="H692" s="201">
        <v>4</v>
      </c>
      <c r="I692" s="201" t="s">
        <v>4201</v>
      </c>
    </row>
    <row r="693" spans="1:9" ht="25.5">
      <c r="A693" s="167">
        <f t="shared" si="10"/>
        <v>688</v>
      </c>
      <c r="B693" s="201" t="s">
        <v>560</v>
      </c>
      <c r="C693" s="201" t="s">
        <v>1789</v>
      </c>
      <c r="D693" s="201" t="s">
        <v>1790</v>
      </c>
      <c r="E693" s="201" t="s">
        <v>805</v>
      </c>
      <c r="F693" s="202" t="s">
        <v>2031</v>
      </c>
      <c r="G693" s="201">
        <v>100</v>
      </c>
      <c r="H693" s="201">
        <v>4</v>
      </c>
      <c r="I693" s="201" t="s">
        <v>4201</v>
      </c>
    </row>
    <row r="694" spans="1:9" ht="25.5">
      <c r="A694" s="167">
        <f t="shared" si="10"/>
        <v>689</v>
      </c>
      <c r="B694" s="201" t="s">
        <v>560</v>
      </c>
      <c r="C694" s="201" t="s">
        <v>1791</v>
      </c>
      <c r="D694" s="201" t="s">
        <v>1792</v>
      </c>
      <c r="E694" s="201" t="s">
        <v>805</v>
      </c>
      <c r="F694" s="202" t="s">
        <v>2031</v>
      </c>
      <c r="G694" s="201">
        <v>100</v>
      </c>
      <c r="H694" s="201">
        <v>4</v>
      </c>
      <c r="I694" s="201" t="s">
        <v>4201</v>
      </c>
    </row>
    <row r="695" spans="1:9" ht="25.5">
      <c r="A695" s="167">
        <f t="shared" si="10"/>
        <v>690</v>
      </c>
      <c r="B695" s="201" t="s">
        <v>560</v>
      </c>
      <c r="C695" s="201" t="s">
        <v>1793</v>
      </c>
      <c r="D695" s="201"/>
      <c r="E695" s="201" t="s">
        <v>805</v>
      </c>
      <c r="F695" s="202" t="s">
        <v>2031</v>
      </c>
      <c r="G695" s="201">
        <v>100</v>
      </c>
      <c r="H695" s="201">
        <v>4</v>
      </c>
      <c r="I695" s="201" t="s">
        <v>4201</v>
      </c>
    </row>
    <row r="696" spans="1:9" ht="25.5">
      <c r="A696" s="167">
        <f t="shared" si="10"/>
        <v>691</v>
      </c>
      <c r="B696" s="201" t="s">
        <v>560</v>
      </c>
      <c r="C696" s="201" t="s">
        <v>1794</v>
      </c>
      <c r="D696" s="201"/>
      <c r="E696" s="201" t="s">
        <v>805</v>
      </c>
      <c r="F696" s="202" t="s">
        <v>2031</v>
      </c>
      <c r="G696" s="201">
        <v>100</v>
      </c>
      <c r="H696" s="201">
        <v>4</v>
      </c>
      <c r="I696" s="201" t="s">
        <v>4201</v>
      </c>
    </row>
    <row r="697" spans="1:9" ht="25.5">
      <c r="A697" s="167">
        <f t="shared" si="10"/>
        <v>692</v>
      </c>
      <c r="B697" s="201" t="s">
        <v>560</v>
      </c>
      <c r="C697" s="201" t="s">
        <v>1795</v>
      </c>
      <c r="D697" s="201" t="s">
        <v>1796</v>
      </c>
      <c r="E697" s="201" t="s">
        <v>805</v>
      </c>
      <c r="F697" s="202" t="s">
        <v>2031</v>
      </c>
      <c r="G697" s="201">
        <v>100</v>
      </c>
      <c r="H697" s="201">
        <v>4</v>
      </c>
      <c r="I697" s="201" t="s">
        <v>4201</v>
      </c>
    </row>
    <row r="698" spans="1:9" ht="25.5">
      <c r="A698" s="167">
        <f t="shared" si="10"/>
        <v>693</v>
      </c>
      <c r="B698" s="201" t="s">
        <v>560</v>
      </c>
      <c r="C698" s="201" t="s">
        <v>1797</v>
      </c>
      <c r="D698" s="201"/>
      <c r="E698" s="201" t="s">
        <v>805</v>
      </c>
      <c r="F698" s="202" t="s">
        <v>2031</v>
      </c>
      <c r="G698" s="201">
        <v>100</v>
      </c>
      <c r="H698" s="201">
        <v>4</v>
      </c>
      <c r="I698" s="201" t="s">
        <v>4201</v>
      </c>
    </row>
    <row r="699" spans="1:9" ht="25.5">
      <c r="A699" s="167">
        <f t="shared" si="10"/>
        <v>694</v>
      </c>
      <c r="B699" s="201" t="s">
        <v>560</v>
      </c>
      <c r="C699" s="201" t="s">
        <v>1798</v>
      </c>
      <c r="D699" s="201"/>
      <c r="E699" s="201" t="s">
        <v>805</v>
      </c>
      <c r="F699" s="202" t="s">
        <v>2031</v>
      </c>
      <c r="G699" s="201">
        <v>100</v>
      </c>
      <c r="H699" s="201">
        <v>4</v>
      </c>
      <c r="I699" s="201" t="s">
        <v>4201</v>
      </c>
    </row>
    <row r="700" spans="1:9" ht="25.5">
      <c r="A700" s="167">
        <f t="shared" si="10"/>
        <v>695</v>
      </c>
      <c r="B700" s="201" t="s">
        <v>560</v>
      </c>
      <c r="C700" s="201" t="s">
        <v>1799</v>
      </c>
      <c r="D700" s="201" t="s">
        <v>1800</v>
      </c>
      <c r="E700" s="201" t="s">
        <v>805</v>
      </c>
      <c r="F700" s="202" t="s">
        <v>2031</v>
      </c>
      <c r="G700" s="201">
        <v>100</v>
      </c>
      <c r="H700" s="201">
        <v>4</v>
      </c>
      <c r="I700" s="201" t="s">
        <v>4201</v>
      </c>
    </row>
    <row r="701" spans="1:9" ht="25.5">
      <c r="A701" s="167">
        <f t="shared" si="10"/>
        <v>696</v>
      </c>
      <c r="B701" s="201" t="s">
        <v>560</v>
      </c>
      <c r="C701" s="201" t="s">
        <v>1801</v>
      </c>
      <c r="D701" s="201"/>
      <c r="E701" s="201" t="s">
        <v>805</v>
      </c>
      <c r="F701" s="202" t="s">
        <v>2031</v>
      </c>
      <c r="G701" s="201">
        <v>100</v>
      </c>
      <c r="H701" s="201">
        <v>4</v>
      </c>
      <c r="I701" s="201" t="s">
        <v>4201</v>
      </c>
    </row>
    <row r="702" spans="1:9" ht="25.5">
      <c r="A702" s="167">
        <f t="shared" si="10"/>
        <v>697</v>
      </c>
      <c r="B702" s="201" t="s">
        <v>560</v>
      </c>
      <c r="C702" s="201" t="s">
        <v>1802</v>
      </c>
      <c r="D702" s="201" t="s">
        <v>1803</v>
      </c>
      <c r="E702" s="201" t="s">
        <v>805</v>
      </c>
      <c r="F702" s="202" t="s">
        <v>2031</v>
      </c>
      <c r="G702" s="201">
        <v>100</v>
      </c>
      <c r="H702" s="201">
        <v>4</v>
      </c>
      <c r="I702" s="201" t="s">
        <v>4201</v>
      </c>
    </row>
    <row r="703" spans="1:9" ht="25.5">
      <c r="A703" s="167">
        <f t="shared" si="10"/>
        <v>698</v>
      </c>
      <c r="B703" s="201" t="s">
        <v>560</v>
      </c>
      <c r="C703" s="201" t="s">
        <v>1804</v>
      </c>
      <c r="D703" s="201"/>
      <c r="E703" s="201" t="s">
        <v>805</v>
      </c>
      <c r="F703" s="202" t="s">
        <v>2031</v>
      </c>
      <c r="G703" s="201">
        <v>100</v>
      </c>
      <c r="H703" s="201">
        <v>4</v>
      </c>
      <c r="I703" s="201" t="s">
        <v>4201</v>
      </c>
    </row>
    <row r="704" spans="1:9" ht="25.5">
      <c r="A704" s="167">
        <f t="shared" si="10"/>
        <v>699</v>
      </c>
      <c r="B704" s="201" t="s">
        <v>560</v>
      </c>
      <c r="C704" s="201" t="s">
        <v>1805</v>
      </c>
      <c r="D704" s="201" t="s">
        <v>1806</v>
      </c>
      <c r="E704" s="201" t="s">
        <v>805</v>
      </c>
      <c r="F704" s="202" t="s">
        <v>2031</v>
      </c>
      <c r="G704" s="201">
        <v>100</v>
      </c>
      <c r="H704" s="201">
        <v>4</v>
      </c>
      <c r="I704" s="201" t="s">
        <v>4201</v>
      </c>
    </row>
    <row r="705" spans="1:9" ht="25.5">
      <c r="A705" s="167">
        <f t="shared" si="10"/>
        <v>700</v>
      </c>
      <c r="B705" s="201" t="s">
        <v>560</v>
      </c>
      <c r="C705" s="201" t="s">
        <v>1807</v>
      </c>
      <c r="D705" s="201" t="s">
        <v>1808</v>
      </c>
      <c r="E705" s="201" t="s">
        <v>805</v>
      </c>
      <c r="F705" s="202" t="s">
        <v>2031</v>
      </c>
      <c r="G705" s="201">
        <v>100</v>
      </c>
      <c r="H705" s="201">
        <v>4</v>
      </c>
      <c r="I705" s="201" t="s">
        <v>4201</v>
      </c>
    </row>
    <row r="706" spans="1:9" ht="25.5">
      <c r="A706" s="167">
        <f t="shared" si="10"/>
        <v>701</v>
      </c>
      <c r="B706" s="201" t="s">
        <v>560</v>
      </c>
      <c r="C706" s="201" t="s">
        <v>1809</v>
      </c>
      <c r="D706" s="201" t="s">
        <v>1810</v>
      </c>
      <c r="E706" s="201" t="s">
        <v>805</v>
      </c>
      <c r="F706" s="202" t="s">
        <v>2031</v>
      </c>
      <c r="G706" s="201">
        <v>100</v>
      </c>
      <c r="H706" s="201">
        <v>4</v>
      </c>
      <c r="I706" s="201" t="s">
        <v>4201</v>
      </c>
    </row>
    <row r="707" spans="1:9" ht="25.5">
      <c r="A707" s="167">
        <f t="shared" si="10"/>
        <v>702</v>
      </c>
      <c r="B707" s="201" t="s">
        <v>560</v>
      </c>
      <c r="C707" s="201" t="s">
        <v>1811</v>
      </c>
      <c r="D707" s="201" t="s">
        <v>1812</v>
      </c>
      <c r="E707" s="201" t="s">
        <v>805</v>
      </c>
      <c r="F707" s="202" t="s">
        <v>2031</v>
      </c>
      <c r="G707" s="201">
        <v>100</v>
      </c>
      <c r="H707" s="201">
        <v>4</v>
      </c>
      <c r="I707" s="201" t="s">
        <v>4201</v>
      </c>
    </row>
    <row r="708" spans="1:9" ht="25.5">
      <c r="A708" s="167">
        <f t="shared" si="10"/>
        <v>703</v>
      </c>
      <c r="B708" s="201" t="s">
        <v>560</v>
      </c>
      <c r="C708" s="201" t="s">
        <v>1813</v>
      </c>
      <c r="D708" s="201" t="s">
        <v>1814</v>
      </c>
      <c r="E708" s="201" t="s">
        <v>805</v>
      </c>
      <c r="F708" s="202" t="s">
        <v>2031</v>
      </c>
      <c r="G708" s="201">
        <v>100</v>
      </c>
      <c r="H708" s="201">
        <v>4</v>
      </c>
      <c r="I708" s="201" t="s">
        <v>4201</v>
      </c>
    </row>
    <row r="709" spans="1:9" ht="25.5">
      <c r="A709" s="167">
        <f t="shared" si="10"/>
        <v>704</v>
      </c>
      <c r="B709" s="201" t="s">
        <v>560</v>
      </c>
      <c r="C709" s="201" t="s">
        <v>1815</v>
      </c>
      <c r="D709" s="201" t="s">
        <v>1816</v>
      </c>
      <c r="E709" s="201" t="s">
        <v>805</v>
      </c>
      <c r="F709" s="202" t="s">
        <v>2031</v>
      </c>
      <c r="G709" s="201">
        <v>100</v>
      </c>
      <c r="H709" s="201">
        <v>4</v>
      </c>
      <c r="I709" s="201" t="s">
        <v>4201</v>
      </c>
    </row>
    <row r="710" spans="1:9" ht="25.5">
      <c r="A710" s="167">
        <f t="shared" si="10"/>
        <v>705</v>
      </c>
      <c r="B710" s="201" t="s">
        <v>560</v>
      </c>
      <c r="C710" s="201" t="s">
        <v>1817</v>
      </c>
      <c r="D710" s="201" t="s">
        <v>1818</v>
      </c>
      <c r="E710" s="201" t="s">
        <v>805</v>
      </c>
      <c r="F710" s="202" t="s">
        <v>2031</v>
      </c>
      <c r="G710" s="201">
        <v>100</v>
      </c>
      <c r="H710" s="201">
        <v>4</v>
      </c>
      <c r="I710" s="201" t="s">
        <v>4201</v>
      </c>
    </row>
    <row r="711" spans="1:9" ht="25.5">
      <c r="A711" s="167">
        <f t="shared" si="10"/>
        <v>706</v>
      </c>
      <c r="B711" s="201" t="s">
        <v>560</v>
      </c>
      <c r="C711" s="201" t="s">
        <v>1819</v>
      </c>
      <c r="D711" s="201" t="s">
        <v>1820</v>
      </c>
      <c r="E711" s="201" t="s">
        <v>805</v>
      </c>
      <c r="F711" s="202" t="s">
        <v>2031</v>
      </c>
      <c r="G711" s="201">
        <v>100</v>
      </c>
      <c r="H711" s="201">
        <v>4</v>
      </c>
      <c r="I711" s="201" t="s">
        <v>4201</v>
      </c>
    </row>
    <row r="712" spans="1:9" ht="25.5">
      <c r="A712" s="167">
        <f t="shared" ref="A712:A775" si="11">+A711+1</f>
        <v>707</v>
      </c>
      <c r="B712" s="201" t="s">
        <v>560</v>
      </c>
      <c r="C712" s="201" t="s">
        <v>1821</v>
      </c>
      <c r="D712" s="201" t="s">
        <v>1820</v>
      </c>
      <c r="E712" s="201" t="s">
        <v>805</v>
      </c>
      <c r="F712" s="202" t="s">
        <v>2031</v>
      </c>
      <c r="G712" s="201">
        <v>100</v>
      </c>
      <c r="H712" s="201">
        <v>4</v>
      </c>
      <c r="I712" s="201" t="s">
        <v>4201</v>
      </c>
    </row>
    <row r="713" spans="1:9" ht="25.5">
      <c r="A713" s="167">
        <f t="shared" si="11"/>
        <v>708</v>
      </c>
      <c r="B713" s="201" t="s">
        <v>560</v>
      </c>
      <c r="C713" s="201" t="s">
        <v>1822</v>
      </c>
      <c r="D713" s="201" t="s">
        <v>1820</v>
      </c>
      <c r="E713" s="201" t="s">
        <v>805</v>
      </c>
      <c r="F713" s="202" t="s">
        <v>2031</v>
      </c>
      <c r="G713" s="201">
        <v>100</v>
      </c>
      <c r="H713" s="201">
        <v>4</v>
      </c>
      <c r="I713" s="201" t="s">
        <v>4201</v>
      </c>
    </row>
    <row r="714" spans="1:9" ht="25.5">
      <c r="A714" s="167">
        <f t="shared" si="11"/>
        <v>709</v>
      </c>
      <c r="B714" s="201" t="s">
        <v>560</v>
      </c>
      <c r="C714" s="201" t="s">
        <v>1823</v>
      </c>
      <c r="D714" s="201" t="s">
        <v>1824</v>
      </c>
      <c r="E714" s="201" t="s">
        <v>805</v>
      </c>
      <c r="F714" s="202" t="s">
        <v>2031</v>
      </c>
      <c r="G714" s="201">
        <v>100</v>
      </c>
      <c r="H714" s="201">
        <v>4</v>
      </c>
      <c r="I714" s="201" t="s">
        <v>4201</v>
      </c>
    </row>
    <row r="715" spans="1:9" ht="25.5">
      <c r="A715" s="167">
        <f t="shared" si="11"/>
        <v>710</v>
      </c>
      <c r="B715" s="201" t="s">
        <v>560</v>
      </c>
      <c r="C715" s="201" t="s">
        <v>1825</v>
      </c>
      <c r="D715" s="201" t="s">
        <v>1826</v>
      </c>
      <c r="E715" s="201" t="s">
        <v>805</v>
      </c>
      <c r="F715" s="202" t="s">
        <v>2031</v>
      </c>
      <c r="G715" s="201">
        <v>100</v>
      </c>
      <c r="H715" s="201">
        <v>4</v>
      </c>
      <c r="I715" s="201" t="s">
        <v>4201</v>
      </c>
    </row>
    <row r="716" spans="1:9" ht="25.5">
      <c r="A716" s="167">
        <f t="shared" si="11"/>
        <v>711</v>
      </c>
      <c r="B716" s="201" t="s">
        <v>560</v>
      </c>
      <c r="C716" s="201" t="s">
        <v>1827</v>
      </c>
      <c r="D716" s="201" t="s">
        <v>1828</v>
      </c>
      <c r="E716" s="201" t="s">
        <v>805</v>
      </c>
      <c r="F716" s="202" t="s">
        <v>2031</v>
      </c>
      <c r="G716" s="201">
        <v>100</v>
      </c>
      <c r="H716" s="201">
        <v>4</v>
      </c>
      <c r="I716" s="201" t="s">
        <v>4201</v>
      </c>
    </row>
    <row r="717" spans="1:9" ht="25.5">
      <c r="A717" s="167">
        <f t="shared" si="11"/>
        <v>712</v>
      </c>
      <c r="B717" s="201" t="s">
        <v>560</v>
      </c>
      <c r="C717" s="201" t="s">
        <v>1829</v>
      </c>
      <c r="D717" s="201" t="s">
        <v>1830</v>
      </c>
      <c r="E717" s="201" t="s">
        <v>805</v>
      </c>
      <c r="F717" s="202" t="s">
        <v>2031</v>
      </c>
      <c r="G717" s="201">
        <v>100</v>
      </c>
      <c r="H717" s="201">
        <v>4</v>
      </c>
      <c r="I717" s="201" t="s">
        <v>4201</v>
      </c>
    </row>
    <row r="718" spans="1:9" ht="25.5">
      <c r="A718" s="167">
        <f t="shared" si="11"/>
        <v>713</v>
      </c>
      <c r="B718" s="201" t="s">
        <v>560</v>
      </c>
      <c r="C718" s="201" t="s">
        <v>1831</v>
      </c>
      <c r="D718" s="201" t="s">
        <v>1832</v>
      </c>
      <c r="E718" s="201" t="s">
        <v>805</v>
      </c>
      <c r="F718" s="202" t="s">
        <v>2031</v>
      </c>
      <c r="G718" s="201">
        <v>100</v>
      </c>
      <c r="H718" s="201">
        <v>4</v>
      </c>
      <c r="I718" s="201" t="s">
        <v>4201</v>
      </c>
    </row>
    <row r="719" spans="1:9" ht="25.5">
      <c r="A719" s="167">
        <f t="shared" si="11"/>
        <v>714</v>
      </c>
      <c r="B719" s="201" t="s">
        <v>560</v>
      </c>
      <c r="C719" s="201" t="s">
        <v>1833</v>
      </c>
      <c r="D719" s="201" t="s">
        <v>1834</v>
      </c>
      <c r="E719" s="201" t="s">
        <v>805</v>
      </c>
      <c r="F719" s="202" t="s">
        <v>2031</v>
      </c>
      <c r="G719" s="201">
        <v>100</v>
      </c>
      <c r="H719" s="201">
        <v>4</v>
      </c>
      <c r="I719" s="201" t="s">
        <v>4201</v>
      </c>
    </row>
    <row r="720" spans="1:9" ht="25.5">
      <c r="A720" s="167">
        <f t="shared" si="11"/>
        <v>715</v>
      </c>
      <c r="B720" s="201" t="s">
        <v>560</v>
      </c>
      <c r="C720" s="201" t="s">
        <v>1835</v>
      </c>
      <c r="D720" s="201" t="s">
        <v>1836</v>
      </c>
      <c r="E720" s="201" t="s">
        <v>805</v>
      </c>
      <c r="F720" s="202" t="s">
        <v>2031</v>
      </c>
      <c r="G720" s="201">
        <v>100</v>
      </c>
      <c r="H720" s="201">
        <v>4</v>
      </c>
      <c r="I720" s="201" t="s">
        <v>4201</v>
      </c>
    </row>
    <row r="721" spans="1:9" ht="25.5">
      <c r="A721" s="167">
        <f t="shared" si="11"/>
        <v>716</v>
      </c>
      <c r="B721" s="201" t="s">
        <v>560</v>
      </c>
      <c r="C721" s="201" t="s">
        <v>1837</v>
      </c>
      <c r="D721" s="201" t="s">
        <v>1838</v>
      </c>
      <c r="E721" s="201" t="s">
        <v>805</v>
      </c>
      <c r="F721" s="202" t="s">
        <v>2031</v>
      </c>
      <c r="G721" s="201">
        <v>100</v>
      </c>
      <c r="H721" s="201">
        <v>4</v>
      </c>
      <c r="I721" s="201" t="s">
        <v>4201</v>
      </c>
    </row>
    <row r="722" spans="1:9" ht="25.5">
      <c r="A722" s="167">
        <f t="shared" si="11"/>
        <v>717</v>
      </c>
      <c r="B722" s="201" t="s">
        <v>560</v>
      </c>
      <c r="C722" s="201" t="s">
        <v>1839</v>
      </c>
      <c r="D722" s="201" t="s">
        <v>1840</v>
      </c>
      <c r="E722" s="201" t="s">
        <v>805</v>
      </c>
      <c r="F722" s="202" t="s">
        <v>2031</v>
      </c>
      <c r="G722" s="201">
        <v>100</v>
      </c>
      <c r="H722" s="201">
        <v>4</v>
      </c>
      <c r="I722" s="201" t="s">
        <v>4201</v>
      </c>
    </row>
    <row r="723" spans="1:9" ht="25.5">
      <c r="A723" s="167">
        <f t="shared" si="11"/>
        <v>718</v>
      </c>
      <c r="B723" s="201" t="s">
        <v>560</v>
      </c>
      <c r="C723" s="201" t="s">
        <v>1841</v>
      </c>
      <c r="D723" s="201" t="s">
        <v>1842</v>
      </c>
      <c r="E723" s="201" t="s">
        <v>805</v>
      </c>
      <c r="F723" s="202" t="s">
        <v>2031</v>
      </c>
      <c r="G723" s="201">
        <v>100</v>
      </c>
      <c r="H723" s="201">
        <v>4</v>
      </c>
      <c r="I723" s="201" t="s">
        <v>4201</v>
      </c>
    </row>
    <row r="724" spans="1:9" ht="25.5">
      <c r="A724" s="167">
        <f t="shared" si="11"/>
        <v>719</v>
      </c>
      <c r="B724" s="201" t="s">
        <v>560</v>
      </c>
      <c r="C724" s="201" t="s">
        <v>1843</v>
      </c>
      <c r="D724" s="201" t="s">
        <v>1844</v>
      </c>
      <c r="E724" s="201" t="s">
        <v>805</v>
      </c>
      <c r="F724" s="202" t="s">
        <v>2031</v>
      </c>
      <c r="G724" s="201">
        <v>100</v>
      </c>
      <c r="H724" s="201">
        <v>4</v>
      </c>
      <c r="I724" s="201" t="s">
        <v>4201</v>
      </c>
    </row>
    <row r="725" spans="1:9" ht="25.5">
      <c r="A725" s="167">
        <f t="shared" si="11"/>
        <v>720</v>
      </c>
      <c r="B725" s="201" t="s">
        <v>560</v>
      </c>
      <c r="C725" s="201" t="s">
        <v>1845</v>
      </c>
      <c r="D725" s="201" t="s">
        <v>1846</v>
      </c>
      <c r="E725" s="201" t="s">
        <v>805</v>
      </c>
      <c r="F725" s="202" t="s">
        <v>2031</v>
      </c>
      <c r="G725" s="201">
        <v>100</v>
      </c>
      <c r="H725" s="201">
        <v>4</v>
      </c>
      <c r="I725" s="201" t="s">
        <v>4201</v>
      </c>
    </row>
    <row r="726" spans="1:9" ht="25.5">
      <c r="A726" s="167">
        <f t="shared" si="11"/>
        <v>721</v>
      </c>
      <c r="B726" s="201" t="s">
        <v>560</v>
      </c>
      <c r="C726" s="201" t="s">
        <v>1847</v>
      </c>
      <c r="D726" s="201" t="s">
        <v>1848</v>
      </c>
      <c r="E726" s="201" t="s">
        <v>805</v>
      </c>
      <c r="F726" s="202" t="s">
        <v>2031</v>
      </c>
      <c r="G726" s="201">
        <v>100</v>
      </c>
      <c r="H726" s="201">
        <v>4</v>
      </c>
      <c r="I726" s="201" t="s">
        <v>4201</v>
      </c>
    </row>
    <row r="727" spans="1:9" ht="25.5">
      <c r="A727" s="167">
        <f t="shared" si="11"/>
        <v>722</v>
      </c>
      <c r="B727" s="201" t="s">
        <v>560</v>
      </c>
      <c r="C727" s="201" t="s">
        <v>1849</v>
      </c>
      <c r="D727" s="201" t="s">
        <v>1850</v>
      </c>
      <c r="E727" s="201" t="s">
        <v>805</v>
      </c>
      <c r="F727" s="202" t="s">
        <v>2031</v>
      </c>
      <c r="G727" s="201">
        <v>100</v>
      </c>
      <c r="H727" s="201">
        <v>4</v>
      </c>
      <c r="I727" s="201" t="s">
        <v>4201</v>
      </c>
    </row>
    <row r="728" spans="1:9" ht="25.5">
      <c r="A728" s="167">
        <f t="shared" si="11"/>
        <v>723</v>
      </c>
      <c r="B728" s="201" t="s">
        <v>560</v>
      </c>
      <c r="C728" s="201" t="s">
        <v>1851</v>
      </c>
      <c r="D728" s="201" t="s">
        <v>1850</v>
      </c>
      <c r="E728" s="201" t="s">
        <v>805</v>
      </c>
      <c r="F728" s="202" t="s">
        <v>2031</v>
      </c>
      <c r="G728" s="201">
        <v>100</v>
      </c>
      <c r="H728" s="201">
        <v>4</v>
      </c>
      <c r="I728" s="201" t="s">
        <v>4201</v>
      </c>
    </row>
    <row r="729" spans="1:9" ht="25.5">
      <c r="A729" s="167">
        <f t="shared" si="11"/>
        <v>724</v>
      </c>
      <c r="B729" s="201" t="s">
        <v>560</v>
      </c>
      <c r="C729" s="201" t="s">
        <v>1852</v>
      </c>
      <c r="D729" s="201" t="s">
        <v>1853</v>
      </c>
      <c r="E729" s="201" t="s">
        <v>805</v>
      </c>
      <c r="F729" s="202" t="s">
        <v>2031</v>
      </c>
      <c r="G729" s="201">
        <v>100</v>
      </c>
      <c r="H729" s="201">
        <v>4</v>
      </c>
      <c r="I729" s="201" t="s">
        <v>4201</v>
      </c>
    </row>
    <row r="730" spans="1:9" ht="25.5">
      <c r="A730" s="167">
        <f t="shared" si="11"/>
        <v>725</v>
      </c>
      <c r="B730" s="201" t="s">
        <v>560</v>
      </c>
      <c r="C730" s="201" t="s">
        <v>1854</v>
      </c>
      <c r="D730" s="201" t="s">
        <v>1855</v>
      </c>
      <c r="E730" s="201" t="s">
        <v>805</v>
      </c>
      <c r="F730" s="202" t="s">
        <v>2031</v>
      </c>
      <c r="G730" s="201">
        <v>100</v>
      </c>
      <c r="H730" s="201">
        <v>4</v>
      </c>
      <c r="I730" s="201" t="s">
        <v>4201</v>
      </c>
    </row>
    <row r="731" spans="1:9" ht="25.5">
      <c r="A731" s="167">
        <f t="shared" si="11"/>
        <v>726</v>
      </c>
      <c r="B731" s="201" t="s">
        <v>560</v>
      </c>
      <c r="C731" s="201" t="s">
        <v>1856</v>
      </c>
      <c r="D731" s="201" t="s">
        <v>1857</v>
      </c>
      <c r="E731" s="201" t="s">
        <v>805</v>
      </c>
      <c r="F731" s="202" t="s">
        <v>2031</v>
      </c>
      <c r="G731" s="201">
        <v>100</v>
      </c>
      <c r="H731" s="201">
        <v>4</v>
      </c>
      <c r="I731" s="201" t="s">
        <v>4201</v>
      </c>
    </row>
    <row r="732" spans="1:9" ht="25.5">
      <c r="A732" s="167">
        <f t="shared" si="11"/>
        <v>727</v>
      </c>
      <c r="B732" s="201" t="s">
        <v>560</v>
      </c>
      <c r="C732" s="207" t="s">
        <v>1858</v>
      </c>
      <c r="D732" s="207">
        <v>941132327</v>
      </c>
      <c r="E732" s="201" t="s">
        <v>805</v>
      </c>
      <c r="F732" s="202" t="s">
        <v>2031</v>
      </c>
      <c r="G732" s="201">
        <v>100</v>
      </c>
      <c r="H732" s="201">
        <v>4</v>
      </c>
      <c r="I732" s="201" t="s">
        <v>4202</v>
      </c>
    </row>
    <row r="733" spans="1:9" ht="25.5">
      <c r="A733" s="167">
        <f t="shared" si="11"/>
        <v>728</v>
      </c>
      <c r="B733" s="201" t="s">
        <v>560</v>
      </c>
      <c r="C733" s="201" t="s">
        <v>1859</v>
      </c>
      <c r="D733" s="201">
        <v>623295598</v>
      </c>
      <c r="E733" s="201" t="s">
        <v>805</v>
      </c>
      <c r="F733" s="202" t="s">
        <v>2031</v>
      </c>
      <c r="G733" s="201">
        <v>100</v>
      </c>
      <c r="H733" s="201">
        <v>4</v>
      </c>
      <c r="I733" s="201" t="s">
        <v>4202</v>
      </c>
    </row>
    <row r="734" spans="1:9" ht="25.5">
      <c r="A734" s="167">
        <f t="shared" si="11"/>
        <v>729</v>
      </c>
      <c r="B734" s="201" t="s">
        <v>560</v>
      </c>
      <c r="C734" s="201" t="s">
        <v>1860</v>
      </c>
      <c r="D734" s="201">
        <v>943173100</v>
      </c>
      <c r="E734" s="201" t="s">
        <v>805</v>
      </c>
      <c r="F734" s="202" t="s">
        <v>2031</v>
      </c>
      <c r="G734" s="201">
        <v>100</v>
      </c>
      <c r="H734" s="201">
        <v>4</v>
      </c>
      <c r="I734" s="201" t="s">
        <v>4202</v>
      </c>
    </row>
    <row r="735" spans="1:9" ht="25.5">
      <c r="A735" s="167">
        <f t="shared" si="11"/>
        <v>730</v>
      </c>
      <c r="B735" s="201" t="s">
        <v>560</v>
      </c>
      <c r="C735" s="201" t="s">
        <v>1861</v>
      </c>
      <c r="D735" s="201">
        <v>919154684</v>
      </c>
      <c r="E735" s="201" t="s">
        <v>805</v>
      </c>
      <c r="F735" s="202" t="s">
        <v>2031</v>
      </c>
      <c r="G735" s="201">
        <v>100</v>
      </c>
      <c r="H735" s="201">
        <v>4</v>
      </c>
      <c r="I735" s="201" t="s">
        <v>4202</v>
      </c>
    </row>
    <row r="736" spans="1:9" ht="25.5">
      <c r="A736" s="167">
        <f t="shared" si="11"/>
        <v>731</v>
      </c>
      <c r="B736" s="201" t="s">
        <v>560</v>
      </c>
      <c r="C736" s="201" t="s">
        <v>1862</v>
      </c>
      <c r="D736" s="201">
        <v>943143710</v>
      </c>
      <c r="E736" s="201" t="s">
        <v>805</v>
      </c>
      <c r="F736" s="202" t="s">
        <v>2031</v>
      </c>
      <c r="G736" s="201">
        <v>100</v>
      </c>
      <c r="H736" s="201">
        <v>4</v>
      </c>
      <c r="I736" s="201" t="s">
        <v>4202</v>
      </c>
    </row>
    <row r="737" spans="1:9" ht="25.5">
      <c r="A737" s="167">
        <f t="shared" si="11"/>
        <v>732</v>
      </c>
      <c r="B737" s="201" t="s">
        <v>560</v>
      </c>
      <c r="C737" s="201" t="s">
        <v>1863</v>
      </c>
      <c r="D737" s="201">
        <v>914254631</v>
      </c>
      <c r="E737" s="201" t="s">
        <v>805</v>
      </c>
      <c r="F737" s="202" t="s">
        <v>2031</v>
      </c>
      <c r="G737" s="201">
        <v>100</v>
      </c>
      <c r="H737" s="201">
        <v>4</v>
      </c>
      <c r="I737" s="201" t="s">
        <v>4202</v>
      </c>
    </row>
    <row r="738" spans="1:9" ht="25.5">
      <c r="A738" s="167">
        <f t="shared" si="11"/>
        <v>733</v>
      </c>
      <c r="B738" s="201" t="s">
        <v>560</v>
      </c>
      <c r="C738" s="201" t="s">
        <v>1864</v>
      </c>
      <c r="D738" s="201">
        <v>941113332</v>
      </c>
      <c r="E738" s="201" t="s">
        <v>805</v>
      </c>
      <c r="F738" s="202" t="s">
        <v>2031</v>
      </c>
      <c r="G738" s="201">
        <v>100</v>
      </c>
      <c r="H738" s="201">
        <v>4</v>
      </c>
      <c r="I738" s="201" t="s">
        <v>4202</v>
      </c>
    </row>
    <row r="739" spans="1:9" ht="25.5">
      <c r="A739" s="167">
        <f t="shared" si="11"/>
        <v>734</v>
      </c>
      <c r="B739" s="201" t="s">
        <v>560</v>
      </c>
      <c r="C739" s="201" t="s">
        <v>1865</v>
      </c>
      <c r="D739" s="201">
        <v>623298420</v>
      </c>
      <c r="E739" s="201" t="s">
        <v>805</v>
      </c>
      <c r="F739" s="202" t="s">
        <v>2031</v>
      </c>
      <c r="G739" s="201">
        <v>100</v>
      </c>
      <c r="H739" s="201">
        <v>4</v>
      </c>
      <c r="I739" s="201" t="s">
        <v>4202</v>
      </c>
    </row>
    <row r="740" spans="1:9" ht="25.5">
      <c r="A740" s="167">
        <f t="shared" si="11"/>
        <v>735</v>
      </c>
      <c r="B740" s="201" t="s">
        <v>560</v>
      </c>
      <c r="C740" s="201" t="s">
        <v>1866</v>
      </c>
      <c r="D740" s="201">
        <v>623298068</v>
      </c>
      <c r="E740" s="201" t="s">
        <v>805</v>
      </c>
      <c r="F740" s="202" t="s">
        <v>2031</v>
      </c>
      <c r="G740" s="201">
        <v>100</v>
      </c>
      <c r="H740" s="201">
        <v>4</v>
      </c>
      <c r="I740" s="201" t="s">
        <v>4202</v>
      </c>
    </row>
    <row r="741" spans="1:9" ht="25.5">
      <c r="A741" s="167">
        <f t="shared" si="11"/>
        <v>736</v>
      </c>
      <c r="B741" s="201" t="s">
        <v>560</v>
      </c>
      <c r="C741" s="201" t="s">
        <v>1867</v>
      </c>
      <c r="D741" s="201">
        <v>919154684</v>
      </c>
      <c r="E741" s="201" t="s">
        <v>805</v>
      </c>
      <c r="F741" s="202" t="s">
        <v>2031</v>
      </c>
      <c r="G741" s="201">
        <v>100</v>
      </c>
      <c r="H741" s="201">
        <v>4</v>
      </c>
      <c r="I741" s="201" t="s">
        <v>4202</v>
      </c>
    </row>
    <row r="742" spans="1:9" ht="25.5">
      <c r="A742" s="167">
        <f t="shared" si="11"/>
        <v>737</v>
      </c>
      <c r="B742" s="201" t="s">
        <v>560</v>
      </c>
      <c r="C742" s="201" t="s">
        <v>1868</v>
      </c>
      <c r="D742" s="201">
        <v>919941732</v>
      </c>
      <c r="E742" s="201" t="s">
        <v>805</v>
      </c>
      <c r="F742" s="202" t="s">
        <v>2031</v>
      </c>
      <c r="G742" s="201">
        <v>100</v>
      </c>
      <c r="H742" s="201">
        <v>4</v>
      </c>
      <c r="I742" s="201" t="s">
        <v>4202</v>
      </c>
    </row>
    <row r="743" spans="1:9" ht="25.5">
      <c r="A743" s="167">
        <f t="shared" si="11"/>
        <v>738</v>
      </c>
      <c r="B743" s="201" t="s">
        <v>560</v>
      </c>
      <c r="C743" s="201" t="s">
        <v>1869</v>
      </c>
      <c r="D743" s="201">
        <v>941154339</v>
      </c>
      <c r="E743" s="201" t="s">
        <v>805</v>
      </c>
      <c r="F743" s="202" t="s">
        <v>2031</v>
      </c>
      <c r="G743" s="201">
        <v>100</v>
      </c>
      <c r="H743" s="201">
        <v>4</v>
      </c>
      <c r="I743" s="201" t="s">
        <v>4202</v>
      </c>
    </row>
    <row r="744" spans="1:9" ht="25.5">
      <c r="A744" s="167">
        <f t="shared" si="11"/>
        <v>739</v>
      </c>
      <c r="B744" s="201" t="s">
        <v>560</v>
      </c>
      <c r="C744" s="201" t="s">
        <v>1870</v>
      </c>
      <c r="D744" s="201">
        <v>995649691</v>
      </c>
      <c r="E744" s="201" t="s">
        <v>805</v>
      </c>
      <c r="F744" s="202" t="s">
        <v>2031</v>
      </c>
      <c r="G744" s="201">
        <v>100</v>
      </c>
      <c r="H744" s="201">
        <v>4</v>
      </c>
      <c r="I744" s="201" t="s">
        <v>4202</v>
      </c>
    </row>
    <row r="745" spans="1:9" ht="25.5">
      <c r="A745" s="167">
        <f t="shared" si="11"/>
        <v>740</v>
      </c>
      <c r="B745" s="201" t="s">
        <v>560</v>
      </c>
      <c r="C745" s="201" t="s">
        <v>1871</v>
      </c>
      <c r="D745" s="201">
        <v>972119277</v>
      </c>
      <c r="E745" s="201" t="s">
        <v>805</v>
      </c>
      <c r="F745" s="202" t="s">
        <v>2031</v>
      </c>
      <c r="G745" s="201">
        <v>100</v>
      </c>
      <c r="H745" s="201">
        <v>4</v>
      </c>
      <c r="I745" s="201" t="s">
        <v>4202</v>
      </c>
    </row>
    <row r="746" spans="1:9" ht="25.5">
      <c r="A746" s="167">
        <f t="shared" si="11"/>
        <v>741</v>
      </c>
      <c r="B746" s="201" t="s">
        <v>560</v>
      </c>
      <c r="C746" s="201" t="s">
        <v>1872</v>
      </c>
      <c r="D746" s="201">
        <v>990264297</v>
      </c>
      <c r="E746" s="201" t="s">
        <v>805</v>
      </c>
      <c r="F746" s="202" t="s">
        <v>2031</v>
      </c>
      <c r="G746" s="201">
        <v>100</v>
      </c>
      <c r="H746" s="201">
        <v>4</v>
      </c>
      <c r="I746" s="201" t="s">
        <v>4202</v>
      </c>
    </row>
    <row r="747" spans="1:9" ht="25.5">
      <c r="A747" s="167">
        <f t="shared" si="11"/>
        <v>742</v>
      </c>
      <c r="B747" s="201" t="s">
        <v>560</v>
      </c>
      <c r="C747" s="201" t="s">
        <v>1873</v>
      </c>
      <c r="D747" s="201">
        <v>623298451</v>
      </c>
      <c r="E747" s="201" t="s">
        <v>805</v>
      </c>
      <c r="F747" s="202" t="s">
        <v>2031</v>
      </c>
      <c r="G747" s="201">
        <v>100</v>
      </c>
      <c r="H747" s="201">
        <v>4</v>
      </c>
      <c r="I747" s="201" t="s">
        <v>4202</v>
      </c>
    </row>
    <row r="748" spans="1:9" ht="25.5">
      <c r="A748" s="167">
        <f t="shared" si="11"/>
        <v>743</v>
      </c>
      <c r="B748" s="201" t="s">
        <v>560</v>
      </c>
      <c r="C748" s="201" t="s">
        <v>1874</v>
      </c>
      <c r="D748" s="201">
        <v>904316138</v>
      </c>
      <c r="E748" s="201" t="s">
        <v>805</v>
      </c>
      <c r="F748" s="202" t="s">
        <v>2031</v>
      </c>
      <c r="G748" s="201">
        <v>100</v>
      </c>
      <c r="H748" s="201">
        <v>4</v>
      </c>
      <c r="I748" s="201" t="s">
        <v>4202</v>
      </c>
    </row>
    <row r="749" spans="1:9" ht="25.5">
      <c r="A749" s="167">
        <f t="shared" si="11"/>
        <v>744</v>
      </c>
      <c r="B749" s="201" t="s">
        <v>560</v>
      </c>
      <c r="C749" s="201" t="s">
        <v>1875</v>
      </c>
      <c r="D749" s="201">
        <v>919159522</v>
      </c>
      <c r="E749" s="201" t="s">
        <v>805</v>
      </c>
      <c r="F749" s="202" t="s">
        <v>2031</v>
      </c>
      <c r="G749" s="201">
        <v>100</v>
      </c>
      <c r="H749" s="201">
        <v>4</v>
      </c>
      <c r="I749" s="201" t="s">
        <v>4202</v>
      </c>
    </row>
    <row r="750" spans="1:9">
      <c r="A750" s="167">
        <f t="shared" si="11"/>
        <v>745</v>
      </c>
      <c r="B750" s="201" t="s">
        <v>704</v>
      </c>
      <c r="C750" s="201" t="s">
        <v>1876</v>
      </c>
      <c r="D750" s="201" t="s">
        <v>1877</v>
      </c>
      <c r="E750" s="201" t="s">
        <v>1878</v>
      </c>
      <c r="F750" s="202" t="s">
        <v>4206</v>
      </c>
      <c r="G750" s="201">
        <v>3</v>
      </c>
      <c r="H750" s="201">
        <v>3</v>
      </c>
      <c r="I750" s="201" t="s">
        <v>1879</v>
      </c>
    </row>
    <row r="751" spans="1:9">
      <c r="A751" s="167">
        <f t="shared" si="11"/>
        <v>746</v>
      </c>
      <c r="B751" s="201" t="s">
        <v>704</v>
      </c>
      <c r="C751" s="201" t="s">
        <v>1880</v>
      </c>
      <c r="D751" s="201" t="s">
        <v>1877</v>
      </c>
      <c r="E751" s="201" t="s">
        <v>1878</v>
      </c>
      <c r="F751" s="202" t="s">
        <v>4206</v>
      </c>
      <c r="G751" s="201">
        <v>3</v>
      </c>
      <c r="H751" s="201">
        <v>3</v>
      </c>
      <c r="I751" s="201" t="s">
        <v>1879</v>
      </c>
    </row>
    <row r="752" spans="1:9">
      <c r="A752" s="167">
        <f t="shared" si="11"/>
        <v>747</v>
      </c>
      <c r="B752" s="201" t="s">
        <v>704</v>
      </c>
      <c r="C752" s="201" t="s">
        <v>1881</v>
      </c>
      <c r="D752" s="201" t="s">
        <v>1877</v>
      </c>
      <c r="E752" s="201" t="s">
        <v>1878</v>
      </c>
      <c r="F752" s="202" t="s">
        <v>4206</v>
      </c>
      <c r="G752" s="201">
        <v>3</v>
      </c>
      <c r="H752" s="201">
        <v>3</v>
      </c>
      <c r="I752" s="201" t="s">
        <v>1879</v>
      </c>
    </row>
    <row r="753" spans="1:9">
      <c r="A753" s="167">
        <f t="shared" si="11"/>
        <v>748</v>
      </c>
      <c r="B753" s="201" t="s">
        <v>704</v>
      </c>
      <c r="C753" s="201" t="s">
        <v>1882</v>
      </c>
      <c r="D753" s="201" t="s">
        <v>1877</v>
      </c>
      <c r="E753" s="201" t="s">
        <v>1878</v>
      </c>
      <c r="F753" s="202" t="s">
        <v>4206</v>
      </c>
      <c r="G753" s="201">
        <v>3</v>
      </c>
      <c r="H753" s="201">
        <v>3</v>
      </c>
      <c r="I753" s="201" t="s">
        <v>1879</v>
      </c>
    </row>
    <row r="754" spans="1:9">
      <c r="A754" s="167">
        <f t="shared" si="11"/>
        <v>749</v>
      </c>
      <c r="B754" s="201" t="s">
        <v>704</v>
      </c>
      <c r="C754" s="201" t="s">
        <v>1883</v>
      </c>
      <c r="D754" s="201" t="s">
        <v>1884</v>
      </c>
      <c r="E754" s="201" t="s">
        <v>1878</v>
      </c>
      <c r="F754" s="202" t="s">
        <v>4206</v>
      </c>
      <c r="G754" s="201">
        <v>3</v>
      </c>
      <c r="H754" s="201">
        <v>3</v>
      </c>
      <c r="I754" s="201" t="s">
        <v>1879</v>
      </c>
    </row>
    <row r="755" spans="1:9">
      <c r="A755" s="167">
        <f t="shared" si="11"/>
        <v>750</v>
      </c>
      <c r="B755" s="201" t="s">
        <v>704</v>
      </c>
      <c r="C755" s="201" t="s">
        <v>1885</v>
      </c>
      <c r="D755" s="201" t="s">
        <v>1886</v>
      </c>
      <c r="E755" s="201" t="s">
        <v>1878</v>
      </c>
      <c r="F755" s="202" t="s">
        <v>4206</v>
      </c>
      <c r="G755" s="201">
        <v>3</v>
      </c>
      <c r="H755" s="201">
        <v>3</v>
      </c>
      <c r="I755" s="201" t="s">
        <v>1879</v>
      </c>
    </row>
    <row r="756" spans="1:9" ht="25.5">
      <c r="A756" s="167">
        <f t="shared" si="11"/>
        <v>751</v>
      </c>
      <c r="B756" s="201" t="s">
        <v>704</v>
      </c>
      <c r="C756" s="201" t="s">
        <v>1887</v>
      </c>
      <c r="D756" s="201" t="s">
        <v>1886</v>
      </c>
      <c r="E756" s="201" t="s">
        <v>1878</v>
      </c>
      <c r="F756" s="202" t="s">
        <v>4206</v>
      </c>
      <c r="G756" s="201">
        <v>3</v>
      </c>
      <c r="H756" s="201">
        <v>3</v>
      </c>
      <c r="I756" s="201" t="s">
        <v>1879</v>
      </c>
    </row>
    <row r="757" spans="1:9" ht="25.5">
      <c r="A757" s="167">
        <f t="shared" si="11"/>
        <v>752</v>
      </c>
      <c r="B757" s="201" t="s">
        <v>704</v>
      </c>
      <c r="C757" s="201" t="s">
        <v>1888</v>
      </c>
      <c r="D757" s="201" t="s">
        <v>1886</v>
      </c>
      <c r="E757" s="201" t="s">
        <v>1878</v>
      </c>
      <c r="F757" s="202" t="s">
        <v>4206</v>
      </c>
      <c r="G757" s="201">
        <v>3</v>
      </c>
      <c r="H757" s="201">
        <v>3</v>
      </c>
      <c r="I757" s="201" t="s">
        <v>1879</v>
      </c>
    </row>
    <row r="758" spans="1:9" ht="25.5">
      <c r="A758" s="167">
        <f t="shared" si="11"/>
        <v>753</v>
      </c>
      <c r="B758" s="201" t="s">
        <v>704</v>
      </c>
      <c r="C758" s="201" t="s">
        <v>1889</v>
      </c>
      <c r="D758" s="201" t="s">
        <v>1886</v>
      </c>
      <c r="E758" s="201" t="s">
        <v>1878</v>
      </c>
      <c r="F758" s="202" t="s">
        <v>4206</v>
      </c>
      <c r="G758" s="201">
        <v>3</v>
      </c>
      <c r="H758" s="201">
        <v>3</v>
      </c>
      <c r="I758" s="201" t="s">
        <v>1879</v>
      </c>
    </row>
    <row r="759" spans="1:9">
      <c r="A759" s="167">
        <f t="shared" si="11"/>
        <v>754</v>
      </c>
      <c r="B759" s="201" t="s">
        <v>704</v>
      </c>
      <c r="C759" s="201" t="s">
        <v>1890</v>
      </c>
      <c r="D759" s="201" t="s">
        <v>1891</v>
      </c>
      <c r="E759" s="201" t="s">
        <v>1878</v>
      </c>
      <c r="F759" s="202" t="s">
        <v>4206</v>
      </c>
      <c r="G759" s="201">
        <v>3</v>
      </c>
      <c r="H759" s="201">
        <v>3</v>
      </c>
      <c r="I759" s="201" t="s">
        <v>1879</v>
      </c>
    </row>
    <row r="760" spans="1:9">
      <c r="A760" s="167">
        <f t="shared" si="11"/>
        <v>755</v>
      </c>
      <c r="B760" s="201" t="s">
        <v>704</v>
      </c>
      <c r="C760" s="201" t="s">
        <v>1892</v>
      </c>
      <c r="D760" s="201" t="s">
        <v>1893</v>
      </c>
      <c r="E760" s="201" t="s">
        <v>1878</v>
      </c>
      <c r="F760" s="202" t="s">
        <v>4206</v>
      </c>
      <c r="G760" s="201">
        <v>3</v>
      </c>
      <c r="H760" s="201">
        <v>3</v>
      </c>
      <c r="I760" s="201" t="s">
        <v>1879</v>
      </c>
    </row>
    <row r="761" spans="1:9">
      <c r="A761" s="167">
        <f t="shared" si="11"/>
        <v>756</v>
      </c>
      <c r="B761" s="201" t="s">
        <v>704</v>
      </c>
      <c r="C761" s="201" t="s">
        <v>1894</v>
      </c>
      <c r="D761" s="201" t="s">
        <v>1895</v>
      </c>
      <c r="E761" s="201" t="s">
        <v>1878</v>
      </c>
      <c r="F761" s="202" t="s">
        <v>4206</v>
      </c>
      <c r="G761" s="201">
        <v>3</v>
      </c>
      <c r="H761" s="201">
        <v>3</v>
      </c>
      <c r="I761" s="201" t="s">
        <v>1879</v>
      </c>
    </row>
    <row r="762" spans="1:9">
      <c r="A762" s="167">
        <f t="shared" si="11"/>
        <v>757</v>
      </c>
      <c r="B762" s="201" t="s">
        <v>704</v>
      </c>
      <c r="C762" s="201" t="s">
        <v>1896</v>
      </c>
      <c r="D762" s="201" t="s">
        <v>1897</v>
      </c>
      <c r="E762" s="201" t="s">
        <v>1878</v>
      </c>
      <c r="F762" s="202" t="s">
        <v>4206</v>
      </c>
      <c r="G762" s="201">
        <v>3</v>
      </c>
      <c r="H762" s="201">
        <v>3</v>
      </c>
      <c r="I762" s="201" t="s">
        <v>1879</v>
      </c>
    </row>
    <row r="763" spans="1:9">
      <c r="A763" s="167">
        <f t="shared" si="11"/>
        <v>758</v>
      </c>
      <c r="B763" s="201" t="s">
        <v>704</v>
      </c>
      <c r="C763" s="201" t="s">
        <v>1898</v>
      </c>
      <c r="D763" s="201" t="s">
        <v>1899</v>
      </c>
      <c r="E763" s="201" t="s">
        <v>1878</v>
      </c>
      <c r="F763" s="202" t="s">
        <v>4206</v>
      </c>
      <c r="G763" s="201">
        <v>3</v>
      </c>
      <c r="H763" s="201">
        <v>3</v>
      </c>
      <c r="I763" s="201" t="s">
        <v>1879</v>
      </c>
    </row>
    <row r="764" spans="1:9">
      <c r="A764" s="167">
        <f t="shared" si="11"/>
        <v>759</v>
      </c>
      <c r="B764" s="201" t="s">
        <v>704</v>
      </c>
      <c r="C764" s="201" t="s">
        <v>1900</v>
      </c>
      <c r="D764" s="201" t="s">
        <v>1901</v>
      </c>
      <c r="E764" s="201" t="s">
        <v>1878</v>
      </c>
      <c r="F764" s="202" t="s">
        <v>4206</v>
      </c>
      <c r="G764" s="201">
        <v>3</v>
      </c>
      <c r="H764" s="201">
        <v>3</v>
      </c>
      <c r="I764" s="201" t="s">
        <v>1879</v>
      </c>
    </row>
    <row r="765" spans="1:9">
      <c r="A765" s="167">
        <f t="shared" si="11"/>
        <v>760</v>
      </c>
      <c r="B765" s="201" t="s">
        <v>704</v>
      </c>
      <c r="C765" s="201" t="s">
        <v>1902</v>
      </c>
      <c r="D765" s="201" t="s">
        <v>1903</v>
      </c>
      <c r="E765" s="201" t="s">
        <v>1878</v>
      </c>
      <c r="F765" s="202" t="s">
        <v>4206</v>
      </c>
      <c r="G765" s="201">
        <v>3</v>
      </c>
      <c r="H765" s="201">
        <v>3</v>
      </c>
      <c r="I765" s="201" t="s">
        <v>1879</v>
      </c>
    </row>
    <row r="766" spans="1:9">
      <c r="A766" s="167">
        <f t="shared" si="11"/>
        <v>761</v>
      </c>
      <c r="B766" s="201" t="s">
        <v>704</v>
      </c>
      <c r="C766" s="201" t="s">
        <v>1904</v>
      </c>
      <c r="D766" s="201" t="s">
        <v>1903</v>
      </c>
      <c r="E766" s="201" t="s">
        <v>1878</v>
      </c>
      <c r="F766" s="202" t="s">
        <v>4206</v>
      </c>
      <c r="G766" s="201">
        <v>3</v>
      </c>
      <c r="H766" s="201">
        <v>3</v>
      </c>
      <c r="I766" s="201" t="s">
        <v>1879</v>
      </c>
    </row>
    <row r="767" spans="1:9">
      <c r="A767" s="167">
        <f t="shared" si="11"/>
        <v>762</v>
      </c>
      <c r="B767" s="201" t="s">
        <v>704</v>
      </c>
      <c r="C767" s="201" t="s">
        <v>1905</v>
      </c>
      <c r="D767" s="201" t="s">
        <v>1903</v>
      </c>
      <c r="E767" s="201" t="s">
        <v>1878</v>
      </c>
      <c r="F767" s="202" t="s">
        <v>4206</v>
      </c>
      <c r="G767" s="201">
        <v>3</v>
      </c>
      <c r="H767" s="201">
        <v>3</v>
      </c>
      <c r="I767" s="201" t="s">
        <v>1879</v>
      </c>
    </row>
    <row r="768" spans="1:9" ht="25.5">
      <c r="A768" s="167">
        <f t="shared" si="11"/>
        <v>763</v>
      </c>
      <c r="B768" s="201" t="s">
        <v>1906</v>
      </c>
      <c r="C768" s="201" t="s">
        <v>1907</v>
      </c>
      <c r="D768" s="201" t="s">
        <v>1908</v>
      </c>
      <c r="E768" s="201" t="s">
        <v>1490</v>
      </c>
      <c r="F768" s="201" t="s">
        <v>4204</v>
      </c>
      <c r="G768" s="201">
        <v>1</v>
      </c>
      <c r="H768" s="201">
        <v>3</v>
      </c>
      <c r="I768" s="201" t="s">
        <v>4207</v>
      </c>
    </row>
    <row r="769" spans="1:9" ht="25.5">
      <c r="A769" s="167">
        <f t="shared" si="11"/>
        <v>764</v>
      </c>
      <c r="B769" s="201" t="s">
        <v>1906</v>
      </c>
      <c r="C769" s="201" t="s">
        <v>1909</v>
      </c>
      <c r="D769" s="201" t="s">
        <v>1910</v>
      </c>
      <c r="E769" s="201" t="s">
        <v>1490</v>
      </c>
      <c r="F769" s="201" t="s">
        <v>4204</v>
      </c>
      <c r="G769" s="201">
        <v>1</v>
      </c>
      <c r="H769" s="201">
        <v>3</v>
      </c>
      <c r="I769" s="201" t="s">
        <v>4207</v>
      </c>
    </row>
    <row r="770" spans="1:9" ht="25.5">
      <c r="A770" s="167">
        <f t="shared" si="11"/>
        <v>765</v>
      </c>
      <c r="B770" s="201" t="s">
        <v>1906</v>
      </c>
      <c r="C770" s="201" t="s">
        <v>1911</v>
      </c>
      <c r="D770" s="201" t="s">
        <v>1912</v>
      </c>
      <c r="E770" s="201" t="s">
        <v>1490</v>
      </c>
      <c r="F770" s="201" t="s">
        <v>4204</v>
      </c>
      <c r="G770" s="201">
        <v>1</v>
      </c>
      <c r="H770" s="201">
        <v>3</v>
      </c>
      <c r="I770" s="201" t="s">
        <v>4207</v>
      </c>
    </row>
    <row r="771" spans="1:9" ht="25.5">
      <c r="A771" s="167">
        <f t="shared" si="11"/>
        <v>766</v>
      </c>
      <c r="B771" s="201" t="s">
        <v>1906</v>
      </c>
      <c r="C771" s="201" t="s">
        <v>1913</v>
      </c>
      <c r="D771" s="201" t="s">
        <v>1914</v>
      </c>
      <c r="E771" s="201" t="s">
        <v>1490</v>
      </c>
      <c r="F771" s="201" t="s">
        <v>4204</v>
      </c>
      <c r="G771" s="201">
        <v>1</v>
      </c>
      <c r="H771" s="201">
        <v>3</v>
      </c>
      <c r="I771" s="201" t="s">
        <v>4207</v>
      </c>
    </row>
    <row r="772" spans="1:9" ht="25.5">
      <c r="A772" s="167">
        <f t="shared" si="11"/>
        <v>767</v>
      </c>
      <c r="B772" s="201" t="s">
        <v>1906</v>
      </c>
      <c r="C772" s="201" t="s">
        <v>1915</v>
      </c>
      <c r="D772" s="201" t="s">
        <v>1916</v>
      </c>
      <c r="E772" s="201" t="s">
        <v>1490</v>
      </c>
      <c r="F772" s="201" t="s">
        <v>4204</v>
      </c>
      <c r="G772" s="201">
        <v>1</v>
      </c>
      <c r="H772" s="201">
        <v>3</v>
      </c>
      <c r="I772" s="201" t="s">
        <v>4207</v>
      </c>
    </row>
    <row r="773" spans="1:9" ht="25.5">
      <c r="A773" s="167">
        <f t="shared" si="11"/>
        <v>768</v>
      </c>
      <c r="B773" s="201" t="s">
        <v>1906</v>
      </c>
      <c r="C773" s="201" t="s">
        <v>1917</v>
      </c>
      <c r="D773" s="201" t="s">
        <v>1918</v>
      </c>
      <c r="E773" s="201" t="s">
        <v>1490</v>
      </c>
      <c r="F773" s="201" t="s">
        <v>4204</v>
      </c>
      <c r="G773" s="201">
        <v>1</v>
      </c>
      <c r="H773" s="201">
        <v>3</v>
      </c>
      <c r="I773" s="201" t="s">
        <v>4207</v>
      </c>
    </row>
    <row r="774" spans="1:9" ht="25.5">
      <c r="A774" s="167">
        <f t="shared" si="11"/>
        <v>769</v>
      </c>
      <c r="B774" s="201" t="s">
        <v>1906</v>
      </c>
      <c r="C774" s="201" t="s">
        <v>1919</v>
      </c>
      <c r="D774" s="201" t="s">
        <v>1920</v>
      </c>
      <c r="E774" s="201" t="s">
        <v>1490</v>
      </c>
      <c r="F774" s="201" t="s">
        <v>4204</v>
      </c>
      <c r="G774" s="201">
        <v>1</v>
      </c>
      <c r="H774" s="201">
        <v>3</v>
      </c>
      <c r="I774" s="201" t="s">
        <v>1921</v>
      </c>
    </row>
    <row r="775" spans="1:9" ht="25.5">
      <c r="A775" s="167">
        <f t="shared" si="11"/>
        <v>770</v>
      </c>
      <c r="B775" s="201" t="s">
        <v>1906</v>
      </c>
      <c r="C775" s="201" t="s">
        <v>1922</v>
      </c>
      <c r="D775" s="201" t="s">
        <v>1923</v>
      </c>
      <c r="E775" s="201" t="s">
        <v>1490</v>
      </c>
      <c r="F775" s="201" t="s">
        <v>4204</v>
      </c>
      <c r="G775" s="201">
        <v>1</v>
      </c>
      <c r="H775" s="201">
        <v>3</v>
      </c>
      <c r="I775" s="201" t="s">
        <v>1921</v>
      </c>
    </row>
    <row r="776" spans="1:9" ht="25.5">
      <c r="A776" s="167">
        <f t="shared" ref="A776:A839" si="12">+A775+1</f>
        <v>771</v>
      </c>
      <c r="B776" s="201" t="s">
        <v>1906</v>
      </c>
      <c r="C776" s="201" t="s">
        <v>1924</v>
      </c>
      <c r="D776" s="201" t="s">
        <v>1925</v>
      </c>
      <c r="E776" s="201" t="s">
        <v>1490</v>
      </c>
      <c r="F776" s="201" t="s">
        <v>4204</v>
      </c>
      <c r="G776" s="201">
        <v>1</v>
      </c>
      <c r="H776" s="201">
        <v>3</v>
      </c>
      <c r="I776" s="201" t="s">
        <v>1921</v>
      </c>
    </row>
    <row r="777" spans="1:9" ht="25.5">
      <c r="A777" s="167">
        <f t="shared" si="12"/>
        <v>772</v>
      </c>
      <c r="B777" s="201" t="s">
        <v>1906</v>
      </c>
      <c r="C777" s="201" t="s">
        <v>1926</v>
      </c>
      <c r="D777" s="201" t="s">
        <v>1927</v>
      </c>
      <c r="E777" s="201" t="s">
        <v>1490</v>
      </c>
      <c r="F777" s="201" t="s">
        <v>4204</v>
      </c>
      <c r="G777" s="201">
        <v>1</v>
      </c>
      <c r="H777" s="201">
        <v>3</v>
      </c>
      <c r="I777" s="201" t="s">
        <v>1921</v>
      </c>
    </row>
    <row r="778" spans="1:9" ht="25.5">
      <c r="A778" s="167">
        <f t="shared" si="12"/>
        <v>773</v>
      </c>
      <c r="B778" s="201" t="s">
        <v>1906</v>
      </c>
      <c r="C778" s="201" t="s">
        <v>1928</v>
      </c>
      <c r="D778" s="201" t="s">
        <v>1929</v>
      </c>
      <c r="E778" s="201" t="s">
        <v>1490</v>
      </c>
      <c r="F778" s="201" t="s">
        <v>4204</v>
      </c>
      <c r="G778" s="201">
        <v>1</v>
      </c>
      <c r="H778" s="201">
        <v>3</v>
      </c>
      <c r="I778" s="201" t="s">
        <v>1921</v>
      </c>
    </row>
    <row r="779" spans="1:9" ht="25.5">
      <c r="A779" s="167">
        <f t="shared" si="12"/>
        <v>774</v>
      </c>
      <c r="B779" s="201" t="s">
        <v>1906</v>
      </c>
      <c r="C779" s="201" t="s">
        <v>1930</v>
      </c>
      <c r="D779" s="201" t="s">
        <v>1931</v>
      </c>
      <c r="E779" s="201" t="s">
        <v>1490</v>
      </c>
      <c r="F779" s="201" t="s">
        <v>4204</v>
      </c>
      <c r="G779" s="201">
        <v>1</v>
      </c>
      <c r="H779" s="201">
        <v>3</v>
      </c>
      <c r="I779" s="201" t="s">
        <v>1921</v>
      </c>
    </row>
    <row r="780" spans="1:9" ht="25.5">
      <c r="A780" s="167">
        <f t="shared" si="12"/>
        <v>775</v>
      </c>
      <c r="B780" s="201" t="s">
        <v>1906</v>
      </c>
      <c r="C780" s="201" t="s">
        <v>1932</v>
      </c>
      <c r="D780" s="201" t="s">
        <v>1933</v>
      </c>
      <c r="E780" s="201" t="s">
        <v>1490</v>
      </c>
      <c r="F780" s="201" t="s">
        <v>4204</v>
      </c>
      <c r="G780" s="201">
        <v>1</v>
      </c>
      <c r="H780" s="201">
        <v>3</v>
      </c>
      <c r="I780" s="201" t="s">
        <v>1921</v>
      </c>
    </row>
    <row r="781" spans="1:9" ht="25.5">
      <c r="A781" s="167">
        <f t="shared" si="12"/>
        <v>776</v>
      </c>
      <c r="B781" s="201" t="s">
        <v>1906</v>
      </c>
      <c r="C781" s="201" t="s">
        <v>1934</v>
      </c>
      <c r="D781" s="201" t="s">
        <v>1933</v>
      </c>
      <c r="E781" s="201" t="s">
        <v>1490</v>
      </c>
      <c r="F781" s="201" t="s">
        <v>4204</v>
      </c>
      <c r="G781" s="201">
        <v>1</v>
      </c>
      <c r="H781" s="201">
        <v>3</v>
      </c>
      <c r="I781" s="201" t="s">
        <v>1921</v>
      </c>
    </row>
    <row r="782" spans="1:9" ht="25.5">
      <c r="A782" s="167">
        <f t="shared" si="12"/>
        <v>777</v>
      </c>
      <c r="B782" s="201" t="s">
        <v>1906</v>
      </c>
      <c r="C782" s="201" t="s">
        <v>1935</v>
      </c>
      <c r="D782" s="201" t="s">
        <v>1936</v>
      </c>
      <c r="E782" s="201" t="s">
        <v>1490</v>
      </c>
      <c r="F782" s="201" t="s">
        <v>4204</v>
      </c>
      <c r="G782" s="201">
        <v>1</v>
      </c>
      <c r="H782" s="201">
        <v>3</v>
      </c>
      <c r="I782" s="201" t="s">
        <v>1937</v>
      </c>
    </row>
    <row r="783" spans="1:9" ht="25.5">
      <c r="A783" s="167">
        <f t="shared" si="12"/>
        <v>778</v>
      </c>
      <c r="B783" s="201" t="s">
        <v>1906</v>
      </c>
      <c r="C783" s="201" t="s">
        <v>1938</v>
      </c>
      <c r="D783" s="201" t="s">
        <v>1933</v>
      </c>
      <c r="E783" s="201" t="s">
        <v>1490</v>
      </c>
      <c r="F783" s="201" t="s">
        <v>4204</v>
      </c>
      <c r="G783" s="201">
        <v>1</v>
      </c>
      <c r="H783" s="201">
        <v>3</v>
      </c>
      <c r="I783" s="201" t="s">
        <v>1937</v>
      </c>
    </row>
    <row r="784" spans="1:9" ht="25.5">
      <c r="A784" s="167">
        <f t="shared" si="12"/>
        <v>779</v>
      </c>
      <c r="B784" s="201" t="s">
        <v>1906</v>
      </c>
      <c r="C784" s="201" t="s">
        <v>1939</v>
      </c>
      <c r="D784" s="201" t="s">
        <v>1929</v>
      </c>
      <c r="E784" s="201" t="s">
        <v>1490</v>
      </c>
      <c r="F784" s="201" t="s">
        <v>4204</v>
      </c>
      <c r="G784" s="201">
        <v>1</v>
      </c>
      <c r="H784" s="201">
        <v>3</v>
      </c>
      <c r="I784" s="201" t="s">
        <v>1940</v>
      </c>
    </row>
    <row r="785" spans="1:9" ht="25.5">
      <c r="A785" s="167">
        <f t="shared" si="12"/>
        <v>780</v>
      </c>
      <c r="B785" s="201" t="s">
        <v>1906</v>
      </c>
      <c r="C785" s="201" t="s">
        <v>1941</v>
      </c>
      <c r="D785" s="201" t="s">
        <v>1942</v>
      </c>
      <c r="E785" s="201" t="s">
        <v>1490</v>
      </c>
      <c r="F785" s="201" t="s">
        <v>4204</v>
      </c>
      <c r="G785" s="201">
        <v>1</v>
      </c>
      <c r="H785" s="201">
        <v>3</v>
      </c>
      <c r="I785" s="201" t="s">
        <v>1940</v>
      </c>
    </row>
    <row r="786" spans="1:9" ht="25.5">
      <c r="A786" s="167">
        <f t="shared" si="12"/>
        <v>781</v>
      </c>
      <c r="B786" s="201" t="s">
        <v>1906</v>
      </c>
      <c r="C786" s="201" t="s">
        <v>1943</v>
      </c>
      <c r="D786" s="201" t="s">
        <v>1944</v>
      </c>
      <c r="E786" s="201" t="s">
        <v>1490</v>
      </c>
      <c r="F786" s="201" t="s">
        <v>4204</v>
      </c>
      <c r="G786" s="201">
        <v>1</v>
      </c>
      <c r="H786" s="201">
        <v>3</v>
      </c>
      <c r="I786" s="201" t="s">
        <v>1940</v>
      </c>
    </row>
    <row r="787" spans="1:9" ht="25.5">
      <c r="A787" s="167">
        <f t="shared" si="12"/>
        <v>782</v>
      </c>
      <c r="B787" s="201" t="s">
        <v>1906</v>
      </c>
      <c r="C787" s="201" t="s">
        <v>1945</v>
      </c>
      <c r="D787" s="201" t="s">
        <v>1946</v>
      </c>
      <c r="E787" s="201" t="s">
        <v>1490</v>
      </c>
      <c r="F787" s="201" t="s">
        <v>4204</v>
      </c>
      <c r="G787" s="201">
        <v>1</v>
      </c>
      <c r="H787" s="201">
        <v>3</v>
      </c>
      <c r="I787" s="201" t="s">
        <v>1940</v>
      </c>
    </row>
    <row r="788" spans="1:9" ht="25.5">
      <c r="A788" s="167">
        <f t="shared" si="12"/>
        <v>783</v>
      </c>
      <c r="B788" s="201" t="s">
        <v>1906</v>
      </c>
      <c r="C788" s="201" t="s">
        <v>1947</v>
      </c>
      <c r="D788" s="201" t="s">
        <v>1948</v>
      </c>
      <c r="E788" s="201" t="s">
        <v>1490</v>
      </c>
      <c r="F788" s="201" t="s">
        <v>4204</v>
      </c>
      <c r="G788" s="201">
        <v>1</v>
      </c>
      <c r="H788" s="201">
        <v>3</v>
      </c>
      <c r="I788" s="201" t="s">
        <v>1940</v>
      </c>
    </row>
    <row r="789" spans="1:9" ht="25.5">
      <c r="A789" s="167">
        <f t="shared" si="12"/>
        <v>784</v>
      </c>
      <c r="B789" s="201" t="s">
        <v>1906</v>
      </c>
      <c r="C789" s="201" t="s">
        <v>1949</v>
      </c>
      <c r="D789" s="201" t="s">
        <v>1950</v>
      </c>
      <c r="E789" s="201" t="s">
        <v>1490</v>
      </c>
      <c r="F789" s="201" t="s">
        <v>4204</v>
      </c>
      <c r="G789" s="201">
        <v>1</v>
      </c>
      <c r="H789" s="201">
        <v>3</v>
      </c>
      <c r="I789" s="201" t="s">
        <v>1940</v>
      </c>
    </row>
    <row r="790" spans="1:9" ht="25.5">
      <c r="A790" s="167">
        <f t="shared" si="12"/>
        <v>785</v>
      </c>
      <c r="B790" s="201" t="s">
        <v>1906</v>
      </c>
      <c r="C790" s="201" t="s">
        <v>1951</v>
      </c>
      <c r="D790" s="201" t="s">
        <v>1952</v>
      </c>
      <c r="E790" s="201" t="s">
        <v>1490</v>
      </c>
      <c r="F790" s="201" t="s">
        <v>4204</v>
      </c>
      <c r="G790" s="201">
        <v>1</v>
      </c>
      <c r="H790" s="201">
        <v>3</v>
      </c>
      <c r="I790" s="201" t="s">
        <v>1953</v>
      </c>
    </row>
    <row r="791" spans="1:9" ht="25.5">
      <c r="A791" s="167">
        <f t="shared" si="12"/>
        <v>786</v>
      </c>
      <c r="B791" s="201" t="s">
        <v>1906</v>
      </c>
      <c r="C791" s="201" t="s">
        <v>1954</v>
      </c>
      <c r="D791" s="201" t="s">
        <v>1955</v>
      </c>
      <c r="E791" s="201" t="s">
        <v>1490</v>
      </c>
      <c r="F791" s="201" t="s">
        <v>4204</v>
      </c>
      <c r="G791" s="201">
        <v>1</v>
      </c>
      <c r="H791" s="201">
        <v>3</v>
      </c>
      <c r="I791" s="201" t="s">
        <v>1953</v>
      </c>
    </row>
    <row r="792" spans="1:9" ht="25.5">
      <c r="A792" s="167">
        <f t="shared" si="12"/>
        <v>787</v>
      </c>
      <c r="B792" s="201" t="s">
        <v>1906</v>
      </c>
      <c r="C792" s="201" t="s">
        <v>1956</v>
      </c>
      <c r="D792" s="201" t="s">
        <v>1957</v>
      </c>
      <c r="E792" s="201" t="s">
        <v>1490</v>
      </c>
      <c r="F792" s="201" t="s">
        <v>4204</v>
      </c>
      <c r="G792" s="201">
        <v>1</v>
      </c>
      <c r="H792" s="201">
        <v>3</v>
      </c>
      <c r="I792" s="201" t="s">
        <v>1953</v>
      </c>
    </row>
    <row r="793" spans="1:9" ht="25.5">
      <c r="A793" s="167">
        <f t="shared" si="12"/>
        <v>788</v>
      </c>
      <c r="B793" s="201" t="s">
        <v>1906</v>
      </c>
      <c r="C793" s="201" t="s">
        <v>1958</v>
      </c>
      <c r="D793" s="201" t="s">
        <v>1959</v>
      </c>
      <c r="E793" s="201" t="s">
        <v>1490</v>
      </c>
      <c r="F793" s="201" t="s">
        <v>4204</v>
      </c>
      <c r="G793" s="201">
        <v>1</v>
      </c>
      <c r="H793" s="201">
        <v>3</v>
      </c>
      <c r="I793" s="201" t="s">
        <v>1953</v>
      </c>
    </row>
    <row r="794" spans="1:9" ht="25.5">
      <c r="A794" s="167">
        <f t="shared" si="12"/>
        <v>789</v>
      </c>
      <c r="B794" s="201" t="s">
        <v>1906</v>
      </c>
      <c r="C794" s="201" t="s">
        <v>1960</v>
      </c>
      <c r="D794" s="201" t="s">
        <v>1961</v>
      </c>
      <c r="E794" s="201" t="s">
        <v>1490</v>
      </c>
      <c r="F794" s="201" t="s">
        <v>4204</v>
      </c>
      <c r="G794" s="201">
        <v>1</v>
      </c>
      <c r="H794" s="201">
        <v>3</v>
      </c>
      <c r="I794" s="201" t="s">
        <v>1953</v>
      </c>
    </row>
    <row r="795" spans="1:9" ht="25.5">
      <c r="A795" s="167">
        <f t="shared" si="12"/>
        <v>790</v>
      </c>
      <c r="B795" s="201" t="s">
        <v>1906</v>
      </c>
      <c r="C795" s="201" t="s">
        <v>1962</v>
      </c>
      <c r="D795" s="201" t="s">
        <v>1963</v>
      </c>
      <c r="E795" s="201" t="s">
        <v>1490</v>
      </c>
      <c r="F795" s="201" t="s">
        <v>4204</v>
      </c>
      <c r="G795" s="201">
        <v>1</v>
      </c>
      <c r="H795" s="201">
        <v>3</v>
      </c>
      <c r="I795" s="201" t="s">
        <v>1953</v>
      </c>
    </row>
    <row r="796" spans="1:9" ht="25.5">
      <c r="A796" s="167">
        <f t="shared" si="12"/>
        <v>791</v>
      </c>
      <c r="B796" s="201" t="s">
        <v>1906</v>
      </c>
      <c r="C796" s="201" t="s">
        <v>1964</v>
      </c>
      <c r="D796" s="201" t="s">
        <v>1965</v>
      </c>
      <c r="E796" s="201" t="s">
        <v>1490</v>
      </c>
      <c r="F796" s="201" t="s">
        <v>4204</v>
      </c>
      <c r="G796" s="201">
        <v>1</v>
      </c>
      <c r="H796" s="201">
        <v>3</v>
      </c>
      <c r="I796" s="201" t="s">
        <v>1953</v>
      </c>
    </row>
    <row r="797" spans="1:9" ht="25.5">
      <c r="A797" s="167">
        <f t="shared" si="12"/>
        <v>792</v>
      </c>
      <c r="B797" s="201" t="s">
        <v>1906</v>
      </c>
      <c r="C797" s="201" t="s">
        <v>1966</v>
      </c>
      <c r="D797" s="201" t="s">
        <v>1967</v>
      </c>
      <c r="E797" s="201" t="s">
        <v>1490</v>
      </c>
      <c r="F797" s="201" t="s">
        <v>4204</v>
      </c>
      <c r="G797" s="201">
        <v>1</v>
      </c>
      <c r="H797" s="201">
        <v>3</v>
      </c>
      <c r="I797" s="201" t="s">
        <v>1953</v>
      </c>
    </row>
    <row r="798" spans="1:9" ht="38.25">
      <c r="A798" s="167">
        <f t="shared" si="12"/>
        <v>793</v>
      </c>
      <c r="B798" s="201" t="s">
        <v>561</v>
      </c>
      <c r="C798" s="201" t="s">
        <v>1968</v>
      </c>
      <c r="D798" s="201" t="s">
        <v>1969</v>
      </c>
      <c r="E798" s="201" t="s">
        <v>1491</v>
      </c>
      <c r="F798" s="201" t="s">
        <v>4204</v>
      </c>
      <c r="G798" s="201">
        <v>1</v>
      </c>
      <c r="H798" s="201">
        <v>3</v>
      </c>
      <c r="I798" s="201" t="s">
        <v>1970</v>
      </c>
    </row>
    <row r="799" spans="1:9" ht="38.25">
      <c r="A799" s="167">
        <f t="shared" si="12"/>
        <v>794</v>
      </c>
      <c r="B799" s="201" t="s">
        <v>561</v>
      </c>
      <c r="C799" s="201" t="s">
        <v>1971</v>
      </c>
      <c r="D799" s="203">
        <v>932870477</v>
      </c>
      <c r="E799" s="201" t="s">
        <v>1491</v>
      </c>
      <c r="F799" s="201" t="s">
        <v>4204</v>
      </c>
      <c r="G799" s="201">
        <v>1</v>
      </c>
      <c r="H799" s="201">
        <v>10</v>
      </c>
      <c r="I799" s="201" t="s">
        <v>1970</v>
      </c>
    </row>
    <row r="800" spans="1:9" ht="38.25">
      <c r="A800" s="167">
        <f t="shared" si="12"/>
        <v>795</v>
      </c>
      <c r="B800" s="201" t="s">
        <v>561</v>
      </c>
      <c r="C800" s="201" t="s">
        <v>1972</v>
      </c>
      <c r="D800" s="203" t="s">
        <v>1973</v>
      </c>
      <c r="E800" s="201" t="s">
        <v>1491</v>
      </c>
      <c r="F800" s="201" t="s">
        <v>4204</v>
      </c>
      <c r="G800" s="201">
        <v>1</v>
      </c>
      <c r="H800" s="201">
        <v>3</v>
      </c>
      <c r="I800" s="201" t="s">
        <v>1970</v>
      </c>
    </row>
    <row r="801" spans="1:9" ht="25.5">
      <c r="A801" s="167">
        <f t="shared" si="12"/>
        <v>796</v>
      </c>
      <c r="B801" s="201" t="s">
        <v>561</v>
      </c>
      <c r="C801" s="201" t="s">
        <v>1974</v>
      </c>
      <c r="D801" s="201" t="s">
        <v>1975</v>
      </c>
      <c r="E801" s="201" t="s">
        <v>1491</v>
      </c>
      <c r="F801" s="201" t="s">
        <v>4204</v>
      </c>
      <c r="G801" s="201">
        <v>1</v>
      </c>
      <c r="H801" s="201">
        <v>3</v>
      </c>
      <c r="I801" s="201" t="s">
        <v>1976</v>
      </c>
    </row>
    <row r="802" spans="1:9" ht="25.5">
      <c r="A802" s="167">
        <f t="shared" si="12"/>
        <v>797</v>
      </c>
      <c r="B802" s="201" t="s">
        <v>561</v>
      </c>
      <c r="C802" s="201" t="s">
        <v>1977</v>
      </c>
      <c r="D802" s="201">
        <v>990250812</v>
      </c>
      <c r="E802" s="201" t="s">
        <v>1491</v>
      </c>
      <c r="F802" s="201" t="s">
        <v>4204</v>
      </c>
      <c r="G802" s="201">
        <v>1</v>
      </c>
      <c r="H802" s="201">
        <v>3</v>
      </c>
      <c r="I802" s="201" t="s">
        <v>1978</v>
      </c>
    </row>
    <row r="803" spans="1:9" ht="25.5">
      <c r="A803" s="167">
        <f t="shared" si="12"/>
        <v>798</v>
      </c>
      <c r="B803" s="201" t="s">
        <v>561</v>
      </c>
      <c r="C803" s="201" t="s">
        <v>1979</v>
      </c>
      <c r="D803" s="201">
        <v>995943240</v>
      </c>
      <c r="E803" s="201" t="s">
        <v>1491</v>
      </c>
      <c r="F803" s="201" t="s">
        <v>4204</v>
      </c>
      <c r="G803" s="201">
        <v>1</v>
      </c>
      <c r="H803" s="201">
        <v>3</v>
      </c>
      <c r="I803" s="201" t="s">
        <v>1978</v>
      </c>
    </row>
    <row r="804" spans="1:9" ht="38.25">
      <c r="A804" s="167">
        <f t="shared" si="12"/>
        <v>799</v>
      </c>
      <c r="B804" s="201" t="s">
        <v>561</v>
      </c>
      <c r="C804" s="201" t="s">
        <v>1980</v>
      </c>
      <c r="D804" s="201" t="s">
        <v>1981</v>
      </c>
      <c r="E804" s="201" t="s">
        <v>1491</v>
      </c>
      <c r="F804" s="201" t="s">
        <v>4204</v>
      </c>
      <c r="G804" s="201">
        <v>1</v>
      </c>
      <c r="H804" s="201">
        <v>3</v>
      </c>
      <c r="I804" s="201" t="s">
        <v>1982</v>
      </c>
    </row>
    <row r="805" spans="1:9" ht="38.25">
      <c r="A805" s="167">
        <f t="shared" si="12"/>
        <v>800</v>
      </c>
      <c r="B805" s="201" t="s">
        <v>561</v>
      </c>
      <c r="C805" s="201" t="s">
        <v>1983</v>
      </c>
      <c r="D805" s="201" t="s">
        <v>1984</v>
      </c>
      <c r="E805" s="201" t="s">
        <v>1491</v>
      </c>
      <c r="F805" s="201" t="s">
        <v>4204</v>
      </c>
      <c r="G805" s="201">
        <v>1</v>
      </c>
      <c r="H805" s="201">
        <v>3</v>
      </c>
      <c r="I805" s="201" t="s">
        <v>1982</v>
      </c>
    </row>
    <row r="806" spans="1:9" ht="38.25">
      <c r="A806" s="167">
        <f t="shared" si="12"/>
        <v>801</v>
      </c>
      <c r="B806" s="201" t="s">
        <v>561</v>
      </c>
      <c r="C806" s="201" t="s">
        <v>1985</v>
      </c>
      <c r="D806" s="201" t="s">
        <v>1986</v>
      </c>
      <c r="E806" s="201" t="s">
        <v>1491</v>
      </c>
      <c r="F806" s="201" t="s">
        <v>4204</v>
      </c>
      <c r="G806" s="201">
        <v>1</v>
      </c>
      <c r="H806" s="201">
        <v>3</v>
      </c>
      <c r="I806" s="201" t="s">
        <v>1982</v>
      </c>
    </row>
    <row r="807" spans="1:9" ht="38.25">
      <c r="A807" s="167">
        <f t="shared" si="12"/>
        <v>802</v>
      </c>
      <c r="B807" s="201" t="s">
        <v>561</v>
      </c>
      <c r="C807" s="201" t="s">
        <v>1987</v>
      </c>
      <c r="D807" s="201" t="s">
        <v>1988</v>
      </c>
      <c r="E807" s="201" t="s">
        <v>1491</v>
      </c>
      <c r="F807" s="201" t="s">
        <v>4204</v>
      </c>
      <c r="G807" s="201">
        <v>1</v>
      </c>
      <c r="H807" s="201">
        <v>3</v>
      </c>
      <c r="I807" s="201" t="s">
        <v>1982</v>
      </c>
    </row>
    <row r="808" spans="1:9" ht="38.25">
      <c r="A808" s="167">
        <f t="shared" si="12"/>
        <v>803</v>
      </c>
      <c r="B808" s="201" t="s">
        <v>561</v>
      </c>
      <c r="C808" s="211" t="s">
        <v>1989</v>
      </c>
      <c r="D808" s="201" t="s">
        <v>1990</v>
      </c>
      <c r="E808" s="201" t="s">
        <v>1491</v>
      </c>
      <c r="F808" s="201" t="s">
        <v>4204</v>
      </c>
      <c r="G808" s="201">
        <v>1</v>
      </c>
      <c r="H808" s="201">
        <v>3</v>
      </c>
      <c r="I808" s="201" t="s">
        <v>1982</v>
      </c>
    </row>
    <row r="809" spans="1:9" ht="38.25">
      <c r="A809" s="167">
        <f t="shared" si="12"/>
        <v>804</v>
      </c>
      <c r="B809" s="201" t="s">
        <v>561</v>
      </c>
      <c r="C809" s="201" t="s">
        <v>1991</v>
      </c>
      <c r="D809" s="201" t="s">
        <v>1992</v>
      </c>
      <c r="E809" s="201" t="s">
        <v>1491</v>
      </c>
      <c r="F809" s="201" t="s">
        <v>4204</v>
      </c>
      <c r="G809" s="201">
        <v>1</v>
      </c>
      <c r="H809" s="201">
        <v>3</v>
      </c>
      <c r="I809" s="201" t="s">
        <v>1993</v>
      </c>
    </row>
    <row r="810" spans="1:9" ht="38.25">
      <c r="A810" s="167">
        <f t="shared" si="12"/>
        <v>805</v>
      </c>
      <c r="B810" s="201" t="s">
        <v>561</v>
      </c>
      <c r="C810" s="211" t="s">
        <v>1994</v>
      </c>
      <c r="D810" s="211" t="s">
        <v>1995</v>
      </c>
      <c r="E810" s="201" t="s">
        <v>1491</v>
      </c>
      <c r="F810" s="201" t="s">
        <v>4204</v>
      </c>
      <c r="G810" s="201">
        <v>1</v>
      </c>
      <c r="H810" s="201">
        <v>3</v>
      </c>
      <c r="I810" s="201" t="s">
        <v>1993</v>
      </c>
    </row>
    <row r="811" spans="1:9" ht="38.25">
      <c r="A811" s="167">
        <f t="shared" si="12"/>
        <v>806</v>
      </c>
      <c r="B811" s="201" t="s">
        <v>561</v>
      </c>
      <c r="C811" s="201" t="s">
        <v>1996</v>
      </c>
      <c r="D811" s="203">
        <v>994468242</v>
      </c>
      <c r="E811" s="201" t="s">
        <v>1491</v>
      </c>
      <c r="F811" s="201" t="s">
        <v>4204</v>
      </c>
      <c r="G811" s="201">
        <v>1</v>
      </c>
      <c r="H811" s="201">
        <v>3</v>
      </c>
      <c r="I811" s="201" t="s">
        <v>1993</v>
      </c>
    </row>
    <row r="812" spans="1:9" ht="38.25">
      <c r="A812" s="167">
        <f t="shared" si="12"/>
        <v>807</v>
      </c>
      <c r="B812" s="201" t="s">
        <v>561</v>
      </c>
      <c r="C812" s="201" t="s">
        <v>1997</v>
      </c>
      <c r="D812" s="203">
        <v>993611631</v>
      </c>
      <c r="E812" s="201" t="s">
        <v>1491</v>
      </c>
      <c r="F812" s="201" t="s">
        <v>4204</v>
      </c>
      <c r="G812" s="201">
        <v>1</v>
      </c>
      <c r="H812" s="201">
        <v>3</v>
      </c>
      <c r="I812" s="201" t="s">
        <v>1993</v>
      </c>
    </row>
    <row r="813" spans="1:9" ht="38.25">
      <c r="A813" s="167">
        <f t="shared" si="12"/>
        <v>808</v>
      </c>
      <c r="B813" s="201" t="s">
        <v>561</v>
      </c>
      <c r="C813" s="201" t="s">
        <v>1998</v>
      </c>
      <c r="D813" s="203">
        <v>937401973</v>
      </c>
      <c r="E813" s="201" t="s">
        <v>1491</v>
      </c>
      <c r="F813" s="201" t="s">
        <v>4204</v>
      </c>
      <c r="G813" s="201">
        <v>1</v>
      </c>
      <c r="H813" s="201">
        <v>3</v>
      </c>
      <c r="I813" s="201" t="s">
        <v>1993</v>
      </c>
    </row>
    <row r="814" spans="1:9" ht="38.25">
      <c r="A814" s="167">
        <f t="shared" si="12"/>
        <v>809</v>
      </c>
      <c r="B814" s="201" t="s">
        <v>561</v>
      </c>
      <c r="C814" s="201" t="s">
        <v>1999</v>
      </c>
      <c r="D814" s="201">
        <v>987536184</v>
      </c>
      <c r="E814" s="201" t="s">
        <v>1491</v>
      </c>
      <c r="F814" s="201" t="s">
        <v>4204</v>
      </c>
      <c r="G814" s="201">
        <v>1</v>
      </c>
      <c r="H814" s="201">
        <v>3</v>
      </c>
      <c r="I814" s="201" t="s">
        <v>1993</v>
      </c>
    </row>
    <row r="815" spans="1:9" ht="38.25">
      <c r="A815" s="167">
        <f t="shared" si="12"/>
        <v>810</v>
      </c>
      <c r="B815" s="201" t="s">
        <v>561</v>
      </c>
      <c r="C815" s="201" t="s">
        <v>2000</v>
      </c>
      <c r="D815" s="212" t="s">
        <v>2001</v>
      </c>
      <c r="E815" s="201" t="s">
        <v>1491</v>
      </c>
      <c r="F815" s="201" t="s">
        <v>4204</v>
      </c>
      <c r="G815" s="201">
        <v>1</v>
      </c>
      <c r="H815" s="201">
        <v>3</v>
      </c>
      <c r="I815" s="201" t="s">
        <v>1993</v>
      </c>
    </row>
    <row r="816" spans="1:9" ht="25.5">
      <c r="A816" s="167">
        <f t="shared" si="12"/>
        <v>811</v>
      </c>
      <c r="B816" s="201" t="s">
        <v>561</v>
      </c>
      <c r="C816" s="201" t="s">
        <v>2002</v>
      </c>
      <c r="D816" s="203" t="s">
        <v>2003</v>
      </c>
      <c r="E816" s="201" t="s">
        <v>1491</v>
      </c>
      <c r="F816" s="201" t="s">
        <v>4204</v>
      </c>
      <c r="G816" s="201">
        <v>1</v>
      </c>
      <c r="H816" s="201">
        <v>50</v>
      </c>
      <c r="I816" s="201" t="s">
        <v>2004</v>
      </c>
    </row>
    <row r="817" spans="1:9" ht="25.5">
      <c r="A817" s="167">
        <f t="shared" si="12"/>
        <v>812</v>
      </c>
      <c r="B817" s="201" t="s">
        <v>561</v>
      </c>
      <c r="C817" s="201" t="s">
        <v>2005</v>
      </c>
      <c r="D817" s="201" t="s">
        <v>2006</v>
      </c>
      <c r="E817" s="201" t="s">
        <v>1491</v>
      </c>
      <c r="F817" s="201" t="s">
        <v>4204</v>
      </c>
      <c r="G817" s="201">
        <v>1</v>
      </c>
      <c r="H817" s="201">
        <v>3</v>
      </c>
      <c r="I817" s="201" t="s">
        <v>2007</v>
      </c>
    </row>
    <row r="818" spans="1:9" ht="25.5">
      <c r="A818" s="167">
        <f t="shared" si="12"/>
        <v>813</v>
      </c>
      <c r="B818" s="201" t="s">
        <v>561</v>
      </c>
      <c r="C818" s="211" t="s">
        <v>2008</v>
      </c>
      <c r="D818" s="211">
        <v>990987910</v>
      </c>
      <c r="E818" s="201" t="s">
        <v>1491</v>
      </c>
      <c r="F818" s="201" t="s">
        <v>4204</v>
      </c>
      <c r="G818" s="201">
        <v>1</v>
      </c>
      <c r="H818" s="201">
        <v>3</v>
      </c>
      <c r="I818" s="201" t="s">
        <v>2007</v>
      </c>
    </row>
    <row r="819" spans="1:9" ht="25.5">
      <c r="A819" s="167">
        <f t="shared" si="12"/>
        <v>814</v>
      </c>
      <c r="B819" s="201" t="s">
        <v>561</v>
      </c>
      <c r="C819" s="211" t="s">
        <v>2009</v>
      </c>
      <c r="D819" s="211">
        <v>995272479</v>
      </c>
      <c r="E819" s="201" t="s">
        <v>1491</v>
      </c>
      <c r="F819" s="201" t="s">
        <v>4204</v>
      </c>
      <c r="G819" s="201">
        <v>1</v>
      </c>
      <c r="H819" s="201">
        <v>3</v>
      </c>
      <c r="I819" s="201" t="s">
        <v>2007</v>
      </c>
    </row>
    <row r="820" spans="1:9" ht="25.5">
      <c r="A820" s="167">
        <f t="shared" si="12"/>
        <v>815</v>
      </c>
      <c r="B820" s="201" t="s">
        <v>561</v>
      </c>
      <c r="C820" s="201" t="s">
        <v>2010</v>
      </c>
      <c r="D820" s="201" t="s">
        <v>2011</v>
      </c>
      <c r="E820" s="201" t="s">
        <v>1491</v>
      </c>
      <c r="F820" s="201" t="s">
        <v>4204</v>
      </c>
      <c r="G820" s="201">
        <v>1</v>
      </c>
      <c r="H820" s="201">
        <v>3</v>
      </c>
      <c r="I820" s="201" t="s">
        <v>2007</v>
      </c>
    </row>
    <row r="821" spans="1:9" ht="25.5">
      <c r="A821" s="167">
        <f t="shared" si="12"/>
        <v>816</v>
      </c>
      <c r="B821" s="201" t="s">
        <v>561</v>
      </c>
      <c r="C821" s="211" t="s">
        <v>2012</v>
      </c>
      <c r="D821" s="211" t="s">
        <v>2013</v>
      </c>
      <c r="E821" s="201" t="s">
        <v>1491</v>
      </c>
      <c r="F821" s="201" t="s">
        <v>4204</v>
      </c>
      <c r="G821" s="201">
        <v>1</v>
      </c>
      <c r="H821" s="201">
        <v>3</v>
      </c>
      <c r="I821" s="201" t="s">
        <v>2007</v>
      </c>
    </row>
    <row r="822" spans="1:9" ht="25.5">
      <c r="A822" s="167">
        <f t="shared" si="12"/>
        <v>817</v>
      </c>
      <c r="B822" s="201" t="s">
        <v>561</v>
      </c>
      <c r="C822" s="201" t="s">
        <v>2014</v>
      </c>
      <c r="D822" s="203" t="s">
        <v>2015</v>
      </c>
      <c r="E822" s="201" t="s">
        <v>1491</v>
      </c>
      <c r="F822" s="201" t="s">
        <v>4204</v>
      </c>
      <c r="G822" s="201">
        <v>1</v>
      </c>
      <c r="H822" s="201">
        <v>3</v>
      </c>
      <c r="I822" s="201" t="s">
        <v>2007</v>
      </c>
    </row>
    <row r="823" spans="1:9" ht="25.5">
      <c r="A823" s="167">
        <f t="shared" si="12"/>
        <v>818</v>
      </c>
      <c r="B823" s="201" t="s">
        <v>561</v>
      </c>
      <c r="C823" s="211" t="s">
        <v>2016</v>
      </c>
      <c r="D823" s="211" t="s">
        <v>2017</v>
      </c>
      <c r="E823" s="201" t="s">
        <v>1491</v>
      </c>
      <c r="F823" s="201" t="s">
        <v>4204</v>
      </c>
      <c r="G823" s="201">
        <v>1</v>
      </c>
      <c r="H823" s="201">
        <v>3</v>
      </c>
      <c r="I823" s="201" t="s">
        <v>2007</v>
      </c>
    </row>
    <row r="824" spans="1:9" ht="25.5">
      <c r="A824" s="167">
        <f t="shared" si="12"/>
        <v>819</v>
      </c>
      <c r="B824" s="201" t="s">
        <v>561</v>
      </c>
      <c r="C824" s="201" t="s">
        <v>2018</v>
      </c>
      <c r="D824" s="201">
        <v>95752</v>
      </c>
      <c r="E824" s="201" t="s">
        <v>1491</v>
      </c>
      <c r="F824" s="201" t="s">
        <v>4204</v>
      </c>
      <c r="G824" s="201">
        <v>1</v>
      </c>
      <c r="H824" s="201">
        <v>3</v>
      </c>
      <c r="I824" s="201" t="s">
        <v>2007</v>
      </c>
    </row>
    <row r="825" spans="1:9" ht="25.5">
      <c r="A825" s="167">
        <f t="shared" si="12"/>
        <v>820</v>
      </c>
      <c r="B825" s="201" t="s">
        <v>561</v>
      </c>
      <c r="C825" s="201" t="s">
        <v>2019</v>
      </c>
      <c r="D825" s="201" t="s">
        <v>2020</v>
      </c>
      <c r="E825" s="201" t="s">
        <v>1491</v>
      </c>
      <c r="F825" s="201" t="s">
        <v>4204</v>
      </c>
      <c r="G825" s="201">
        <v>1</v>
      </c>
      <c r="H825" s="201">
        <v>3</v>
      </c>
      <c r="I825" s="201" t="s">
        <v>2007</v>
      </c>
    </row>
    <row r="826" spans="1:9" ht="25.5">
      <c r="A826" s="167">
        <f t="shared" si="12"/>
        <v>821</v>
      </c>
      <c r="B826" s="201" t="s">
        <v>561</v>
      </c>
      <c r="C826" s="201" t="s">
        <v>2021</v>
      </c>
      <c r="D826" s="203">
        <v>998990755813</v>
      </c>
      <c r="E826" s="201" t="s">
        <v>1491</v>
      </c>
      <c r="F826" s="201" t="s">
        <v>4204</v>
      </c>
      <c r="G826" s="201">
        <v>1</v>
      </c>
      <c r="H826" s="201">
        <v>30</v>
      </c>
      <c r="I826" s="201" t="s">
        <v>2007</v>
      </c>
    </row>
    <row r="827" spans="1:9" ht="25.5">
      <c r="A827" s="167">
        <f t="shared" si="12"/>
        <v>822</v>
      </c>
      <c r="B827" s="201" t="s">
        <v>561</v>
      </c>
      <c r="C827" s="201" t="s">
        <v>2022</v>
      </c>
      <c r="D827" s="201" t="s">
        <v>2023</v>
      </c>
      <c r="E827" s="201" t="s">
        <v>1491</v>
      </c>
      <c r="F827" s="201" t="s">
        <v>4204</v>
      </c>
      <c r="G827" s="201">
        <v>1</v>
      </c>
      <c r="H827" s="207">
        <v>10</v>
      </c>
      <c r="I827" s="201" t="s">
        <v>2004</v>
      </c>
    </row>
    <row r="828" spans="1:9" ht="25.5">
      <c r="A828" s="167">
        <f t="shared" si="12"/>
        <v>823</v>
      </c>
      <c r="B828" s="212" t="s">
        <v>2024</v>
      </c>
      <c r="C828" s="201" t="s">
        <v>2025</v>
      </c>
      <c r="D828" s="207" t="s">
        <v>2026</v>
      </c>
      <c r="E828" s="212" t="s">
        <v>1490</v>
      </c>
      <c r="F828" s="202" t="s">
        <v>3118</v>
      </c>
      <c r="G828" s="201">
        <v>1</v>
      </c>
      <c r="H828" s="213">
        <v>35</v>
      </c>
      <c r="I828" s="201" t="s">
        <v>4202</v>
      </c>
    </row>
    <row r="829" spans="1:9" ht="25.5">
      <c r="A829" s="167">
        <f t="shared" si="12"/>
        <v>824</v>
      </c>
      <c r="B829" s="212" t="s">
        <v>2024</v>
      </c>
      <c r="C829" s="201" t="s">
        <v>2027</v>
      </c>
      <c r="D829" s="207" t="s">
        <v>2028</v>
      </c>
      <c r="E829" s="212" t="s">
        <v>1490</v>
      </c>
      <c r="F829" s="201" t="s">
        <v>4204</v>
      </c>
      <c r="G829" s="201">
        <v>1</v>
      </c>
      <c r="H829" s="213">
        <v>25</v>
      </c>
      <c r="I829" s="201" t="s">
        <v>4207</v>
      </c>
    </row>
    <row r="830" spans="1:9" ht="25.5">
      <c r="A830" s="167">
        <f t="shared" si="12"/>
        <v>825</v>
      </c>
      <c r="B830" s="212" t="s">
        <v>2024</v>
      </c>
      <c r="C830" s="201" t="s">
        <v>2029</v>
      </c>
      <c r="D830" s="207" t="s">
        <v>2030</v>
      </c>
      <c r="E830" s="201" t="s">
        <v>805</v>
      </c>
      <c r="F830" s="202" t="s">
        <v>2031</v>
      </c>
      <c r="G830" s="201">
        <v>1</v>
      </c>
      <c r="H830" s="213">
        <v>4</v>
      </c>
      <c r="I830" s="201" t="s">
        <v>4202</v>
      </c>
    </row>
    <row r="831" spans="1:9" ht="25.5">
      <c r="A831" s="167">
        <f t="shared" si="12"/>
        <v>826</v>
      </c>
      <c r="B831" s="212" t="s">
        <v>2024</v>
      </c>
      <c r="C831" s="201" t="s">
        <v>2032</v>
      </c>
      <c r="D831" s="207" t="s">
        <v>2033</v>
      </c>
      <c r="E831" s="201" t="s">
        <v>805</v>
      </c>
      <c r="F831" s="202" t="s">
        <v>2031</v>
      </c>
      <c r="G831" s="201">
        <v>1</v>
      </c>
      <c r="H831" s="213">
        <v>4</v>
      </c>
      <c r="I831" s="201" t="s">
        <v>4202</v>
      </c>
    </row>
    <row r="832" spans="1:9" ht="25.5">
      <c r="A832" s="167">
        <f t="shared" si="12"/>
        <v>827</v>
      </c>
      <c r="B832" s="212" t="s">
        <v>2024</v>
      </c>
      <c r="C832" s="201" t="s">
        <v>2034</v>
      </c>
      <c r="D832" s="207" t="s">
        <v>2035</v>
      </c>
      <c r="E832" s="212" t="s">
        <v>1490</v>
      </c>
      <c r="F832" s="201" t="s">
        <v>4204</v>
      </c>
      <c r="G832" s="201">
        <v>1</v>
      </c>
      <c r="H832" s="207">
        <v>10</v>
      </c>
      <c r="I832" s="201" t="s">
        <v>4207</v>
      </c>
    </row>
    <row r="833" spans="1:9" ht="25.5">
      <c r="A833" s="167">
        <f t="shared" si="12"/>
        <v>828</v>
      </c>
      <c r="B833" s="212" t="s">
        <v>2024</v>
      </c>
      <c r="C833" s="201" t="s">
        <v>2036</v>
      </c>
      <c r="D833" s="207" t="s">
        <v>2037</v>
      </c>
      <c r="E833" s="201" t="s">
        <v>805</v>
      </c>
      <c r="F833" s="202" t="s">
        <v>2031</v>
      </c>
      <c r="G833" s="201">
        <v>1</v>
      </c>
      <c r="H833" s="207">
        <v>4</v>
      </c>
      <c r="I833" s="201" t="s">
        <v>4202</v>
      </c>
    </row>
    <row r="834" spans="1:9" ht="25.5">
      <c r="A834" s="167">
        <f t="shared" si="12"/>
        <v>829</v>
      </c>
      <c r="B834" s="212" t="s">
        <v>2024</v>
      </c>
      <c r="C834" s="201" t="s">
        <v>2038</v>
      </c>
      <c r="D834" s="207" t="s">
        <v>2039</v>
      </c>
      <c r="E834" s="201" t="s">
        <v>805</v>
      </c>
      <c r="F834" s="202" t="s">
        <v>2031</v>
      </c>
      <c r="G834" s="201">
        <v>1</v>
      </c>
      <c r="H834" s="207">
        <v>4</v>
      </c>
      <c r="I834" s="201" t="s">
        <v>4202</v>
      </c>
    </row>
    <row r="835" spans="1:9" ht="25.5">
      <c r="A835" s="167">
        <f t="shared" si="12"/>
        <v>830</v>
      </c>
      <c r="B835" s="212" t="s">
        <v>2024</v>
      </c>
      <c r="C835" s="201" t="s">
        <v>2040</v>
      </c>
      <c r="D835" s="207" t="s">
        <v>2041</v>
      </c>
      <c r="E835" s="212" t="s">
        <v>1490</v>
      </c>
      <c r="F835" s="201" t="s">
        <v>4204</v>
      </c>
      <c r="G835" s="201">
        <v>1</v>
      </c>
      <c r="H835" s="207">
        <v>10</v>
      </c>
      <c r="I835" s="201" t="s">
        <v>4207</v>
      </c>
    </row>
    <row r="836" spans="1:9" ht="25.5">
      <c r="A836" s="167">
        <f t="shared" si="12"/>
        <v>831</v>
      </c>
      <c r="B836" s="212" t="s">
        <v>2024</v>
      </c>
      <c r="C836" s="201" t="s">
        <v>2042</v>
      </c>
      <c r="D836" s="207" t="s">
        <v>2043</v>
      </c>
      <c r="E836" s="212" t="s">
        <v>1490</v>
      </c>
      <c r="F836" s="201" t="s">
        <v>4204</v>
      </c>
      <c r="G836" s="201">
        <v>1</v>
      </c>
      <c r="H836" s="201">
        <v>3</v>
      </c>
      <c r="I836" s="201" t="s">
        <v>4207</v>
      </c>
    </row>
    <row r="837" spans="1:9" ht="25.5">
      <c r="A837" s="167">
        <f t="shared" si="12"/>
        <v>832</v>
      </c>
      <c r="B837" s="212" t="s">
        <v>2024</v>
      </c>
      <c r="C837" s="201" t="s">
        <v>2044</v>
      </c>
      <c r="D837" s="207" t="s">
        <v>2045</v>
      </c>
      <c r="E837" s="212" t="s">
        <v>1490</v>
      </c>
      <c r="F837" s="201" t="s">
        <v>4204</v>
      </c>
      <c r="G837" s="201">
        <v>1</v>
      </c>
      <c r="H837" s="201">
        <v>3</v>
      </c>
      <c r="I837" s="201" t="s">
        <v>4207</v>
      </c>
    </row>
    <row r="838" spans="1:9" ht="25.5">
      <c r="A838" s="167">
        <f t="shared" si="12"/>
        <v>833</v>
      </c>
      <c r="B838" s="212" t="s">
        <v>2024</v>
      </c>
      <c r="C838" s="201" t="s">
        <v>2046</v>
      </c>
      <c r="D838" s="207" t="s">
        <v>2047</v>
      </c>
      <c r="E838" s="212" t="s">
        <v>1490</v>
      </c>
      <c r="F838" s="201" t="s">
        <v>4204</v>
      </c>
      <c r="G838" s="201">
        <v>1</v>
      </c>
      <c r="H838" s="201">
        <v>3</v>
      </c>
      <c r="I838" s="201" t="s">
        <v>4207</v>
      </c>
    </row>
    <row r="839" spans="1:9" ht="25.5">
      <c r="A839" s="167">
        <f t="shared" si="12"/>
        <v>834</v>
      </c>
      <c r="B839" s="212" t="s">
        <v>2024</v>
      </c>
      <c r="C839" s="201" t="s">
        <v>2048</v>
      </c>
      <c r="D839" s="207" t="s">
        <v>2049</v>
      </c>
      <c r="E839" s="212" t="s">
        <v>1490</v>
      </c>
      <c r="F839" s="201" t="s">
        <v>4204</v>
      </c>
      <c r="G839" s="201">
        <v>1</v>
      </c>
      <c r="H839" s="201">
        <v>3</v>
      </c>
      <c r="I839" s="201" t="s">
        <v>4207</v>
      </c>
    </row>
    <row r="840" spans="1:9" ht="25.5">
      <c r="A840" s="167">
        <f t="shared" ref="A840:A903" si="13">+A839+1</f>
        <v>835</v>
      </c>
      <c r="B840" s="212" t="s">
        <v>2024</v>
      </c>
      <c r="C840" s="201" t="s">
        <v>2050</v>
      </c>
      <c r="D840" s="207" t="s">
        <v>2051</v>
      </c>
      <c r="E840" s="212" t="s">
        <v>1490</v>
      </c>
      <c r="F840" s="201" t="s">
        <v>4204</v>
      </c>
      <c r="G840" s="201">
        <v>1</v>
      </c>
      <c r="H840" s="201">
        <v>3</v>
      </c>
      <c r="I840" s="201" t="s">
        <v>2052</v>
      </c>
    </row>
    <row r="841" spans="1:9" ht="25.5">
      <c r="A841" s="167">
        <f t="shared" si="13"/>
        <v>836</v>
      </c>
      <c r="B841" s="212" t="s">
        <v>2024</v>
      </c>
      <c r="C841" s="201" t="s">
        <v>2053</v>
      </c>
      <c r="D841" s="207" t="s">
        <v>2054</v>
      </c>
      <c r="E841" s="212" t="s">
        <v>1490</v>
      </c>
      <c r="F841" s="201" t="s">
        <v>4204</v>
      </c>
      <c r="G841" s="201">
        <v>1</v>
      </c>
      <c r="H841" s="201">
        <v>3</v>
      </c>
      <c r="I841" s="201" t="s">
        <v>2052</v>
      </c>
    </row>
    <row r="842" spans="1:9" ht="25.5">
      <c r="A842" s="167">
        <f t="shared" si="13"/>
        <v>837</v>
      </c>
      <c r="B842" s="212" t="s">
        <v>2024</v>
      </c>
      <c r="C842" s="201" t="s">
        <v>2055</v>
      </c>
      <c r="D842" s="207" t="s">
        <v>2056</v>
      </c>
      <c r="E842" s="212" t="s">
        <v>1490</v>
      </c>
      <c r="F842" s="201" t="s">
        <v>4204</v>
      </c>
      <c r="G842" s="201">
        <v>1</v>
      </c>
      <c r="H842" s="201">
        <v>3</v>
      </c>
      <c r="I842" s="201" t="s">
        <v>2052</v>
      </c>
    </row>
    <row r="843" spans="1:9" ht="25.5">
      <c r="A843" s="167">
        <f t="shared" si="13"/>
        <v>838</v>
      </c>
      <c r="B843" s="212" t="s">
        <v>2024</v>
      </c>
      <c r="C843" s="212" t="s">
        <v>2057</v>
      </c>
      <c r="D843" s="212" t="s">
        <v>2058</v>
      </c>
      <c r="E843" s="201" t="s">
        <v>1490</v>
      </c>
      <c r="F843" s="201" t="s">
        <v>4204</v>
      </c>
      <c r="G843" s="201">
        <v>1</v>
      </c>
      <c r="H843" s="201">
        <v>3</v>
      </c>
      <c r="I843" s="201" t="s">
        <v>4207</v>
      </c>
    </row>
    <row r="844" spans="1:9" ht="25.5">
      <c r="A844" s="167">
        <f t="shared" si="13"/>
        <v>839</v>
      </c>
      <c r="B844" s="212" t="s">
        <v>2024</v>
      </c>
      <c r="C844" s="212" t="s">
        <v>2059</v>
      </c>
      <c r="D844" s="212" t="s">
        <v>2060</v>
      </c>
      <c r="E844" s="201" t="s">
        <v>1490</v>
      </c>
      <c r="F844" s="201" t="s">
        <v>4204</v>
      </c>
      <c r="G844" s="201">
        <v>1</v>
      </c>
      <c r="H844" s="201">
        <v>3</v>
      </c>
      <c r="I844" s="201" t="s">
        <v>4207</v>
      </c>
    </row>
    <row r="845" spans="1:9" ht="25.5">
      <c r="A845" s="167">
        <f t="shared" si="13"/>
        <v>840</v>
      </c>
      <c r="B845" s="212" t="s">
        <v>2024</v>
      </c>
      <c r="C845" s="212" t="s">
        <v>2061</v>
      </c>
      <c r="D845" s="212" t="s">
        <v>2062</v>
      </c>
      <c r="E845" s="201" t="s">
        <v>1490</v>
      </c>
      <c r="F845" s="201" t="s">
        <v>4204</v>
      </c>
      <c r="G845" s="201">
        <v>1</v>
      </c>
      <c r="H845" s="201">
        <v>3</v>
      </c>
      <c r="I845" s="201" t="s">
        <v>4207</v>
      </c>
    </row>
    <row r="846" spans="1:9" ht="25.5">
      <c r="A846" s="167">
        <f t="shared" si="13"/>
        <v>841</v>
      </c>
      <c r="B846" s="212" t="s">
        <v>2024</v>
      </c>
      <c r="C846" s="212" t="s">
        <v>2063</v>
      </c>
      <c r="D846" s="212" t="s">
        <v>2064</v>
      </c>
      <c r="E846" s="201" t="s">
        <v>1490</v>
      </c>
      <c r="F846" s="201" t="s">
        <v>4204</v>
      </c>
      <c r="G846" s="201">
        <v>1</v>
      </c>
      <c r="H846" s="201">
        <v>3</v>
      </c>
      <c r="I846" s="201" t="s">
        <v>4207</v>
      </c>
    </row>
    <row r="847" spans="1:9" ht="25.5">
      <c r="A847" s="167">
        <f t="shared" si="13"/>
        <v>842</v>
      </c>
      <c r="B847" s="212" t="s">
        <v>2024</v>
      </c>
      <c r="C847" s="212" t="s">
        <v>2065</v>
      </c>
      <c r="D847" s="212" t="s">
        <v>2066</v>
      </c>
      <c r="E847" s="201" t="s">
        <v>1490</v>
      </c>
      <c r="F847" s="201" t="s">
        <v>4204</v>
      </c>
      <c r="G847" s="201">
        <v>1</v>
      </c>
      <c r="H847" s="201">
        <v>3</v>
      </c>
      <c r="I847" s="201" t="s">
        <v>4207</v>
      </c>
    </row>
    <row r="848" spans="1:9" ht="25.5">
      <c r="A848" s="167">
        <f t="shared" si="13"/>
        <v>843</v>
      </c>
      <c r="B848" s="212" t="s">
        <v>2024</v>
      </c>
      <c r="C848" s="212" t="s">
        <v>2067</v>
      </c>
      <c r="D848" s="212" t="s">
        <v>2066</v>
      </c>
      <c r="E848" s="201" t="s">
        <v>1490</v>
      </c>
      <c r="F848" s="201" t="s">
        <v>4204</v>
      </c>
      <c r="G848" s="201">
        <v>1</v>
      </c>
      <c r="H848" s="201">
        <v>3</v>
      </c>
      <c r="I848" s="201" t="s">
        <v>4207</v>
      </c>
    </row>
    <row r="849" spans="1:9" ht="25.5">
      <c r="A849" s="167">
        <f t="shared" si="13"/>
        <v>844</v>
      </c>
      <c r="B849" s="212" t="s">
        <v>2024</v>
      </c>
      <c r="C849" s="212" t="s">
        <v>2068</v>
      </c>
      <c r="D849" s="212" t="s">
        <v>2069</v>
      </c>
      <c r="E849" s="201" t="s">
        <v>1490</v>
      </c>
      <c r="F849" s="201" t="s">
        <v>4204</v>
      </c>
      <c r="G849" s="201">
        <v>1</v>
      </c>
      <c r="H849" s="201">
        <v>3</v>
      </c>
      <c r="I849" s="201" t="s">
        <v>4207</v>
      </c>
    </row>
    <row r="850" spans="1:9" ht="25.5">
      <c r="A850" s="167">
        <f t="shared" si="13"/>
        <v>845</v>
      </c>
      <c r="B850" s="212" t="s">
        <v>2024</v>
      </c>
      <c r="C850" s="212" t="s">
        <v>2070</v>
      </c>
      <c r="D850" s="212" t="s">
        <v>2071</v>
      </c>
      <c r="E850" s="201" t="s">
        <v>1490</v>
      </c>
      <c r="F850" s="201" t="s">
        <v>4204</v>
      </c>
      <c r="G850" s="201">
        <v>1</v>
      </c>
      <c r="H850" s="201">
        <v>3</v>
      </c>
      <c r="I850" s="201" t="s">
        <v>4207</v>
      </c>
    </row>
    <row r="851" spans="1:9" ht="25.5">
      <c r="A851" s="167">
        <f t="shared" si="13"/>
        <v>846</v>
      </c>
      <c r="B851" s="212" t="s">
        <v>2024</v>
      </c>
      <c r="C851" s="212" t="s">
        <v>2072</v>
      </c>
      <c r="D851" s="212" t="s">
        <v>2073</v>
      </c>
      <c r="E851" s="201" t="s">
        <v>1490</v>
      </c>
      <c r="F851" s="201" t="s">
        <v>4204</v>
      </c>
      <c r="G851" s="201">
        <v>1</v>
      </c>
      <c r="H851" s="201">
        <v>3</v>
      </c>
      <c r="I851" s="201" t="s">
        <v>4207</v>
      </c>
    </row>
    <row r="852" spans="1:9" ht="25.5">
      <c r="A852" s="167">
        <f t="shared" si="13"/>
        <v>847</v>
      </c>
      <c r="B852" s="212" t="s">
        <v>2024</v>
      </c>
      <c r="C852" s="212" t="s">
        <v>2074</v>
      </c>
      <c r="D852" s="212" t="s">
        <v>2075</v>
      </c>
      <c r="E852" s="201" t="s">
        <v>1490</v>
      </c>
      <c r="F852" s="201" t="s">
        <v>4204</v>
      </c>
      <c r="G852" s="201">
        <v>1</v>
      </c>
      <c r="H852" s="201">
        <v>3</v>
      </c>
      <c r="I852" s="201" t="s">
        <v>4207</v>
      </c>
    </row>
    <row r="853" spans="1:9" ht="25.5">
      <c r="A853" s="167">
        <f t="shared" si="13"/>
        <v>848</v>
      </c>
      <c r="B853" s="212" t="s">
        <v>2024</v>
      </c>
      <c r="C853" s="212" t="s">
        <v>2076</v>
      </c>
      <c r="D853" s="212" t="s">
        <v>2077</v>
      </c>
      <c r="E853" s="201" t="s">
        <v>1490</v>
      </c>
      <c r="F853" s="201" t="s">
        <v>4204</v>
      </c>
      <c r="G853" s="201">
        <v>1</v>
      </c>
      <c r="H853" s="201">
        <v>3</v>
      </c>
      <c r="I853" s="201" t="s">
        <v>4207</v>
      </c>
    </row>
    <row r="854" spans="1:9" ht="25.5">
      <c r="A854" s="167">
        <f t="shared" si="13"/>
        <v>849</v>
      </c>
      <c r="B854" s="212" t="s">
        <v>2024</v>
      </c>
      <c r="C854" s="212" t="s">
        <v>2078</v>
      </c>
      <c r="D854" s="212" t="s">
        <v>2079</v>
      </c>
      <c r="E854" s="201" t="s">
        <v>1490</v>
      </c>
      <c r="F854" s="201" t="s">
        <v>4204</v>
      </c>
      <c r="G854" s="201">
        <v>1</v>
      </c>
      <c r="H854" s="201">
        <v>3</v>
      </c>
      <c r="I854" s="201" t="s">
        <v>4207</v>
      </c>
    </row>
    <row r="855" spans="1:9" ht="25.5">
      <c r="A855" s="167">
        <f t="shared" si="13"/>
        <v>850</v>
      </c>
      <c r="B855" s="212" t="s">
        <v>2024</v>
      </c>
      <c r="C855" s="212" t="s">
        <v>2080</v>
      </c>
      <c r="D855" s="212" t="s">
        <v>2081</v>
      </c>
      <c r="E855" s="201" t="s">
        <v>1490</v>
      </c>
      <c r="F855" s="201" t="s">
        <v>4204</v>
      </c>
      <c r="G855" s="201">
        <v>1</v>
      </c>
      <c r="H855" s="201">
        <v>3</v>
      </c>
      <c r="I855" s="201" t="s">
        <v>4207</v>
      </c>
    </row>
    <row r="856" spans="1:9" ht="25.5">
      <c r="A856" s="167">
        <f t="shared" si="13"/>
        <v>851</v>
      </c>
      <c r="B856" s="212" t="s">
        <v>2024</v>
      </c>
      <c r="C856" s="212" t="s">
        <v>2082</v>
      </c>
      <c r="D856" s="212" t="s">
        <v>2083</v>
      </c>
      <c r="E856" s="201" t="s">
        <v>1490</v>
      </c>
      <c r="F856" s="201" t="s">
        <v>4204</v>
      </c>
      <c r="G856" s="201">
        <v>1</v>
      </c>
      <c r="H856" s="201">
        <v>3</v>
      </c>
      <c r="I856" s="201" t="s">
        <v>4207</v>
      </c>
    </row>
    <row r="857" spans="1:9" ht="25.5">
      <c r="A857" s="167">
        <f t="shared" si="13"/>
        <v>852</v>
      </c>
      <c r="B857" s="201" t="s">
        <v>2084</v>
      </c>
      <c r="C857" s="201" t="s">
        <v>2085</v>
      </c>
      <c r="D857" s="201">
        <v>996622888</v>
      </c>
      <c r="E857" s="201" t="s">
        <v>711</v>
      </c>
      <c r="F857" s="202" t="s">
        <v>3118</v>
      </c>
      <c r="G857" s="201">
        <v>1</v>
      </c>
      <c r="H857" s="201">
        <v>3</v>
      </c>
      <c r="I857" s="201" t="s">
        <v>2086</v>
      </c>
    </row>
    <row r="858" spans="1:9" ht="25.5">
      <c r="A858" s="167">
        <f t="shared" si="13"/>
        <v>853</v>
      </c>
      <c r="B858" s="201" t="s">
        <v>2084</v>
      </c>
      <c r="C858" s="201" t="s">
        <v>2087</v>
      </c>
      <c r="D858" s="201">
        <v>996622888</v>
      </c>
      <c r="E858" s="201" t="s">
        <v>711</v>
      </c>
      <c r="F858" s="202" t="s">
        <v>3118</v>
      </c>
      <c r="G858" s="201">
        <v>1</v>
      </c>
      <c r="H858" s="201">
        <v>3</v>
      </c>
      <c r="I858" s="201" t="s">
        <v>2086</v>
      </c>
    </row>
    <row r="859" spans="1:9" ht="25.5">
      <c r="A859" s="167">
        <f t="shared" si="13"/>
        <v>854</v>
      </c>
      <c r="B859" s="201" t="s">
        <v>2084</v>
      </c>
      <c r="C859" s="201" t="s">
        <v>2088</v>
      </c>
      <c r="D859" s="201">
        <v>996622888</v>
      </c>
      <c r="E859" s="201" t="s">
        <v>711</v>
      </c>
      <c r="F859" s="202" t="s">
        <v>3118</v>
      </c>
      <c r="G859" s="201">
        <v>1</v>
      </c>
      <c r="H859" s="201">
        <v>3</v>
      </c>
      <c r="I859" s="201" t="s">
        <v>2086</v>
      </c>
    </row>
    <row r="860" spans="1:9" ht="25.5">
      <c r="A860" s="167">
        <f t="shared" si="13"/>
        <v>855</v>
      </c>
      <c r="B860" s="201" t="s">
        <v>2084</v>
      </c>
      <c r="C860" s="201" t="s">
        <v>2089</v>
      </c>
      <c r="D860" s="201">
        <v>996622888</v>
      </c>
      <c r="E860" s="201" t="s">
        <v>711</v>
      </c>
      <c r="F860" s="202" t="s">
        <v>3118</v>
      </c>
      <c r="G860" s="201">
        <v>1</v>
      </c>
      <c r="H860" s="201">
        <v>3</v>
      </c>
      <c r="I860" s="201" t="s">
        <v>2086</v>
      </c>
    </row>
    <row r="861" spans="1:9" ht="25.5">
      <c r="A861" s="167">
        <f t="shared" si="13"/>
        <v>856</v>
      </c>
      <c r="B861" s="201" t="s">
        <v>2084</v>
      </c>
      <c r="C861" s="201" t="s">
        <v>2090</v>
      </c>
      <c r="D861" s="201">
        <v>912798283</v>
      </c>
      <c r="E861" s="201" t="s">
        <v>711</v>
      </c>
      <c r="F861" s="202" t="s">
        <v>3118</v>
      </c>
      <c r="G861" s="201">
        <v>1</v>
      </c>
      <c r="H861" s="201">
        <v>3</v>
      </c>
      <c r="I861" s="201" t="s">
        <v>2086</v>
      </c>
    </row>
    <row r="862" spans="1:9" ht="25.5">
      <c r="A862" s="167">
        <f t="shared" si="13"/>
        <v>857</v>
      </c>
      <c r="B862" s="201" t="s">
        <v>2084</v>
      </c>
      <c r="C862" s="201" t="s">
        <v>2091</v>
      </c>
      <c r="D862" s="201">
        <v>912798283</v>
      </c>
      <c r="E862" s="201" t="s">
        <v>711</v>
      </c>
      <c r="F862" s="202" t="s">
        <v>3118</v>
      </c>
      <c r="G862" s="201">
        <v>1</v>
      </c>
      <c r="H862" s="201">
        <v>3</v>
      </c>
      <c r="I862" s="201" t="s">
        <v>2086</v>
      </c>
    </row>
    <row r="863" spans="1:9" ht="25.5">
      <c r="A863" s="167">
        <f t="shared" si="13"/>
        <v>858</v>
      </c>
      <c r="B863" s="201" t="s">
        <v>2084</v>
      </c>
      <c r="C863" s="201" t="s">
        <v>2092</v>
      </c>
      <c r="D863" s="201">
        <v>912798283</v>
      </c>
      <c r="E863" s="201" t="s">
        <v>711</v>
      </c>
      <c r="F863" s="202" t="s">
        <v>3118</v>
      </c>
      <c r="G863" s="201">
        <v>1</v>
      </c>
      <c r="H863" s="201">
        <v>3</v>
      </c>
      <c r="I863" s="201" t="s">
        <v>2086</v>
      </c>
    </row>
    <row r="864" spans="1:9" ht="25.5">
      <c r="A864" s="167">
        <f t="shared" si="13"/>
        <v>859</v>
      </c>
      <c r="B864" s="201" t="s">
        <v>2084</v>
      </c>
      <c r="C864" s="201" t="s">
        <v>2093</v>
      </c>
      <c r="D864" s="201">
        <v>912798283</v>
      </c>
      <c r="E864" s="201" t="s">
        <v>711</v>
      </c>
      <c r="F864" s="202" t="s">
        <v>3118</v>
      </c>
      <c r="G864" s="201">
        <v>1</v>
      </c>
      <c r="H864" s="201">
        <v>3</v>
      </c>
      <c r="I864" s="201" t="s">
        <v>2086</v>
      </c>
    </row>
    <row r="865" spans="1:9" ht="25.5">
      <c r="A865" s="167">
        <f t="shared" si="13"/>
        <v>860</v>
      </c>
      <c r="B865" s="201" t="s">
        <v>2084</v>
      </c>
      <c r="C865" s="201" t="s">
        <v>2094</v>
      </c>
      <c r="D865" s="201">
        <v>912798283</v>
      </c>
      <c r="E865" s="201" t="s">
        <v>711</v>
      </c>
      <c r="F865" s="202" t="s">
        <v>3118</v>
      </c>
      <c r="G865" s="201">
        <v>1</v>
      </c>
      <c r="H865" s="201">
        <v>3</v>
      </c>
      <c r="I865" s="201" t="s">
        <v>2086</v>
      </c>
    </row>
    <row r="866" spans="1:9" ht="25.5">
      <c r="A866" s="167">
        <f t="shared" si="13"/>
        <v>861</v>
      </c>
      <c r="B866" s="201" t="s">
        <v>2084</v>
      </c>
      <c r="C866" s="201" t="s">
        <v>2095</v>
      </c>
      <c r="D866" s="201">
        <v>912798283</v>
      </c>
      <c r="E866" s="201" t="s">
        <v>711</v>
      </c>
      <c r="F866" s="202" t="s">
        <v>3118</v>
      </c>
      <c r="G866" s="201">
        <v>1</v>
      </c>
      <c r="H866" s="201">
        <v>3</v>
      </c>
      <c r="I866" s="201" t="s">
        <v>2086</v>
      </c>
    </row>
    <row r="867" spans="1:9" ht="25.5">
      <c r="A867" s="167">
        <f t="shared" si="13"/>
        <v>862</v>
      </c>
      <c r="B867" s="201" t="s">
        <v>2084</v>
      </c>
      <c r="C867" s="201" t="s">
        <v>2096</v>
      </c>
      <c r="D867" s="201"/>
      <c r="E867" s="201" t="s">
        <v>711</v>
      </c>
      <c r="F867" s="202" t="s">
        <v>3118</v>
      </c>
      <c r="G867" s="201">
        <v>1</v>
      </c>
      <c r="H867" s="201">
        <v>3</v>
      </c>
      <c r="I867" s="201" t="s">
        <v>2086</v>
      </c>
    </row>
    <row r="868" spans="1:9" ht="25.5">
      <c r="A868" s="167">
        <f t="shared" si="13"/>
        <v>863</v>
      </c>
      <c r="B868" s="201" t="s">
        <v>2084</v>
      </c>
      <c r="C868" s="201" t="s">
        <v>2097</v>
      </c>
      <c r="D868" s="201"/>
      <c r="E868" s="201" t="s">
        <v>711</v>
      </c>
      <c r="F868" s="202" t="s">
        <v>3118</v>
      </c>
      <c r="G868" s="201">
        <v>1</v>
      </c>
      <c r="H868" s="201">
        <v>3</v>
      </c>
      <c r="I868" s="201" t="s">
        <v>2086</v>
      </c>
    </row>
    <row r="869" spans="1:9" ht="25.5">
      <c r="A869" s="167">
        <f t="shared" si="13"/>
        <v>864</v>
      </c>
      <c r="B869" s="201" t="s">
        <v>2084</v>
      </c>
      <c r="C869" s="201" t="s">
        <v>2098</v>
      </c>
      <c r="D869" s="201"/>
      <c r="E869" s="201" t="s">
        <v>711</v>
      </c>
      <c r="F869" s="202" t="s">
        <v>3118</v>
      </c>
      <c r="G869" s="201">
        <v>1</v>
      </c>
      <c r="H869" s="201">
        <v>3</v>
      </c>
      <c r="I869" s="201" t="s">
        <v>2086</v>
      </c>
    </row>
    <row r="870" spans="1:9" ht="25.5">
      <c r="A870" s="167">
        <f t="shared" si="13"/>
        <v>865</v>
      </c>
      <c r="B870" s="201" t="s">
        <v>2084</v>
      </c>
      <c r="C870" s="201" t="s">
        <v>2099</v>
      </c>
      <c r="D870" s="201"/>
      <c r="E870" s="201" t="s">
        <v>711</v>
      </c>
      <c r="F870" s="202" t="s">
        <v>3118</v>
      </c>
      <c r="G870" s="201">
        <v>1</v>
      </c>
      <c r="H870" s="201">
        <v>3</v>
      </c>
      <c r="I870" s="201" t="s">
        <v>2086</v>
      </c>
    </row>
    <row r="871" spans="1:9" ht="25.5">
      <c r="A871" s="167">
        <f t="shared" si="13"/>
        <v>866</v>
      </c>
      <c r="B871" s="201" t="s">
        <v>2084</v>
      </c>
      <c r="C871" s="201" t="s">
        <v>2100</v>
      </c>
      <c r="D871" s="201"/>
      <c r="E871" s="201" t="s">
        <v>711</v>
      </c>
      <c r="F871" s="202" t="s">
        <v>3118</v>
      </c>
      <c r="G871" s="201">
        <v>1</v>
      </c>
      <c r="H871" s="201">
        <v>3</v>
      </c>
      <c r="I871" s="201" t="s">
        <v>2086</v>
      </c>
    </row>
    <row r="872" spans="1:9" ht="25.5">
      <c r="A872" s="167">
        <f t="shared" si="13"/>
        <v>867</v>
      </c>
      <c r="B872" s="201" t="s">
        <v>2084</v>
      </c>
      <c r="C872" s="201" t="s">
        <v>2101</v>
      </c>
      <c r="D872" s="201"/>
      <c r="E872" s="201" t="s">
        <v>711</v>
      </c>
      <c r="F872" s="202" t="s">
        <v>3118</v>
      </c>
      <c r="G872" s="201">
        <v>1</v>
      </c>
      <c r="H872" s="201">
        <v>3</v>
      </c>
      <c r="I872" s="201" t="s">
        <v>2086</v>
      </c>
    </row>
    <row r="873" spans="1:9" ht="25.5">
      <c r="A873" s="167">
        <f t="shared" si="13"/>
        <v>868</v>
      </c>
      <c r="B873" s="201" t="s">
        <v>2084</v>
      </c>
      <c r="C873" s="201" t="s">
        <v>2102</v>
      </c>
      <c r="D873" s="201"/>
      <c r="E873" s="201" t="s">
        <v>711</v>
      </c>
      <c r="F873" s="202" t="s">
        <v>3118</v>
      </c>
      <c r="G873" s="201">
        <v>1</v>
      </c>
      <c r="H873" s="201">
        <v>3</v>
      </c>
      <c r="I873" s="201" t="s">
        <v>2086</v>
      </c>
    </row>
    <row r="874" spans="1:9" ht="25.5">
      <c r="A874" s="167">
        <f t="shared" si="13"/>
        <v>869</v>
      </c>
      <c r="B874" s="201" t="s">
        <v>2084</v>
      </c>
      <c r="C874" s="201" t="s">
        <v>2103</v>
      </c>
      <c r="D874" s="201"/>
      <c r="E874" s="201" t="s">
        <v>711</v>
      </c>
      <c r="F874" s="202" t="s">
        <v>3118</v>
      </c>
      <c r="G874" s="201">
        <v>1</v>
      </c>
      <c r="H874" s="201">
        <v>3</v>
      </c>
      <c r="I874" s="201" t="s">
        <v>2086</v>
      </c>
    </row>
    <row r="875" spans="1:9" ht="25.5">
      <c r="A875" s="167">
        <f t="shared" si="13"/>
        <v>870</v>
      </c>
      <c r="B875" s="201" t="s">
        <v>2084</v>
      </c>
      <c r="C875" s="201" t="s">
        <v>2104</v>
      </c>
      <c r="D875" s="201"/>
      <c r="E875" s="201" t="s">
        <v>711</v>
      </c>
      <c r="F875" s="202" t="s">
        <v>3118</v>
      </c>
      <c r="G875" s="201">
        <v>1</v>
      </c>
      <c r="H875" s="201">
        <v>3</v>
      </c>
      <c r="I875" s="201" t="s">
        <v>2086</v>
      </c>
    </row>
    <row r="876" spans="1:9" ht="25.5">
      <c r="A876" s="167">
        <f t="shared" si="13"/>
        <v>871</v>
      </c>
      <c r="B876" s="201" t="s">
        <v>2084</v>
      </c>
      <c r="C876" s="201" t="s">
        <v>2105</v>
      </c>
      <c r="D876" s="201"/>
      <c r="E876" s="201" t="s">
        <v>711</v>
      </c>
      <c r="F876" s="202" t="s">
        <v>3118</v>
      </c>
      <c r="G876" s="201">
        <v>1</v>
      </c>
      <c r="H876" s="201">
        <v>3</v>
      </c>
      <c r="I876" s="201" t="s">
        <v>2086</v>
      </c>
    </row>
    <row r="877" spans="1:9" ht="25.5">
      <c r="A877" s="167">
        <f t="shared" si="13"/>
        <v>872</v>
      </c>
      <c r="B877" s="201" t="s">
        <v>2084</v>
      </c>
      <c r="C877" s="201" t="s">
        <v>2106</v>
      </c>
      <c r="D877" s="201"/>
      <c r="E877" s="201" t="s">
        <v>711</v>
      </c>
      <c r="F877" s="202" t="s">
        <v>3118</v>
      </c>
      <c r="G877" s="201">
        <v>1</v>
      </c>
      <c r="H877" s="201">
        <v>3</v>
      </c>
      <c r="I877" s="201" t="s">
        <v>2086</v>
      </c>
    </row>
    <row r="878" spans="1:9" ht="25.5">
      <c r="A878" s="167">
        <f t="shared" si="13"/>
        <v>873</v>
      </c>
      <c r="B878" s="201" t="s">
        <v>2084</v>
      </c>
      <c r="C878" s="201" t="s">
        <v>2107</v>
      </c>
      <c r="D878" s="201"/>
      <c r="E878" s="201" t="s">
        <v>711</v>
      </c>
      <c r="F878" s="202" t="s">
        <v>3118</v>
      </c>
      <c r="G878" s="201">
        <v>1</v>
      </c>
      <c r="H878" s="201">
        <v>3</v>
      </c>
      <c r="I878" s="201" t="s">
        <v>2086</v>
      </c>
    </row>
    <row r="879" spans="1:9" ht="25.5">
      <c r="A879" s="167">
        <f t="shared" si="13"/>
        <v>874</v>
      </c>
      <c r="B879" s="201" t="s">
        <v>2084</v>
      </c>
      <c r="C879" s="201" t="s">
        <v>2108</v>
      </c>
      <c r="D879" s="201"/>
      <c r="E879" s="201" t="s">
        <v>711</v>
      </c>
      <c r="F879" s="202" t="s">
        <v>3118</v>
      </c>
      <c r="G879" s="201">
        <v>1</v>
      </c>
      <c r="H879" s="201">
        <v>3</v>
      </c>
      <c r="I879" s="201" t="s">
        <v>2086</v>
      </c>
    </row>
    <row r="880" spans="1:9" ht="25.5">
      <c r="A880" s="167">
        <f t="shared" si="13"/>
        <v>875</v>
      </c>
      <c r="B880" s="201" t="s">
        <v>2084</v>
      </c>
      <c r="C880" s="201" t="s">
        <v>2109</v>
      </c>
      <c r="D880" s="201"/>
      <c r="E880" s="201" t="s">
        <v>711</v>
      </c>
      <c r="F880" s="202" t="s">
        <v>3118</v>
      </c>
      <c r="G880" s="201">
        <v>1</v>
      </c>
      <c r="H880" s="201">
        <v>3</v>
      </c>
      <c r="I880" s="201" t="s">
        <v>2086</v>
      </c>
    </row>
    <row r="881" spans="1:9" ht="25.5">
      <c r="A881" s="167">
        <f t="shared" si="13"/>
        <v>876</v>
      </c>
      <c r="B881" s="201" t="s">
        <v>2084</v>
      </c>
      <c r="C881" s="210" t="s">
        <v>2110</v>
      </c>
      <c r="D881" s="201" t="s">
        <v>2111</v>
      </c>
      <c r="E881" s="201" t="s">
        <v>711</v>
      </c>
      <c r="F881" s="202" t="s">
        <v>3118</v>
      </c>
      <c r="G881" s="201">
        <v>1</v>
      </c>
      <c r="H881" s="201">
        <v>3</v>
      </c>
      <c r="I881" s="201" t="s">
        <v>2086</v>
      </c>
    </row>
    <row r="882" spans="1:9" ht="25.5">
      <c r="A882" s="167">
        <f t="shared" si="13"/>
        <v>877</v>
      </c>
      <c r="B882" s="201" t="s">
        <v>2084</v>
      </c>
      <c r="C882" s="210" t="s">
        <v>2112</v>
      </c>
      <c r="D882" s="201" t="s">
        <v>2113</v>
      </c>
      <c r="E882" s="201" t="s">
        <v>711</v>
      </c>
      <c r="F882" s="202" t="s">
        <v>3118</v>
      </c>
      <c r="G882" s="201">
        <v>1</v>
      </c>
      <c r="H882" s="201">
        <v>3</v>
      </c>
      <c r="I882" s="201" t="s">
        <v>2086</v>
      </c>
    </row>
    <row r="883" spans="1:9" ht="25.5">
      <c r="A883" s="167">
        <f t="shared" si="13"/>
        <v>878</v>
      </c>
      <c r="B883" s="201" t="s">
        <v>2084</v>
      </c>
      <c r="C883" s="210" t="s">
        <v>2114</v>
      </c>
      <c r="D883" s="201" t="s">
        <v>2115</v>
      </c>
      <c r="E883" s="201" t="s">
        <v>711</v>
      </c>
      <c r="F883" s="202" t="s">
        <v>3118</v>
      </c>
      <c r="G883" s="201">
        <v>1</v>
      </c>
      <c r="H883" s="201">
        <v>3</v>
      </c>
      <c r="I883" s="201" t="s">
        <v>2086</v>
      </c>
    </row>
    <row r="884" spans="1:9" ht="25.5">
      <c r="A884" s="167">
        <f t="shared" si="13"/>
        <v>879</v>
      </c>
      <c r="B884" s="201" t="s">
        <v>2084</v>
      </c>
      <c r="C884" s="210" t="s">
        <v>2116</v>
      </c>
      <c r="D884" s="201" t="s">
        <v>2117</v>
      </c>
      <c r="E884" s="201" t="s">
        <v>711</v>
      </c>
      <c r="F884" s="202" t="s">
        <v>3118</v>
      </c>
      <c r="G884" s="201">
        <v>1</v>
      </c>
      <c r="H884" s="201">
        <v>3</v>
      </c>
      <c r="I884" s="201" t="s">
        <v>2086</v>
      </c>
    </row>
    <row r="885" spans="1:9" ht="25.5">
      <c r="A885" s="167">
        <f t="shared" si="13"/>
        <v>880</v>
      </c>
      <c r="B885" s="201" t="s">
        <v>2084</v>
      </c>
      <c r="C885" s="210" t="s">
        <v>2118</v>
      </c>
      <c r="D885" s="201" t="s">
        <v>2119</v>
      </c>
      <c r="E885" s="201" t="s">
        <v>711</v>
      </c>
      <c r="F885" s="202" t="s">
        <v>3118</v>
      </c>
      <c r="G885" s="201">
        <v>1</v>
      </c>
      <c r="H885" s="201">
        <v>3</v>
      </c>
      <c r="I885" s="201" t="s">
        <v>2086</v>
      </c>
    </row>
    <row r="886" spans="1:9" ht="25.5">
      <c r="A886" s="167">
        <f t="shared" si="13"/>
        <v>881</v>
      </c>
      <c r="B886" s="201" t="s">
        <v>2084</v>
      </c>
      <c r="C886" s="210" t="s">
        <v>2120</v>
      </c>
      <c r="D886" s="201" t="s">
        <v>2117</v>
      </c>
      <c r="E886" s="201" t="s">
        <v>711</v>
      </c>
      <c r="F886" s="202" t="s">
        <v>3118</v>
      </c>
      <c r="G886" s="201">
        <v>1</v>
      </c>
      <c r="H886" s="201">
        <v>3</v>
      </c>
      <c r="I886" s="201" t="s">
        <v>2086</v>
      </c>
    </row>
    <row r="887" spans="1:9" ht="25.5">
      <c r="A887" s="167">
        <f t="shared" si="13"/>
        <v>882</v>
      </c>
      <c r="B887" s="201" t="s">
        <v>2084</v>
      </c>
      <c r="C887" s="210" t="s">
        <v>2121</v>
      </c>
      <c r="D887" s="201" t="s">
        <v>2119</v>
      </c>
      <c r="E887" s="201" t="s">
        <v>711</v>
      </c>
      <c r="F887" s="202" t="s">
        <v>3118</v>
      </c>
      <c r="G887" s="201">
        <v>1</v>
      </c>
      <c r="H887" s="201">
        <v>3</v>
      </c>
      <c r="I887" s="201" t="s">
        <v>2086</v>
      </c>
    </row>
    <row r="888" spans="1:9" ht="25.5">
      <c r="A888" s="167">
        <f t="shared" si="13"/>
        <v>883</v>
      </c>
      <c r="B888" s="201" t="s">
        <v>2084</v>
      </c>
      <c r="C888" s="210" t="s">
        <v>2122</v>
      </c>
      <c r="D888" s="201" t="s">
        <v>2115</v>
      </c>
      <c r="E888" s="201" t="s">
        <v>711</v>
      </c>
      <c r="F888" s="202" t="s">
        <v>3118</v>
      </c>
      <c r="G888" s="201">
        <v>1</v>
      </c>
      <c r="H888" s="201">
        <v>3</v>
      </c>
      <c r="I888" s="201" t="s">
        <v>2086</v>
      </c>
    </row>
    <row r="889" spans="1:9" ht="25.5">
      <c r="A889" s="167">
        <f t="shared" si="13"/>
        <v>884</v>
      </c>
      <c r="B889" s="201" t="s">
        <v>2084</v>
      </c>
      <c r="C889" s="210" t="s">
        <v>2123</v>
      </c>
      <c r="D889" s="201" t="s">
        <v>2124</v>
      </c>
      <c r="E889" s="201" t="s">
        <v>711</v>
      </c>
      <c r="F889" s="202" t="s">
        <v>3118</v>
      </c>
      <c r="G889" s="201">
        <v>1</v>
      </c>
      <c r="H889" s="201">
        <v>3</v>
      </c>
      <c r="I889" s="201" t="s">
        <v>2086</v>
      </c>
    </row>
    <row r="890" spans="1:9" ht="25.5">
      <c r="A890" s="167">
        <f t="shared" si="13"/>
        <v>885</v>
      </c>
      <c r="B890" s="201" t="s">
        <v>2084</v>
      </c>
      <c r="C890" s="210" t="s">
        <v>2125</v>
      </c>
      <c r="D890" s="201" t="s">
        <v>2126</v>
      </c>
      <c r="E890" s="201" t="s">
        <v>711</v>
      </c>
      <c r="F890" s="202" t="s">
        <v>3118</v>
      </c>
      <c r="G890" s="201">
        <v>1</v>
      </c>
      <c r="H890" s="201">
        <v>3</v>
      </c>
      <c r="I890" s="201" t="s">
        <v>2086</v>
      </c>
    </row>
    <row r="891" spans="1:9" ht="25.5">
      <c r="A891" s="167">
        <f t="shared" si="13"/>
        <v>886</v>
      </c>
      <c r="B891" s="201" t="s">
        <v>2084</v>
      </c>
      <c r="C891" s="210" t="s">
        <v>2127</v>
      </c>
      <c r="D891" s="201" t="s">
        <v>2128</v>
      </c>
      <c r="E891" s="201" t="s">
        <v>711</v>
      </c>
      <c r="F891" s="202" t="s">
        <v>3118</v>
      </c>
      <c r="G891" s="201">
        <v>1</v>
      </c>
      <c r="H891" s="201">
        <v>3</v>
      </c>
      <c r="I891" s="201" t="s">
        <v>2086</v>
      </c>
    </row>
    <row r="892" spans="1:9" ht="25.5">
      <c r="A892" s="167">
        <f t="shared" si="13"/>
        <v>887</v>
      </c>
      <c r="B892" s="201" t="s">
        <v>2084</v>
      </c>
      <c r="C892" s="210" t="s">
        <v>2129</v>
      </c>
      <c r="D892" s="201" t="s">
        <v>2130</v>
      </c>
      <c r="E892" s="201" t="s">
        <v>711</v>
      </c>
      <c r="F892" s="202" t="s">
        <v>3118</v>
      </c>
      <c r="G892" s="201">
        <v>1</v>
      </c>
      <c r="H892" s="201">
        <v>3</v>
      </c>
      <c r="I892" s="201" t="s">
        <v>2086</v>
      </c>
    </row>
    <row r="893" spans="1:9" ht="25.5">
      <c r="A893" s="167">
        <f t="shared" si="13"/>
        <v>888</v>
      </c>
      <c r="B893" s="201" t="s">
        <v>2084</v>
      </c>
      <c r="C893" s="210" t="s">
        <v>2131</v>
      </c>
      <c r="D893" s="201" t="s">
        <v>2132</v>
      </c>
      <c r="E893" s="201" t="s">
        <v>711</v>
      </c>
      <c r="F893" s="202" t="s">
        <v>3118</v>
      </c>
      <c r="G893" s="201">
        <v>1</v>
      </c>
      <c r="H893" s="201">
        <v>3</v>
      </c>
      <c r="I893" s="201" t="s">
        <v>2086</v>
      </c>
    </row>
    <row r="894" spans="1:9" ht="25.5">
      <c r="A894" s="167">
        <f t="shared" si="13"/>
        <v>889</v>
      </c>
      <c r="B894" s="201" t="s">
        <v>2084</v>
      </c>
      <c r="C894" s="210" t="s">
        <v>2133</v>
      </c>
      <c r="D894" s="201" t="s">
        <v>2115</v>
      </c>
      <c r="E894" s="201" t="s">
        <v>711</v>
      </c>
      <c r="F894" s="202" t="s">
        <v>3118</v>
      </c>
      <c r="G894" s="201">
        <v>1</v>
      </c>
      <c r="H894" s="201">
        <v>3</v>
      </c>
      <c r="I894" s="201" t="s">
        <v>2086</v>
      </c>
    </row>
    <row r="895" spans="1:9" ht="25.5">
      <c r="A895" s="167">
        <f t="shared" si="13"/>
        <v>890</v>
      </c>
      <c r="B895" s="201" t="s">
        <v>2084</v>
      </c>
      <c r="C895" s="210" t="s">
        <v>2134</v>
      </c>
      <c r="D895" s="201" t="s">
        <v>2135</v>
      </c>
      <c r="E895" s="201" t="s">
        <v>711</v>
      </c>
      <c r="F895" s="202" t="s">
        <v>3118</v>
      </c>
      <c r="G895" s="201">
        <v>1</v>
      </c>
      <c r="H895" s="201">
        <v>3</v>
      </c>
      <c r="I895" s="201" t="s">
        <v>2086</v>
      </c>
    </row>
    <row r="896" spans="1:9" ht="25.5">
      <c r="A896" s="167">
        <f t="shared" si="13"/>
        <v>891</v>
      </c>
      <c r="B896" s="201" t="s">
        <v>2084</v>
      </c>
      <c r="C896" s="210" t="s">
        <v>2136</v>
      </c>
      <c r="D896" s="201" t="s">
        <v>2137</v>
      </c>
      <c r="E896" s="201" t="s">
        <v>711</v>
      </c>
      <c r="F896" s="202" t="s">
        <v>3118</v>
      </c>
      <c r="G896" s="201">
        <v>1</v>
      </c>
      <c r="H896" s="201">
        <v>3</v>
      </c>
      <c r="I896" s="201" t="s">
        <v>2086</v>
      </c>
    </row>
    <row r="897" spans="1:9" ht="25.5">
      <c r="A897" s="167">
        <f t="shared" si="13"/>
        <v>892</v>
      </c>
      <c r="B897" s="201" t="s">
        <v>2084</v>
      </c>
      <c r="C897" s="210" t="s">
        <v>2138</v>
      </c>
      <c r="D897" s="201" t="s">
        <v>2115</v>
      </c>
      <c r="E897" s="201" t="s">
        <v>711</v>
      </c>
      <c r="F897" s="202" t="s">
        <v>3118</v>
      </c>
      <c r="G897" s="201">
        <v>1</v>
      </c>
      <c r="H897" s="201">
        <v>3</v>
      </c>
      <c r="I897" s="201" t="s">
        <v>2086</v>
      </c>
    </row>
    <row r="898" spans="1:9" ht="25.5">
      <c r="A898" s="167">
        <f t="shared" si="13"/>
        <v>893</v>
      </c>
      <c r="B898" s="201" t="s">
        <v>2084</v>
      </c>
      <c r="C898" s="210" t="s">
        <v>2139</v>
      </c>
      <c r="D898" s="201" t="s">
        <v>2140</v>
      </c>
      <c r="E898" s="201" t="s">
        <v>711</v>
      </c>
      <c r="F898" s="202" t="s">
        <v>3118</v>
      </c>
      <c r="G898" s="201">
        <v>1</v>
      </c>
      <c r="H898" s="201">
        <v>3</v>
      </c>
      <c r="I898" s="201" t="s">
        <v>2086</v>
      </c>
    </row>
    <row r="899" spans="1:9" ht="25.5">
      <c r="A899" s="167">
        <f t="shared" si="13"/>
        <v>894</v>
      </c>
      <c r="B899" s="201" t="s">
        <v>2084</v>
      </c>
      <c r="C899" s="210" t="s">
        <v>2141</v>
      </c>
      <c r="D899" s="201" t="s">
        <v>2142</v>
      </c>
      <c r="E899" s="201" t="s">
        <v>711</v>
      </c>
      <c r="F899" s="202" t="s">
        <v>3118</v>
      </c>
      <c r="G899" s="201">
        <v>1</v>
      </c>
      <c r="H899" s="201">
        <v>3</v>
      </c>
      <c r="I899" s="201" t="s">
        <v>2086</v>
      </c>
    </row>
    <row r="900" spans="1:9" ht="25.5">
      <c r="A900" s="167">
        <f t="shared" si="13"/>
        <v>895</v>
      </c>
      <c r="B900" s="201" t="s">
        <v>2084</v>
      </c>
      <c r="C900" s="210" t="s">
        <v>2143</v>
      </c>
      <c r="D900" s="201"/>
      <c r="E900" s="201" t="s">
        <v>711</v>
      </c>
      <c r="F900" s="202" t="s">
        <v>3118</v>
      </c>
      <c r="G900" s="201">
        <v>1</v>
      </c>
      <c r="H900" s="201">
        <v>3</v>
      </c>
      <c r="I900" s="201" t="s">
        <v>2086</v>
      </c>
    </row>
    <row r="901" spans="1:9" ht="25.5">
      <c r="A901" s="167">
        <f t="shared" si="13"/>
        <v>896</v>
      </c>
      <c r="B901" s="201" t="s">
        <v>2084</v>
      </c>
      <c r="C901" s="210" t="s">
        <v>2144</v>
      </c>
      <c r="D901" s="201"/>
      <c r="E901" s="201" t="s">
        <v>711</v>
      </c>
      <c r="F901" s="202" t="s">
        <v>3118</v>
      </c>
      <c r="G901" s="201">
        <v>1</v>
      </c>
      <c r="H901" s="201">
        <v>3</v>
      </c>
      <c r="I901" s="201" t="s">
        <v>2086</v>
      </c>
    </row>
    <row r="902" spans="1:9" ht="25.5">
      <c r="A902" s="167">
        <f t="shared" si="13"/>
        <v>897</v>
      </c>
      <c r="B902" s="201" t="s">
        <v>2084</v>
      </c>
      <c r="C902" s="210" t="s">
        <v>2145</v>
      </c>
      <c r="D902" s="201"/>
      <c r="E902" s="201" t="s">
        <v>711</v>
      </c>
      <c r="F902" s="202" t="s">
        <v>3118</v>
      </c>
      <c r="G902" s="201">
        <v>1</v>
      </c>
      <c r="H902" s="201">
        <v>3</v>
      </c>
      <c r="I902" s="201" t="s">
        <v>2086</v>
      </c>
    </row>
    <row r="903" spans="1:9" ht="25.5">
      <c r="A903" s="167">
        <f t="shared" si="13"/>
        <v>898</v>
      </c>
      <c r="B903" s="201" t="s">
        <v>2084</v>
      </c>
      <c r="C903" s="210" t="s">
        <v>2146</v>
      </c>
      <c r="D903" s="201"/>
      <c r="E903" s="201" t="s">
        <v>711</v>
      </c>
      <c r="F903" s="202" t="s">
        <v>3118</v>
      </c>
      <c r="G903" s="201">
        <v>1</v>
      </c>
      <c r="H903" s="201">
        <v>3</v>
      </c>
      <c r="I903" s="201" t="s">
        <v>2086</v>
      </c>
    </row>
    <row r="904" spans="1:9" ht="25.5">
      <c r="A904" s="167">
        <f t="shared" ref="A904:A967" si="14">+A903+1</f>
        <v>899</v>
      </c>
      <c r="B904" s="201" t="s">
        <v>2084</v>
      </c>
      <c r="C904" s="210" t="s">
        <v>2147</v>
      </c>
      <c r="D904" s="201"/>
      <c r="E904" s="201" t="s">
        <v>711</v>
      </c>
      <c r="F904" s="202" t="s">
        <v>3118</v>
      </c>
      <c r="G904" s="201">
        <v>1</v>
      </c>
      <c r="H904" s="201">
        <v>3</v>
      </c>
      <c r="I904" s="201" t="s">
        <v>2086</v>
      </c>
    </row>
    <row r="905" spans="1:9" ht="25.5">
      <c r="A905" s="167">
        <f t="shared" si="14"/>
        <v>900</v>
      </c>
      <c r="B905" s="201" t="s">
        <v>2084</v>
      </c>
      <c r="C905" s="210" t="s">
        <v>2148</v>
      </c>
      <c r="D905" s="201"/>
      <c r="E905" s="201" t="s">
        <v>711</v>
      </c>
      <c r="F905" s="202" t="s">
        <v>3118</v>
      </c>
      <c r="G905" s="201">
        <v>1</v>
      </c>
      <c r="H905" s="201">
        <v>3</v>
      </c>
      <c r="I905" s="201" t="s">
        <v>2086</v>
      </c>
    </row>
    <row r="906" spans="1:9" ht="25.5">
      <c r="A906" s="167">
        <f t="shared" si="14"/>
        <v>901</v>
      </c>
      <c r="B906" s="201" t="s">
        <v>2084</v>
      </c>
      <c r="C906" s="210" t="s">
        <v>2149</v>
      </c>
      <c r="D906" s="201"/>
      <c r="E906" s="201" t="s">
        <v>711</v>
      </c>
      <c r="F906" s="202" t="s">
        <v>3118</v>
      </c>
      <c r="G906" s="201">
        <v>1</v>
      </c>
      <c r="H906" s="201">
        <v>3</v>
      </c>
      <c r="I906" s="201" t="s">
        <v>2086</v>
      </c>
    </row>
    <row r="907" spans="1:9" ht="25.5">
      <c r="A907" s="167">
        <f t="shared" si="14"/>
        <v>902</v>
      </c>
      <c r="B907" s="201" t="s">
        <v>2084</v>
      </c>
      <c r="C907" s="210" t="s">
        <v>2150</v>
      </c>
      <c r="D907" s="201"/>
      <c r="E907" s="201" t="s">
        <v>711</v>
      </c>
      <c r="F907" s="202" t="s">
        <v>3118</v>
      </c>
      <c r="G907" s="201">
        <v>1</v>
      </c>
      <c r="H907" s="201">
        <v>3</v>
      </c>
      <c r="I907" s="201" t="s">
        <v>2086</v>
      </c>
    </row>
    <row r="908" spans="1:9" ht="25.5">
      <c r="A908" s="167">
        <f t="shared" si="14"/>
        <v>903</v>
      </c>
      <c r="B908" s="201" t="s">
        <v>562</v>
      </c>
      <c r="C908" s="201" t="s">
        <v>2151</v>
      </c>
      <c r="D908" s="201" t="s">
        <v>2152</v>
      </c>
      <c r="E908" s="201" t="s">
        <v>1490</v>
      </c>
      <c r="F908" s="201" t="s">
        <v>4204</v>
      </c>
      <c r="G908" s="201">
        <v>1</v>
      </c>
      <c r="H908" s="201">
        <v>3</v>
      </c>
      <c r="I908" s="201" t="s">
        <v>2153</v>
      </c>
    </row>
    <row r="909" spans="1:9" ht="25.5">
      <c r="A909" s="167">
        <f t="shared" si="14"/>
        <v>904</v>
      </c>
      <c r="B909" s="201" t="s">
        <v>562</v>
      </c>
      <c r="C909" s="201" t="s">
        <v>2154</v>
      </c>
      <c r="D909" s="203">
        <v>6292438</v>
      </c>
      <c r="E909" s="201" t="s">
        <v>1490</v>
      </c>
      <c r="F909" s="201" t="s">
        <v>4204</v>
      </c>
      <c r="G909" s="201">
        <v>1</v>
      </c>
      <c r="H909" s="201">
        <v>3</v>
      </c>
      <c r="I909" s="201" t="s">
        <v>2153</v>
      </c>
    </row>
    <row r="910" spans="1:9" ht="25.5">
      <c r="A910" s="167">
        <f t="shared" si="14"/>
        <v>905</v>
      </c>
      <c r="B910" s="201" t="s">
        <v>562</v>
      </c>
      <c r="C910" s="201" t="s">
        <v>2155</v>
      </c>
      <c r="D910" s="201" t="s">
        <v>2156</v>
      </c>
      <c r="E910" s="201" t="s">
        <v>1490</v>
      </c>
      <c r="F910" s="201" t="s">
        <v>4204</v>
      </c>
      <c r="G910" s="201">
        <v>1</v>
      </c>
      <c r="H910" s="201">
        <v>3</v>
      </c>
      <c r="I910" s="201" t="s">
        <v>2153</v>
      </c>
    </row>
    <row r="911" spans="1:9" ht="25.5">
      <c r="A911" s="167">
        <f t="shared" si="14"/>
        <v>906</v>
      </c>
      <c r="B911" s="201" t="s">
        <v>562</v>
      </c>
      <c r="C911" s="201" t="s">
        <v>2157</v>
      </c>
      <c r="D911" s="201" t="s">
        <v>2158</v>
      </c>
      <c r="E911" s="201" t="s">
        <v>1490</v>
      </c>
      <c r="F911" s="201" t="s">
        <v>4204</v>
      </c>
      <c r="G911" s="201">
        <v>1</v>
      </c>
      <c r="H911" s="201">
        <v>3</v>
      </c>
      <c r="I911" s="201" t="s">
        <v>2153</v>
      </c>
    </row>
    <row r="912" spans="1:9" ht="25.5">
      <c r="A912" s="167">
        <f t="shared" si="14"/>
        <v>907</v>
      </c>
      <c r="B912" s="201" t="s">
        <v>562</v>
      </c>
      <c r="C912" s="201" t="s">
        <v>2159</v>
      </c>
      <c r="D912" s="201" t="s">
        <v>2160</v>
      </c>
      <c r="E912" s="201" t="s">
        <v>1490</v>
      </c>
      <c r="F912" s="201" t="s">
        <v>4204</v>
      </c>
      <c r="G912" s="201">
        <v>1</v>
      </c>
      <c r="H912" s="201">
        <v>3</v>
      </c>
      <c r="I912" s="201" t="s">
        <v>2153</v>
      </c>
    </row>
    <row r="913" spans="1:9" ht="25.5">
      <c r="A913" s="167">
        <f t="shared" si="14"/>
        <v>908</v>
      </c>
      <c r="B913" s="201" t="s">
        <v>562</v>
      </c>
      <c r="C913" s="201" t="s">
        <v>2161</v>
      </c>
      <c r="D913" s="201" t="s">
        <v>2162</v>
      </c>
      <c r="E913" s="201" t="s">
        <v>1490</v>
      </c>
      <c r="F913" s="201" t="s">
        <v>4204</v>
      </c>
      <c r="G913" s="201">
        <v>1</v>
      </c>
      <c r="H913" s="201">
        <v>3</v>
      </c>
      <c r="I913" s="201" t="s">
        <v>2153</v>
      </c>
    </row>
    <row r="914" spans="1:9" ht="25.5">
      <c r="A914" s="167">
        <f t="shared" si="14"/>
        <v>909</v>
      </c>
      <c r="B914" s="201" t="s">
        <v>562</v>
      </c>
      <c r="C914" s="201" t="s">
        <v>2163</v>
      </c>
      <c r="D914" s="201" t="s">
        <v>2164</v>
      </c>
      <c r="E914" s="201" t="s">
        <v>1490</v>
      </c>
      <c r="F914" s="201" t="s">
        <v>4204</v>
      </c>
      <c r="G914" s="201">
        <v>1</v>
      </c>
      <c r="H914" s="201">
        <v>3</v>
      </c>
      <c r="I914" s="201" t="s">
        <v>2153</v>
      </c>
    </row>
    <row r="915" spans="1:9" ht="25.5">
      <c r="A915" s="167">
        <f t="shared" si="14"/>
        <v>910</v>
      </c>
      <c r="B915" s="201" t="s">
        <v>562</v>
      </c>
      <c r="C915" s="201" t="s">
        <v>2165</v>
      </c>
      <c r="D915" s="201" t="s">
        <v>2166</v>
      </c>
      <c r="E915" s="201" t="s">
        <v>1490</v>
      </c>
      <c r="F915" s="201" t="s">
        <v>4204</v>
      </c>
      <c r="G915" s="201">
        <v>1</v>
      </c>
      <c r="H915" s="201">
        <v>3</v>
      </c>
      <c r="I915" s="201" t="s">
        <v>2153</v>
      </c>
    </row>
    <row r="916" spans="1:9" ht="25.5">
      <c r="A916" s="167">
        <f t="shared" si="14"/>
        <v>911</v>
      </c>
      <c r="B916" s="201" t="s">
        <v>562</v>
      </c>
      <c r="C916" s="201" t="s">
        <v>2167</v>
      </c>
      <c r="D916" s="201" t="s">
        <v>2168</v>
      </c>
      <c r="E916" s="201" t="s">
        <v>1490</v>
      </c>
      <c r="F916" s="201" t="s">
        <v>4204</v>
      </c>
      <c r="G916" s="201">
        <v>1</v>
      </c>
      <c r="H916" s="201">
        <v>3</v>
      </c>
      <c r="I916" s="201" t="s">
        <v>2153</v>
      </c>
    </row>
    <row r="917" spans="1:9" ht="25.5">
      <c r="A917" s="167">
        <f t="shared" si="14"/>
        <v>912</v>
      </c>
      <c r="B917" s="201" t="s">
        <v>562</v>
      </c>
      <c r="C917" s="201" t="s">
        <v>2169</v>
      </c>
      <c r="D917" s="201" t="s">
        <v>2170</v>
      </c>
      <c r="E917" s="201" t="s">
        <v>1490</v>
      </c>
      <c r="F917" s="201" t="s">
        <v>4204</v>
      </c>
      <c r="G917" s="201">
        <v>1</v>
      </c>
      <c r="H917" s="201">
        <v>3</v>
      </c>
      <c r="I917" s="201" t="s">
        <v>2153</v>
      </c>
    </row>
    <row r="918" spans="1:9" ht="25.5">
      <c r="A918" s="167">
        <f t="shared" si="14"/>
        <v>913</v>
      </c>
      <c r="B918" s="201" t="s">
        <v>562</v>
      </c>
      <c r="C918" s="201" t="s">
        <v>2171</v>
      </c>
      <c r="D918" s="201" t="s">
        <v>2172</v>
      </c>
      <c r="E918" s="201" t="s">
        <v>1490</v>
      </c>
      <c r="F918" s="201" t="s">
        <v>4204</v>
      </c>
      <c r="G918" s="201">
        <v>1</v>
      </c>
      <c r="H918" s="201">
        <v>3</v>
      </c>
      <c r="I918" s="201" t="s">
        <v>2153</v>
      </c>
    </row>
    <row r="919" spans="1:9" ht="25.5">
      <c r="A919" s="167">
        <f t="shared" si="14"/>
        <v>914</v>
      </c>
      <c r="B919" s="201" t="s">
        <v>562</v>
      </c>
      <c r="C919" s="201" t="s">
        <v>2173</v>
      </c>
      <c r="D919" s="201" t="s">
        <v>2174</v>
      </c>
      <c r="E919" s="201" t="s">
        <v>1490</v>
      </c>
      <c r="F919" s="201" t="s">
        <v>4204</v>
      </c>
      <c r="G919" s="201">
        <v>1</v>
      </c>
      <c r="H919" s="201">
        <v>3</v>
      </c>
      <c r="I919" s="201" t="s">
        <v>2153</v>
      </c>
    </row>
    <row r="920" spans="1:9" ht="25.5">
      <c r="A920" s="167">
        <f t="shared" si="14"/>
        <v>915</v>
      </c>
      <c r="B920" s="201" t="s">
        <v>562</v>
      </c>
      <c r="C920" s="201" t="s">
        <v>2175</v>
      </c>
      <c r="D920" s="201" t="s">
        <v>2176</v>
      </c>
      <c r="E920" s="201" t="s">
        <v>1490</v>
      </c>
      <c r="F920" s="201" t="s">
        <v>4204</v>
      </c>
      <c r="G920" s="201">
        <v>1</v>
      </c>
      <c r="H920" s="201">
        <v>3</v>
      </c>
      <c r="I920" s="201" t="s">
        <v>2153</v>
      </c>
    </row>
    <row r="921" spans="1:9" ht="25.5">
      <c r="A921" s="167">
        <f t="shared" si="14"/>
        <v>916</v>
      </c>
      <c r="B921" s="201" t="s">
        <v>562</v>
      </c>
      <c r="C921" s="201" t="s">
        <v>2177</v>
      </c>
      <c r="D921" s="201" t="s">
        <v>2178</v>
      </c>
      <c r="E921" s="201" t="s">
        <v>1490</v>
      </c>
      <c r="F921" s="201" t="s">
        <v>4204</v>
      </c>
      <c r="G921" s="201">
        <v>1</v>
      </c>
      <c r="H921" s="201">
        <v>3</v>
      </c>
      <c r="I921" s="201" t="s">
        <v>2153</v>
      </c>
    </row>
    <row r="922" spans="1:9" ht="25.5">
      <c r="A922" s="167">
        <f t="shared" si="14"/>
        <v>917</v>
      </c>
      <c r="B922" s="201" t="s">
        <v>562</v>
      </c>
      <c r="C922" s="201" t="s">
        <v>2179</v>
      </c>
      <c r="D922" s="201" t="s">
        <v>2180</v>
      </c>
      <c r="E922" s="201" t="s">
        <v>1490</v>
      </c>
      <c r="F922" s="201" t="s">
        <v>4204</v>
      </c>
      <c r="G922" s="201">
        <v>1</v>
      </c>
      <c r="H922" s="201">
        <v>3</v>
      </c>
      <c r="I922" s="201" t="s">
        <v>2153</v>
      </c>
    </row>
    <row r="923" spans="1:9" ht="25.5">
      <c r="A923" s="167">
        <f t="shared" si="14"/>
        <v>918</v>
      </c>
      <c r="B923" s="201" t="s">
        <v>562</v>
      </c>
      <c r="C923" s="201" t="s">
        <v>2181</v>
      </c>
      <c r="D923" s="201" t="s">
        <v>2182</v>
      </c>
      <c r="E923" s="201" t="s">
        <v>1490</v>
      </c>
      <c r="F923" s="201" t="s">
        <v>4204</v>
      </c>
      <c r="G923" s="201">
        <v>1</v>
      </c>
      <c r="H923" s="201">
        <v>3</v>
      </c>
      <c r="I923" s="201" t="s">
        <v>2153</v>
      </c>
    </row>
    <row r="924" spans="1:9" ht="25.5">
      <c r="A924" s="167">
        <f t="shared" si="14"/>
        <v>919</v>
      </c>
      <c r="B924" s="201" t="s">
        <v>562</v>
      </c>
      <c r="C924" s="201" t="s">
        <v>2183</v>
      </c>
      <c r="D924" s="201" t="s">
        <v>2184</v>
      </c>
      <c r="E924" s="201" t="s">
        <v>1490</v>
      </c>
      <c r="F924" s="201" t="s">
        <v>4204</v>
      </c>
      <c r="G924" s="201">
        <v>1</v>
      </c>
      <c r="H924" s="201">
        <v>3</v>
      </c>
      <c r="I924" s="201" t="s">
        <v>2153</v>
      </c>
    </row>
    <row r="925" spans="1:9" ht="25.5">
      <c r="A925" s="167">
        <f t="shared" si="14"/>
        <v>920</v>
      </c>
      <c r="B925" s="201" t="s">
        <v>562</v>
      </c>
      <c r="C925" s="201" t="s">
        <v>2185</v>
      </c>
      <c r="D925" s="201" t="s">
        <v>2186</v>
      </c>
      <c r="E925" s="201" t="s">
        <v>1490</v>
      </c>
      <c r="F925" s="201" t="s">
        <v>4204</v>
      </c>
      <c r="G925" s="201">
        <v>1</v>
      </c>
      <c r="H925" s="201">
        <v>3</v>
      </c>
      <c r="I925" s="201" t="s">
        <v>2153</v>
      </c>
    </row>
    <row r="926" spans="1:9" ht="25.5">
      <c r="A926" s="167">
        <f t="shared" si="14"/>
        <v>921</v>
      </c>
      <c r="B926" s="201" t="s">
        <v>562</v>
      </c>
      <c r="C926" s="201" t="s">
        <v>2187</v>
      </c>
      <c r="D926" s="201" t="s">
        <v>2188</v>
      </c>
      <c r="E926" s="201" t="s">
        <v>1490</v>
      </c>
      <c r="F926" s="201" t="s">
        <v>4204</v>
      </c>
      <c r="G926" s="201">
        <v>1</v>
      </c>
      <c r="H926" s="201">
        <v>3</v>
      </c>
      <c r="I926" s="201" t="s">
        <v>2153</v>
      </c>
    </row>
    <row r="927" spans="1:9" ht="25.5">
      <c r="A927" s="167">
        <f t="shared" si="14"/>
        <v>922</v>
      </c>
      <c r="B927" s="201" t="s">
        <v>562</v>
      </c>
      <c r="C927" s="201" t="s">
        <v>2189</v>
      </c>
      <c r="D927" s="201" t="s">
        <v>2190</v>
      </c>
      <c r="E927" s="201" t="s">
        <v>1490</v>
      </c>
      <c r="F927" s="201" t="s">
        <v>4204</v>
      </c>
      <c r="G927" s="201">
        <v>1</v>
      </c>
      <c r="H927" s="201">
        <v>3</v>
      </c>
      <c r="I927" s="201" t="s">
        <v>2153</v>
      </c>
    </row>
    <row r="928" spans="1:9" ht="25.5">
      <c r="A928" s="167">
        <f t="shared" si="14"/>
        <v>923</v>
      </c>
      <c r="B928" s="201" t="s">
        <v>562</v>
      </c>
      <c r="C928" s="201" t="s">
        <v>2191</v>
      </c>
      <c r="D928" s="201" t="s">
        <v>2192</v>
      </c>
      <c r="E928" s="201" t="s">
        <v>1490</v>
      </c>
      <c r="F928" s="201" t="s">
        <v>4204</v>
      </c>
      <c r="G928" s="201">
        <v>1</v>
      </c>
      <c r="H928" s="201">
        <v>3</v>
      </c>
      <c r="I928" s="201" t="s">
        <v>2153</v>
      </c>
    </row>
    <row r="929" spans="1:9" ht="25.5">
      <c r="A929" s="167">
        <f t="shared" si="14"/>
        <v>924</v>
      </c>
      <c r="B929" s="201" t="s">
        <v>562</v>
      </c>
      <c r="C929" s="201" t="s">
        <v>2193</v>
      </c>
      <c r="D929" s="201" t="s">
        <v>2194</v>
      </c>
      <c r="E929" s="201" t="s">
        <v>1490</v>
      </c>
      <c r="F929" s="201" t="s">
        <v>4204</v>
      </c>
      <c r="G929" s="201">
        <v>1</v>
      </c>
      <c r="H929" s="201">
        <v>3</v>
      </c>
      <c r="I929" s="201" t="s">
        <v>2153</v>
      </c>
    </row>
    <row r="930" spans="1:9" ht="25.5">
      <c r="A930" s="167">
        <f t="shared" si="14"/>
        <v>925</v>
      </c>
      <c r="B930" s="201" t="s">
        <v>562</v>
      </c>
      <c r="C930" s="201" t="s">
        <v>2195</v>
      </c>
      <c r="D930" s="201" t="s">
        <v>2196</v>
      </c>
      <c r="E930" s="201" t="s">
        <v>1490</v>
      </c>
      <c r="F930" s="201" t="s">
        <v>4204</v>
      </c>
      <c r="G930" s="201">
        <v>1</v>
      </c>
      <c r="H930" s="201">
        <v>3</v>
      </c>
      <c r="I930" s="201" t="s">
        <v>2153</v>
      </c>
    </row>
    <row r="931" spans="1:9" ht="25.5">
      <c r="A931" s="167">
        <f t="shared" si="14"/>
        <v>926</v>
      </c>
      <c r="B931" s="201" t="s">
        <v>562</v>
      </c>
      <c r="C931" s="201" t="s">
        <v>2197</v>
      </c>
      <c r="D931" s="201" t="s">
        <v>2198</v>
      </c>
      <c r="E931" s="201" t="s">
        <v>1490</v>
      </c>
      <c r="F931" s="201" t="s">
        <v>4204</v>
      </c>
      <c r="G931" s="201">
        <v>1</v>
      </c>
      <c r="H931" s="201">
        <v>3</v>
      </c>
      <c r="I931" s="201" t="s">
        <v>2153</v>
      </c>
    </row>
    <row r="932" spans="1:9" ht="25.5">
      <c r="A932" s="167">
        <f t="shared" si="14"/>
        <v>927</v>
      </c>
      <c r="B932" s="201" t="s">
        <v>562</v>
      </c>
      <c r="C932" s="201" t="s">
        <v>2199</v>
      </c>
      <c r="D932" s="201" t="s">
        <v>2200</v>
      </c>
      <c r="E932" s="201" t="s">
        <v>1490</v>
      </c>
      <c r="F932" s="201" t="s">
        <v>4204</v>
      </c>
      <c r="G932" s="201">
        <v>1</v>
      </c>
      <c r="H932" s="201">
        <v>3</v>
      </c>
      <c r="I932" s="201" t="s">
        <v>2153</v>
      </c>
    </row>
    <row r="933" spans="1:9" ht="25.5">
      <c r="A933" s="167">
        <f t="shared" si="14"/>
        <v>928</v>
      </c>
      <c r="B933" s="201" t="s">
        <v>562</v>
      </c>
      <c r="C933" s="201" t="s">
        <v>2201</v>
      </c>
      <c r="D933" s="201" t="s">
        <v>2202</v>
      </c>
      <c r="E933" s="201" t="s">
        <v>1490</v>
      </c>
      <c r="F933" s="201" t="s">
        <v>4204</v>
      </c>
      <c r="G933" s="201">
        <v>1</v>
      </c>
      <c r="H933" s="201">
        <v>3</v>
      </c>
      <c r="I933" s="201" t="s">
        <v>2153</v>
      </c>
    </row>
    <row r="934" spans="1:9" ht="25.5">
      <c r="A934" s="167">
        <f t="shared" si="14"/>
        <v>929</v>
      </c>
      <c r="B934" s="201" t="s">
        <v>562</v>
      </c>
      <c r="C934" s="201" t="s">
        <v>2203</v>
      </c>
      <c r="D934" s="201" t="s">
        <v>2204</v>
      </c>
      <c r="E934" s="201" t="s">
        <v>1490</v>
      </c>
      <c r="F934" s="201" t="s">
        <v>4204</v>
      </c>
      <c r="G934" s="201">
        <v>1</v>
      </c>
      <c r="H934" s="201">
        <v>3</v>
      </c>
      <c r="I934" s="201" t="s">
        <v>2153</v>
      </c>
    </row>
    <row r="935" spans="1:9" ht="25.5">
      <c r="A935" s="167">
        <f t="shared" si="14"/>
        <v>930</v>
      </c>
      <c r="B935" s="201" t="s">
        <v>562</v>
      </c>
      <c r="C935" s="201" t="s">
        <v>2205</v>
      </c>
      <c r="D935" s="201" t="s">
        <v>2206</v>
      </c>
      <c r="E935" s="201" t="s">
        <v>1490</v>
      </c>
      <c r="F935" s="201" t="s">
        <v>4204</v>
      </c>
      <c r="G935" s="201">
        <v>1</v>
      </c>
      <c r="H935" s="201">
        <v>3</v>
      </c>
      <c r="I935" s="201" t="s">
        <v>2153</v>
      </c>
    </row>
    <row r="936" spans="1:9" ht="25.5">
      <c r="A936" s="167">
        <f t="shared" si="14"/>
        <v>931</v>
      </c>
      <c r="B936" s="201" t="s">
        <v>562</v>
      </c>
      <c r="C936" s="201" t="s">
        <v>2207</v>
      </c>
      <c r="D936" s="201" t="s">
        <v>2208</v>
      </c>
      <c r="E936" s="201" t="s">
        <v>1490</v>
      </c>
      <c r="F936" s="201" t="s">
        <v>4204</v>
      </c>
      <c r="G936" s="201">
        <v>1</v>
      </c>
      <c r="H936" s="201">
        <v>3</v>
      </c>
      <c r="I936" s="201" t="s">
        <v>2153</v>
      </c>
    </row>
    <row r="937" spans="1:9" ht="25.5">
      <c r="A937" s="167">
        <f t="shared" si="14"/>
        <v>932</v>
      </c>
      <c r="B937" s="201" t="s">
        <v>562</v>
      </c>
      <c r="C937" s="201" t="s">
        <v>2209</v>
      </c>
      <c r="D937" s="201" t="s">
        <v>2210</v>
      </c>
      <c r="E937" s="201" t="s">
        <v>1490</v>
      </c>
      <c r="F937" s="201" t="s">
        <v>4204</v>
      </c>
      <c r="G937" s="201">
        <v>1</v>
      </c>
      <c r="H937" s="201">
        <v>3</v>
      </c>
      <c r="I937" s="201" t="s">
        <v>2153</v>
      </c>
    </row>
    <row r="938" spans="1:9" ht="25.5">
      <c r="A938" s="167">
        <f t="shared" si="14"/>
        <v>933</v>
      </c>
      <c r="B938" s="201" t="s">
        <v>562</v>
      </c>
      <c r="C938" s="201" t="s">
        <v>2211</v>
      </c>
      <c r="D938" s="201" t="s">
        <v>2212</v>
      </c>
      <c r="E938" s="201" t="s">
        <v>1490</v>
      </c>
      <c r="F938" s="201" t="s">
        <v>4204</v>
      </c>
      <c r="G938" s="201">
        <v>1</v>
      </c>
      <c r="H938" s="201">
        <v>3</v>
      </c>
      <c r="I938" s="201" t="s">
        <v>2153</v>
      </c>
    </row>
    <row r="939" spans="1:9" ht="25.5">
      <c r="A939" s="167">
        <f t="shared" si="14"/>
        <v>934</v>
      </c>
      <c r="B939" s="201" t="s">
        <v>562</v>
      </c>
      <c r="C939" s="201" t="s">
        <v>2213</v>
      </c>
      <c r="D939" s="201" t="s">
        <v>2214</v>
      </c>
      <c r="E939" s="201" t="s">
        <v>1490</v>
      </c>
      <c r="F939" s="201" t="s">
        <v>4204</v>
      </c>
      <c r="G939" s="201">
        <v>1</v>
      </c>
      <c r="H939" s="201">
        <v>3</v>
      </c>
      <c r="I939" s="201" t="s">
        <v>2153</v>
      </c>
    </row>
    <row r="940" spans="1:9" ht="25.5">
      <c r="A940" s="167">
        <f t="shared" si="14"/>
        <v>935</v>
      </c>
      <c r="B940" s="201" t="s">
        <v>562</v>
      </c>
      <c r="C940" s="201" t="s">
        <v>2215</v>
      </c>
      <c r="D940" s="201" t="s">
        <v>2216</v>
      </c>
      <c r="E940" s="201" t="s">
        <v>1490</v>
      </c>
      <c r="F940" s="201" t="s">
        <v>4204</v>
      </c>
      <c r="G940" s="201">
        <v>1</v>
      </c>
      <c r="H940" s="201">
        <v>3</v>
      </c>
      <c r="I940" s="201" t="s">
        <v>2153</v>
      </c>
    </row>
    <row r="941" spans="1:9" ht="25.5">
      <c r="A941" s="167">
        <f t="shared" si="14"/>
        <v>936</v>
      </c>
      <c r="B941" s="201" t="s">
        <v>562</v>
      </c>
      <c r="C941" s="201" t="s">
        <v>2217</v>
      </c>
      <c r="D941" s="201" t="s">
        <v>2218</v>
      </c>
      <c r="E941" s="201" t="s">
        <v>1490</v>
      </c>
      <c r="F941" s="201" t="s">
        <v>4204</v>
      </c>
      <c r="G941" s="201">
        <v>1</v>
      </c>
      <c r="H941" s="201">
        <v>3</v>
      </c>
      <c r="I941" s="201" t="s">
        <v>2153</v>
      </c>
    </row>
    <row r="942" spans="1:9" ht="25.5">
      <c r="A942" s="167">
        <f t="shared" si="14"/>
        <v>937</v>
      </c>
      <c r="B942" s="201" t="s">
        <v>2219</v>
      </c>
      <c r="C942" s="201" t="s">
        <v>2220</v>
      </c>
      <c r="D942" s="201">
        <v>996879963</v>
      </c>
      <c r="E942" s="201" t="s">
        <v>805</v>
      </c>
      <c r="F942" s="202" t="s">
        <v>2031</v>
      </c>
      <c r="G942" s="201">
        <v>100</v>
      </c>
      <c r="H942" s="201">
        <v>4</v>
      </c>
      <c r="I942" s="201" t="s">
        <v>4202</v>
      </c>
    </row>
    <row r="943" spans="1:9" ht="25.5">
      <c r="A943" s="167">
        <f t="shared" si="14"/>
        <v>938</v>
      </c>
      <c r="B943" s="201" t="s">
        <v>2219</v>
      </c>
      <c r="C943" s="201" t="s">
        <v>2221</v>
      </c>
      <c r="D943" s="201">
        <v>997348279</v>
      </c>
      <c r="E943" s="201" t="s">
        <v>805</v>
      </c>
      <c r="F943" s="202" t="s">
        <v>2031</v>
      </c>
      <c r="G943" s="201">
        <v>100</v>
      </c>
      <c r="H943" s="201">
        <v>4</v>
      </c>
      <c r="I943" s="201" t="s">
        <v>4202</v>
      </c>
    </row>
    <row r="944" spans="1:9" ht="25.5">
      <c r="A944" s="167">
        <f t="shared" si="14"/>
        <v>939</v>
      </c>
      <c r="B944" s="201" t="s">
        <v>2219</v>
      </c>
      <c r="C944" s="201" t="s">
        <v>2222</v>
      </c>
      <c r="D944" s="201">
        <v>999621519</v>
      </c>
      <c r="E944" s="201" t="s">
        <v>805</v>
      </c>
      <c r="F944" s="202" t="s">
        <v>2031</v>
      </c>
      <c r="G944" s="201">
        <v>100</v>
      </c>
      <c r="H944" s="201">
        <v>4</v>
      </c>
      <c r="I944" s="201" t="s">
        <v>4202</v>
      </c>
    </row>
    <row r="945" spans="1:9" ht="25.5">
      <c r="A945" s="167">
        <f t="shared" si="14"/>
        <v>940</v>
      </c>
      <c r="B945" s="201" t="s">
        <v>2219</v>
      </c>
      <c r="C945" s="201" t="s">
        <v>2223</v>
      </c>
      <c r="D945" s="201">
        <v>934670359</v>
      </c>
      <c r="E945" s="201" t="s">
        <v>805</v>
      </c>
      <c r="F945" s="202" t="s">
        <v>2031</v>
      </c>
      <c r="G945" s="201">
        <v>50</v>
      </c>
      <c r="H945" s="201">
        <v>2</v>
      </c>
      <c r="I945" s="201" t="s">
        <v>4202</v>
      </c>
    </row>
    <row r="946" spans="1:9" ht="25.5">
      <c r="A946" s="167">
        <f t="shared" si="14"/>
        <v>941</v>
      </c>
      <c r="B946" s="201" t="s">
        <v>2219</v>
      </c>
      <c r="C946" s="201" t="s">
        <v>2224</v>
      </c>
      <c r="D946" s="201">
        <v>914375034</v>
      </c>
      <c r="E946" s="201" t="s">
        <v>805</v>
      </c>
      <c r="F946" s="202" t="s">
        <v>2031</v>
      </c>
      <c r="G946" s="201">
        <v>50</v>
      </c>
      <c r="H946" s="201">
        <v>2</v>
      </c>
      <c r="I946" s="201" t="s">
        <v>4202</v>
      </c>
    </row>
    <row r="947" spans="1:9" ht="25.5">
      <c r="A947" s="167">
        <f t="shared" si="14"/>
        <v>942</v>
      </c>
      <c r="B947" s="201" t="s">
        <v>2219</v>
      </c>
      <c r="C947" s="201" t="s">
        <v>2225</v>
      </c>
      <c r="D947" s="201" t="s">
        <v>2226</v>
      </c>
      <c r="E947" s="201" t="s">
        <v>805</v>
      </c>
      <c r="F947" s="202" t="s">
        <v>2031</v>
      </c>
      <c r="G947" s="201">
        <v>50</v>
      </c>
      <c r="H947" s="201">
        <v>2</v>
      </c>
      <c r="I947" s="201" t="s">
        <v>4202</v>
      </c>
    </row>
    <row r="948" spans="1:9" ht="25.5">
      <c r="A948" s="167">
        <f t="shared" si="14"/>
        <v>943</v>
      </c>
      <c r="B948" s="201" t="s">
        <v>2219</v>
      </c>
      <c r="C948" s="201" t="s">
        <v>2227</v>
      </c>
      <c r="D948" s="201">
        <v>997433558</v>
      </c>
      <c r="E948" s="201" t="s">
        <v>805</v>
      </c>
      <c r="F948" s="202" t="s">
        <v>2031</v>
      </c>
      <c r="G948" s="201">
        <v>50</v>
      </c>
      <c r="H948" s="201">
        <v>2</v>
      </c>
      <c r="I948" s="201" t="s">
        <v>4202</v>
      </c>
    </row>
    <row r="949" spans="1:9" ht="25.5">
      <c r="A949" s="167">
        <f t="shared" si="14"/>
        <v>944</v>
      </c>
      <c r="B949" s="201" t="s">
        <v>2219</v>
      </c>
      <c r="C949" s="201" t="s">
        <v>2228</v>
      </c>
      <c r="D949" s="201">
        <v>932890121</v>
      </c>
      <c r="E949" s="201" t="s">
        <v>805</v>
      </c>
      <c r="F949" s="202" t="s">
        <v>2031</v>
      </c>
      <c r="G949" s="201">
        <v>50</v>
      </c>
      <c r="H949" s="201">
        <v>2</v>
      </c>
      <c r="I949" s="201" t="s">
        <v>4202</v>
      </c>
    </row>
    <row r="950" spans="1:9" ht="25.5">
      <c r="A950" s="167">
        <f t="shared" si="14"/>
        <v>945</v>
      </c>
      <c r="B950" s="201" t="s">
        <v>2219</v>
      </c>
      <c r="C950" s="201" t="s">
        <v>2229</v>
      </c>
      <c r="D950" s="201">
        <v>996759487</v>
      </c>
      <c r="E950" s="201" t="s">
        <v>805</v>
      </c>
      <c r="F950" s="202" t="s">
        <v>2031</v>
      </c>
      <c r="G950" s="201">
        <v>50</v>
      </c>
      <c r="H950" s="201">
        <v>2</v>
      </c>
      <c r="I950" s="201" t="s">
        <v>4202</v>
      </c>
    </row>
    <row r="951" spans="1:9" ht="25.5">
      <c r="A951" s="167">
        <f t="shared" si="14"/>
        <v>946</v>
      </c>
      <c r="B951" s="201" t="s">
        <v>2219</v>
      </c>
      <c r="C951" s="201" t="s">
        <v>2230</v>
      </c>
      <c r="D951" s="201" t="s">
        <v>2231</v>
      </c>
      <c r="E951" s="201" t="s">
        <v>805</v>
      </c>
      <c r="F951" s="202" t="s">
        <v>2031</v>
      </c>
      <c r="G951" s="201">
        <v>50</v>
      </c>
      <c r="H951" s="201">
        <v>4</v>
      </c>
      <c r="I951" s="201" t="s">
        <v>4202</v>
      </c>
    </row>
    <row r="952" spans="1:9" ht="25.5">
      <c r="A952" s="167">
        <f t="shared" si="14"/>
        <v>947</v>
      </c>
      <c r="B952" s="201" t="s">
        <v>2219</v>
      </c>
      <c r="C952" s="201" t="s">
        <v>2232</v>
      </c>
      <c r="D952" s="201">
        <v>914330753</v>
      </c>
      <c r="E952" s="201" t="s">
        <v>805</v>
      </c>
      <c r="F952" s="202" t="s">
        <v>2031</v>
      </c>
      <c r="G952" s="201">
        <v>50</v>
      </c>
      <c r="H952" s="201">
        <v>2</v>
      </c>
      <c r="I952" s="201" t="s">
        <v>4202</v>
      </c>
    </row>
    <row r="953" spans="1:9" ht="25.5">
      <c r="A953" s="167">
        <f t="shared" si="14"/>
        <v>948</v>
      </c>
      <c r="B953" s="201" t="s">
        <v>2219</v>
      </c>
      <c r="C953" s="201" t="s">
        <v>2233</v>
      </c>
      <c r="D953" s="201">
        <v>930904205</v>
      </c>
      <c r="E953" s="201" t="s">
        <v>805</v>
      </c>
      <c r="F953" s="202" t="s">
        <v>2031</v>
      </c>
      <c r="G953" s="201">
        <v>50</v>
      </c>
      <c r="H953" s="201">
        <v>2</v>
      </c>
      <c r="I953" s="201" t="s">
        <v>4202</v>
      </c>
    </row>
    <row r="954" spans="1:9" ht="25.5">
      <c r="A954" s="167">
        <f t="shared" si="14"/>
        <v>949</v>
      </c>
      <c r="B954" s="201" t="s">
        <v>2219</v>
      </c>
      <c r="C954" s="201" t="s">
        <v>2234</v>
      </c>
      <c r="D954" s="201">
        <v>973641955</v>
      </c>
      <c r="E954" s="201" t="s">
        <v>805</v>
      </c>
      <c r="F954" s="202" t="s">
        <v>2031</v>
      </c>
      <c r="G954" s="201">
        <v>50</v>
      </c>
      <c r="H954" s="201">
        <v>2</v>
      </c>
      <c r="I954" s="201" t="s">
        <v>4202</v>
      </c>
    </row>
    <row r="955" spans="1:9" ht="25.5">
      <c r="A955" s="167">
        <f t="shared" si="14"/>
        <v>950</v>
      </c>
      <c r="B955" s="201" t="s">
        <v>2219</v>
      </c>
      <c r="C955" s="201" t="s">
        <v>2235</v>
      </c>
      <c r="D955" s="201"/>
      <c r="E955" s="201" t="s">
        <v>805</v>
      </c>
      <c r="F955" s="202" t="s">
        <v>2031</v>
      </c>
      <c r="G955" s="201">
        <v>50</v>
      </c>
      <c r="H955" s="201">
        <v>2</v>
      </c>
      <c r="I955" s="201" t="s">
        <v>4202</v>
      </c>
    </row>
    <row r="956" spans="1:9" ht="25.5">
      <c r="A956" s="167">
        <f t="shared" si="14"/>
        <v>951</v>
      </c>
      <c r="B956" s="201" t="s">
        <v>2219</v>
      </c>
      <c r="C956" s="201" t="s">
        <v>2236</v>
      </c>
      <c r="D956" s="201" t="s">
        <v>2237</v>
      </c>
      <c r="E956" s="201" t="s">
        <v>805</v>
      </c>
      <c r="F956" s="202" t="s">
        <v>2031</v>
      </c>
      <c r="G956" s="201">
        <v>50</v>
      </c>
      <c r="H956" s="201">
        <v>2</v>
      </c>
      <c r="I956" s="201" t="s">
        <v>4202</v>
      </c>
    </row>
    <row r="957" spans="1:9" ht="25.5">
      <c r="A957" s="167">
        <f t="shared" si="14"/>
        <v>952</v>
      </c>
      <c r="B957" s="201" t="s">
        <v>535</v>
      </c>
      <c r="C957" s="201" t="s">
        <v>2238</v>
      </c>
      <c r="D957" s="201" t="s">
        <v>2239</v>
      </c>
      <c r="E957" s="201" t="s">
        <v>805</v>
      </c>
      <c r="F957" s="202" t="s">
        <v>2031</v>
      </c>
      <c r="G957" s="201">
        <v>100</v>
      </c>
      <c r="H957" s="201">
        <v>2</v>
      </c>
      <c r="I957" s="201" t="s">
        <v>2240</v>
      </c>
    </row>
    <row r="958" spans="1:9" ht="25.5">
      <c r="A958" s="167">
        <f t="shared" si="14"/>
        <v>953</v>
      </c>
      <c r="B958" s="201" t="s">
        <v>535</v>
      </c>
      <c r="C958" s="201" t="s">
        <v>2241</v>
      </c>
      <c r="D958" s="201" t="s">
        <v>2242</v>
      </c>
      <c r="E958" s="201" t="s">
        <v>1490</v>
      </c>
      <c r="F958" s="201" t="s">
        <v>4204</v>
      </c>
      <c r="G958" s="201">
        <v>1</v>
      </c>
      <c r="H958" s="201">
        <v>1.5</v>
      </c>
      <c r="I958" s="201" t="s">
        <v>2240</v>
      </c>
    </row>
    <row r="959" spans="1:9" ht="25.5">
      <c r="A959" s="167">
        <f t="shared" si="14"/>
        <v>954</v>
      </c>
      <c r="B959" s="201" t="s">
        <v>535</v>
      </c>
      <c r="C959" s="201" t="s">
        <v>2243</v>
      </c>
      <c r="D959" s="203" t="s">
        <v>2244</v>
      </c>
      <c r="E959" s="201" t="s">
        <v>1490</v>
      </c>
      <c r="F959" s="201" t="s">
        <v>4204</v>
      </c>
      <c r="G959" s="201">
        <v>5</v>
      </c>
      <c r="H959" s="201">
        <v>20</v>
      </c>
      <c r="I959" s="201" t="s">
        <v>4202</v>
      </c>
    </row>
    <row r="960" spans="1:9" ht="25.5">
      <c r="A960" s="167">
        <f t="shared" si="14"/>
        <v>955</v>
      </c>
      <c r="B960" s="201" t="s">
        <v>535</v>
      </c>
      <c r="C960" s="201" t="s">
        <v>2245</v>
      </c>
      <c r="D960" s="203" t="s">
        <v>2246</v>
      </c>
      <c r="E960" s="201" t="s">
        <v>805</v>
      </c>
      <c r="F960" s="202" t="s">
        <v>2031</v>
      </c>
      <c r="G960" s="201">
        <v>50</v>
      </c>
      <c r="H960" s="201">
        <v>2</v>
      </c>
      <c r="I960" s="201" t="s">
        <v>4202</v>
      </c>
    </row>
    <row r="961" spans="1:9" ht="25.5">
      <c r="A961" s="167">
        <f t="shared" si="14"/>
        <v>956</v>
      </c>
      <c r="B961" s="201" t="s">
        <v>535</v>
      </c>
      <c r="C961" s="201" t="s">
        <v>2247</v>
      </c>
      <c r="D961" s="203" t="s">
        <v>2246</v>
      </c>
      <c r="E961" s="201" t="s">
        <v>805</v>
      </c>
      <c r="F961" s="202" t="s">
        <v>2031</v>
      </c>
      <c r="G961" s="201">
        <v>100</v>
      </c>
      <c r="H961" s="201">
        <v>4</v>
      </c>
      <c r="I961" s="201" t="s">
        <v>4202</v>
      </c>
    </row>
    <row r="962" spans="1:9" ht="25.5">
      <c r="A962" s="167">
        <f t="shared" si="14"/>
        <v>957</v>
      </c>
      <c r="B962" s="201" t="s">
        <v>535</v>
      </c>
      <c r="C962" s="201" t="s">
        <v>2248</v>
      </c>
      <c r="D962" s="203" t="s">
        <v>2249</v>
      </c>
      <c r="E962" s="201" t="s">
        <v>805</v>
      </c>
      <c r="F962" s="202" t="s">
        <v>2031</v>
      </c>
      <c r="G962" s="201">
        <v>50</v>
      </c>
      <c r="H962" s="201">
        <v>2</v>
      </c>
      <c r="I962" s="201" t="s">
        <v>4202</v>
      </c>
    </row>
    <row r="963" spans="1:9" ht="25.5">
      <c r="A963" s="167">
        <f t="shared" si="14"/>
        <v>958</v>
      </c>
      <c r="B963" s="201" t="s">
        <v>535</v>
      </c>
      <c r="C963" s="201" t="s">
        <v>2250</v>
      </c>
      <c r="D963" s="203" t="s">
        <v>2251</v>
      </c>
      <c r="E963" s="201" t="s">
        <v>805</v>
      </c>
      <c r="F963" s="202" t="s">
        <v>2031</v>
      </c>
      <c r="G963" s="201">
        <v>50</v>
      </c>
      <c r="H963" s="201">
        <v>2</v>
      </c>
      <c r="I963" s="201" t="s">
        <v>4202</v>
      </c>
    </row>
    <row r="964" spans="1:9" ht="25.5">
      <c r="A964" s="167">
        <f t="shared" si="14"/>
        <v>959</v>
      </c>
      <c r="B964" s="201" t="s">
        <v>535</v>
      </c>
      <c r="C964" s="201" t="s">
        <v>2252</v>
      </c>
      <c r="D964" s="203" t="s">
        <v>2253</v>
      </c>
      <c r="E964" s="201" t="s">
        <v>805</v>
      </c>
      <c r="F964" s="202" t="s">
        <v>2031</v>
      </c>
      <c r="G964" s="201">
        <v>100</v>
      </c>
      <c r="H964" s="201">
        <v>4</v>
      </c>
      <c r="I964" s="201" t="s">
        <v>4202</v>
      </c>
    </row>
    <row r="965" spans="1:9" ht="25.5">
      <c r="A965" s="167">
        <f t="shared" si="14"/>
        <v>960</v>
      </c>
      <c r="B965" s="201" t="s">
        <v>535</v>
      </c>
      <c r="C965" s="201" t="s">
        <v>2254</v>
      </c>
      <c r="D965" s="201" t="s">
        <v>2255</v>
      </c>
      <c r="E965" s="201" t="s">
        <v>805</v>
      </c>
      <c r="F965" s="202" t="s">
        <v>2031</v>
      </c>
      <c r="G965" s="201">
        <v>100</v>
      </c>
      <c r="H965" s="201">
        <v>4</v>
      </c>
      <c r="I965" s="201" t="s">
        <v>4202</v>
      </c>
    </row>
    <row r="966" spans="1:9" ht="25.5">
      <c r="A966" s="167">
        <f t="shared" si="14"/>
        <v>961</v>
      </c>
      <c r="B966" s="201" t="s">
        <v>535</v>
      </c>
      <c r="C966" s="201" t="s">
        <v>2256</v>
      </c>
      <c r="D966" s="201" t="s">
        <v>2257</v>
      </c>
      <c r="E966" s="201" t="s">
        <v>805</v>
      </c>
      <c r="F966" s="202" t="s">
        <v>2031</v>
      </c>
      <c r="G966" s="201">
        <v>100</v>
      </c>
      <c r="H966" s="201">
        <v>4</v>
      </c>
      <c r="I966" s="201" t="s">
        <v>4202</v>
      </c>
    </row>
    <row r="967" spans="1:9" ht="25.5">
      <c r="A967" s="167">
        <f t="shared" si="14"/>
        <v>962</v>
      </c>
      <c r="B967" s="201" t="s">
        <v>535</v>
      </c>
      <c r="C967" s="201" t="s">
        <v>2258</v>
      </c>
      <c r="D967" s="201" t="s">
        <v>2259</v>
      </c>
      <c r="E967" s="201" t="s">
        <v>805</v>
      </c>
      <c r="F967" s="202" t="s">
        <v>2031</v>
      </c>
      <c r="G967" s="201">
        <v>100</v>
      </c>
      <c r="H967" s="201">
        <v>4</v>
      </c>
      <c r="I967" s="201" t="s">
        <v>4202</v>
      </c>
    </row>
    <row r="968" spans="1:9" ht="25.5">
      <c r="A968" s="167">
        <f t="shared" ref="A968:A1031" si="15">+A967+1</f>
        <v>963</v>
      </c>
      <c r="B968" s="201" t="s">
        <v>535</v>
      </c>
      <c r="C968" s="201" t="s">
        <v>2260</v>
      </c>
      <c r="D968" s="201" t="s">
        <v>2261</v>
      </c>
      <c r="E968" s="201" t="s">
        <v>805</v>
      </c>
      <c r="F968" s="202" t="s">
        <v>2031</v>
      </c>
      <c r="G968" s="201">
        <v>100</v>
      </c>
      <c r="H968" s="201">
        <v>4</v>
      </c>
      <c r="I968" s="201" t="s">
        <v>4202</v>
      </c>
    </row>
    <row r="969" spans="1:9" ht="25.5">
      <c r="A969" s="167">
        <f t="shared" si="15"/>
        <v>964</v>
      </c>
      <c r="B969" s="201" t="s">
        <v>535</v>
      </c>
      <c r="C969" s="201" t="s">
        <v>2262</v>
      </c>
      <c r="D969" s="201" t="s">
        <v>2263</v>
      </c>
      <c r="E969" s="201" t="s">
        <v>805</v>
      </c>
      <c r="F969" s="202" t="s">
        <v>2031</v>
      </c>
      <c r="G969" s="201">
        <v>100</v>
      </c>
      <c r="H969" s="201">
        <v>4</v>
      </c>
      <c r="I969" s="201" t="s">
        <v>4202</v>
      </c>
    </row>
    <row r="970" spans="1:9" ht="25.5">
      <c r="A970" s="167">
        <f t="shared" si="15"/>
        <v>965</v>
      </c>
      <c r="B970" s="201" t="s">
        <v>535</v>
      </c>
      <c r="C970" s="201" t="s">
        <v>2264</v>
      </c>
      <c r="D970" s="201" t="s">
        <v>2265</v>
      </c>
      <c r="E970" s="201" t="s">
        <v>805</v>
      </c>
      <c r="F970" s="202" t="s">
        <v>2031</v>
      </c>
      <c r="G970" s="201">
        <v>100</v>
      </c>
      <c r="H970" s="201">
        <v>4</v>
      </c>
      <c r="I970" s="201" t="s">
        <v>2266</v>
      </c>
    </row>
    <row r="971" spans="1:9" ht="25.5">
      <c r="A971" s="167">
        <f t="shared" si="15"/>
        <v>966</v>
      </c>
      <c r="B971" s="201" t="s">
        <v>535</v>
      </c>
      <c r="C971" s="201" t="s">
        <v>2267</v>
      </c>
      <c r="D971" s="201" t="s">
        <v>2268</v>
      </c>
      <c r="E971" s="201" t="s">
        <v>805</v>
      </c>
      <c r="F971" s="202" t="s">
        <v>2031</v>
      </c>
      <c r="G971" s="201">
        <v>100</v>
      </c>
      <c r="H971" s="201">
        <v>4</v>
      </c>
      <c r="I971" s="201" t="s">
        <v>2266</v>
      </c>
    </row>
    <row r="972" spans="1:9" ht="25.5">
      <c r="A972" s="167">
        <f t="shared" si="15"/>
        <v>967</v>
      </c>
      <c r="B972" s="201" t="s">
        <v>535</v>
      </c>
      <c r="C972" s="201" t="s">
        <v>2269</v>
      </c>
      <c r="D972" s="201">
        <v>906487641</v>
      </c>
      <c r="E972" s="201" t="s">
        <v>805</v>
      </c>
      <c r="F972" s="202" t="s">
        <v>2031</v>
      </c>
      <c r="G972" s="201">
        <v>100</v>
      </c>
      <c r="H972" s="201">
        <v>4</v>
      </c>
      <c r="I972" s="201" t="s">
        <v>2266</v>
      </c>
    </row>
    <row r="973" spans="1:9" ht="25.5">
      <c r="A973" s="167">
        <f t="shared" si="15"/>
        <v>968</v>
      </c>
      <c r="B973" s="201" t="s">
        <v>535</v>
      </c>
      <c r="C973" s="201" t="s">
        <v>2270</v>
      </c>
      <c r="D973" s="201" t="s">
        <v>2271</v>
      </c>
      <c r="E973" s="201" t="s">
        <v>805</v>
      </c>
      <c r="F973" s="202" t="s">
        <v>2031</v>
      </c>
      <c r="G973" s="201">
        <v>100</v>
      </c>
      <c r="H973" s="201">
        <v>4</v>
      </c>
      <c r="I973" s="201" t="s">
        <v>2266</v>
      </c>
    </row>
    <row r="974" spans="1:9" ht="25.5">
      <c r="A974" s="167">
        <f t="shared" si="15"/>
        <v>969</v>
      </c>
      <c r="B974" s="201" t="s">
        <v>535</v>
      </c>
      <c r="C974" s="201" t="s">
        <v>2272</v>
      </c>
      <c r="D974" s="201" t="s">
        <v>2273</v>
      </c>
      <c r="E974" s="201" t="s">
        <v>805</v>
      </c>
      <c r="F974" s="202" t="s">
        <v>2031</v>
      </c>
      <c r="G974" s="201">
        <v>100</v>
      </c>
      <c r="H974" s="201">
        <v>4</v>
      </c>
      <c r="I974" s="201" t="s">
        <v>2266</v>
      </c>
    </row>
    <row r="975" spans="1:9" ht="25.5">
      <c r="A975" s="167">
        <f t="shared" si="15"/>
        <v>970</v>
      </c>
      <c r="B975" s="201" t="s">
        <v>535</v>
      </c>
      <c r="C975" s="201" t="s">
        <v>2274</v>
      </c>
      <c r="D975" s="201" t="s">
        <v>2275</v>
      </c>
      <c r="E975" s="201" t="s">
        <v>711</v>
      </c>
      <c r="F975" s="202" t="s">
        <v>3118</v>
      </c>
      <c r="G975" s="201">
        <v>5</v>
      </c>
      <c r="H975" s="201">
        <v>30</v>
      </c>
      <c r="I975" s="201" t="s">
        <v>2266</v>
      </c>
    </row>
    <row r="976" spans="1:9" ht="25.5">
      <c r="A976" s="167">
        <f t="shared" si="15"/>
        <v>971</v>
      </c>
      <c r="B976" s="201" t="s">
        <v>535</v>
      </c>
      <c r="C976" s="201" t="s">
        <v>2276</v>
      </c>
      <c r="D976" s="201">
        <v>919161646</v>
      </c>
      <c r="E976" s="201" t="s">
        <v>711</v>
      </c>
      <c r="F976" s="202" t="s">
        <v>3118</v>
      </c>
      <c r="G976" s="201">
        <v>5</v>
      </c>
      <c r="H976" s="201">
        <v>30</v>
      </c>
      <c r="I976" s="201" t="s">
        <v>2266</v>
      </c>
    </row>
    <row r="977" spans="1:9" ht="25.5">
      <c r="A977" s="167">
        <f t="shared" si="15"/>
        <v>972</v>
      </c>
      <c r="B977" s="201" t="s">
        <v>535</v>
      </c>
      <c r="C977" s="201" t="s">
        <v>2277</v>
      </c>
      <c r="D977" s="201" t="s">
        <v>2278</v>
      </c>
      <c r="E977" s="201" t="s">
        <v>805</v>
      </c>
      <c r="F977" s="202" t="s">
        <v>2031</v>
      </c>
      <c r="G977" s="201">
        <v>100</v>
      </c>
      <c r="H977" s="201">
        <v>4</v>
      </c>
      <c r="I977" s="201" t="s">
        <v>2266</v>
      </c>
    </row>
    <row r="978" spans="1:9" ht="25.5">
      <c r="A978" s="167">
        <f t="shared" si="15"/>
        <v>973</v>
      </c>
      <c r="B978" s="201" t="s">
        <v>535</v>
      </c>
      <c r="C978" s="201" t="s">
        <v>2279</v>
      </c>
      <c r="D978" s="201" t="s">
        <v>2280</v>
      </c>
      <c r="E978" s="201" t="s">
        <v>1490</v>
      </c>
      <c r="F978" s="201" t="s">
        <v>4204</v>
      </c>
      <c r="G978" s="201">
        <v>1</v>
      </c>
      <c r="H978" s="201">
        <v>10</v>
      </c>
      <c r="I978" s="201" t="s">
        <v>2266</v>
      </c>
    </row>
    <row r="979" spans="1:9" ht="25.5">
      <c r="A979" s="167">
        <f t="shared" si="15"/>
        <v>974</v>
      </c>
      <c r="B979" s="201" t="s">
        <v>535</v>
      </c>
      <c r="C979" s="201" t="s">
        <v>2281</v>
      </c>
      <c r="D979" s="201" t="s">
        <v>2282</v>
      </c>
      <c r="E979" s="201" t="s">
        <v>1490</v>
      </c>
      <c r="F979" s="201" t="s">
        <v>4204</v>
      </c>
      <c r="G979" s="201">
        <v>1</v>
      </c>
      <c r="H979" s="201">
        <v>10</v>
      </c>
      <c r="I979" s="201" t="s">
        <v>2266</v>
      </c>
    </row>
    <row r="980" spans="1:9" ht="25.5">
      <c r="A980" s="167">
        <f t="shared" si="15"/>
        <v>975</v>
      </c>
      <c r="B980" s="201" t="s">
        <v>535</v>
      </c>
      <c r="C980" s="201" t="s">
        <v>2283</v>
      </c>
      <c r="D980" s="201" t="s">
        <v>2284</v>
      </c>
      <c r="E980" s="201" t="s">
        <v>805</v>
      </c>
      <c r="F980" s="202" t="s">
        <v>2031</v>
      </c>
      <c r="G980" s="201">
        <v>100</v>
      </c>
      <c r="H980" s="201">
        <v>5</v>
      </c>
      <c r="I980" s="201" t="s">
        <v>2266</v>
      </c>
    </row>
    <row r="981" spans="1:9" ht="25.5">
      <c r="A981" s="167">
        <f t="shared" si="15"/>
        <v>976</v>
      </c>
      <c r="B981" s="201" t="s">
        <v>535</v>
      </c>
      <c r="C981" s="201" t="s">
        <v>2285</v>
      </c>
      <c r="D981" s="201" t="s">
        <v>2286</v>
      </c>
      <c r="E981" s="201" t="s">
        <v>805</v>
      </c>
      <c r="F981" s="202" t="s">
        <v>2031</v>
      </c>
      <c r="G981" s="201">
        <v>100</v>
      </c>
      <c r="H981" s="201">
        <v>5</v>
      </c>
      <c r="I981" s="201" t="s">
        <v>2266</v>
      </c>
    </row>
    <row r="982" spans="1:9" ht="25.5">
      <c r="A982" s="167">
        <f t="shared" si="15"/>
        <v>977</v>
      </c>
      <c r="B982" s="201" t="s">
        <v>535</v>
      </c>
      <c r="C982" s="201" t="s">
        <v>2287</v>
      </c>
      <c r="D982" s="201" t="s">
        <v>2288</v>
      </c>
      <c r="E982" s="201" t="s">
        <v>805</v>
      </c>
      <c r="F982" s="202" t="s">
        <v>2031</v>
      </c>
      <c r="G982" s="201">
        <v>100</v>
      </c>
      <c r="H982" s="201">
        <v>4</v>
      </c>
      <c r="I982" s="201" t="s">
        <v>2266</v>
      </c>
    </row>
    <row r="983" spans="1:9" ht="25.5">
      <c r="A983" s="167">
        <f t="shared" si="15"/>
        <v>978</v>
      </c>
      <c r="B983" s="201" t="s">
        <v>535</v>
      </c>
      <c r="C983" s="201" t="s">
        <v>2289</v>
      </c>
      <c r="D983" s="201" t="s">
        <v>2290</v>
      </c>
      <c r="E983" s="201" t="s">
        <v>805</v>
      </c>
      <c r="F983" s="202" t="s">
        <v>2031</v>
      </c>
      <c r="G983" s="201">
        <v>100</v>
      </c>
      <c r="H983" s="201">
        <v>4</v>
      </c>
      <c r="I983" s="201" t="s">
        <v>2266</v>
      </c>
    </row>
    <row r="984" spans="1:9" ht="25.5">
      <c r="A984" s="167">
        <f t="shared" si="15"/>
        <v>979</v>
      </c>
      <c r="B984" s="201" t="s">
        <v>535</v>
      </c>
      <c r="C984" s="201" t="s">
        <v>2291</v>
      </c>
      <c r="D984" s="201" t="s">
        <v>2292</v>
      </c>
      <c r="E984" s="201" t="s">
        <v>1878</v>
      </c>
      <c r="F984" s="202" t="s">
        <v>4206</v>
      </c>
      <c r="G984" s="201">
        <v>10</v>
      </c>
      <c r="H984" s="201">
        <v>5</v>
      </c>
      <c r="I984" s="201" t="s">
        <v>2266</v>
      </c>
    </row>
    <row r="985" spans="1:9" ht="38.25">
      <c r="A985" s="167">
        <f t="shared" si="15"/>
        <v>980</v>
      </c>
      <c r="B985" s="201" t="s">
        <v>540</v>
      </c>
      <c r="C985" s="201" t="s">
        <v>2293</v>
      </c>
      <c r="D985" s="201" t="s">
        <v>2294</v>
      </c>
      <c r="E985" s="201" t="s">
        <v>1491</v>
      </c>
      <c r="F985" s="201" t="s">
        <v>4204</v>
      </c>
      <c r="G985" s="201">
        <v>1</v>
      </c>
      <c r="H985" s="201">
        <v>50</v>
      </c>
      <c r="I985" s="201" t="s">
        <v>2295</v>
      </c>
    </row>
    <row r="986" spans="1:9" ht="38.25">
      <c r="A986" s="167">
        <f t="shared" si="15"/>
        <v>981</v>
      </c>
      <c r="B986" s="201" t="s">
        <v>540</v>
      </c>
      <c r="C986" s="201" t="s">
        <v>2296</v>
      </c>
      <c r="D986" s="201" t="s">
        <v>2297</v>
      </c>
      <c r="E986" s="201" t="s">
        <v>711</v>
      </c>
      <c r="F986" s="202" t="s">
        <v>3118</v>
      </c>
      <c r="G986" s="201">
        <v>3</v>
      </c>
      <c r="H986" s="201">
        <v>33</v>
      </c>
      <c r="I986" s="201" t="s">
        <v>2295</v>
      </c>
    </row>
    <row r="987" spans="1:9" ht="38.25">
      <c r="A987" s="167">
        <f t="shared" si="15"/>
        <v>982</v>
      </c>
      <c r="B987" s="201" t="s">
        <v>540</v>
      </c>
      <c r="C987" s="201" t="s">
        <v>2298</v>
      </c>
      <c r="D987" s="201" t="s">
        <v>2299</v>
      </c>
      <c r="E987" s="201" t="s">
        <v>1491</v>
      </c>
      <c r="F987" s="201" t="s">
        <v>4204</v>
      </c>
      <c r="G987" s="201">
        <v>1</v>
      </c>
      <c r="H987" s="201">
        <v>30</v>
      </c>
      <c r="I987" s="201" t="s">
        <v>2295</v>
      </c>
    </row>
    <row r="988" spans="1:9" ht="38.25">
      <c r="A988" s="167">
        <f t="shared" si="15"/>
        <v>983</v>
      </c>
      <c r="B988" s="201" t="s">
        <v>540</v>
      </c>
      <c r="C988" s="201" t="s">
        <v>2300</v>
      </c>
      <c r="D988" s="201" t="s">
        <v>2301</v>
      </c>
      <c r="E988" s="201" t="s">
        <v>1481</v>
      </c>
      <c r="F988" s="202" t="s">
        <v>307</v>
      </c>
      <c r="G988" s="201">
        <v>1</v>
      </c>
      <c r="H988" s="201">
        <v>15</v>
      </c>
      <c r="I988" s="201" t="s">
        <v>2295</v>
      </c>
    </row>
    <row r="989" spans="1:9" ht="38.25">
      <c r="A989" s="167">
        <f t="shared" si="15"/>
        <v>984</v>
      </c>
      <c r="B989" s="201" t="s">
        <v>540</v>
      </c>
      <c r="C989" s="201" t="s">
        <v>2302</v>
      </c>
      <c r="D989" s="201" t="s">
        <v>2303</v>
      </c>
      <c r="E989" s="201" t="s">
        <v>1481</v>
      </c>
      <c r="F989" s="202" t="s">
        <v>307</v>
      </c>
      <c r="G989" s="201">
        <v>1</v>
      </c>
      <c r="H989" s="201">
        <v>15</v>
      </c>
      <c r="I989" s="201" t="s">
        <v>2295</v>
      </c>
    </row>
    <row r="990" spans="1:9" ht="38.25">
      <c r="A990" s="167">
        <f t="shared" si="15"/>
        <v>985</v>
      </c>
      <c r="B990" s="201" t="s">
        <v>540</v>
      </c>
      <c r="C990" s="201" t="s">
        <v>2304</v>
      </c>
      <c r="D990" s="201" t="s">
        <v>2305</v>
      </c>
      <c r="E990" s="201" t="s">
        <v>1491</v>
      </c>
      <c r="F990" s="201" t="s">
        <v>4204</v>
      </c>
      <c r="G990" s="201">
        <v>1</v>
      </c>
      <c r="H990" s="201">
        <v>30</v>
      </c>
      <c r="I990" s="201" t="s">
        <v>2295</v>
      </c>
    </row>
    <row r="991" spans="1:9" ht="38.25">
      <c r="A991" s="167">
        <f t="shared" si="15"/>
        <v>986</v>
      </c>
      <c r="B991" s="201" t="s">
        <v>540</v>
      </c>
      <c r="C991" s="201" t="s">
        <v>2306</v>
      </c>
      <c r="D991" s="201" t="s">
        <v>2305</v>
      </c>
      <c r="E991" s="201" t="s">
        <v>1491</v>
      </c>
      <c r="F991" s="201" t="s">
        <v>4204</v>
      </c>
      <c r="G991" s="201">
        <v>2</v>
      </c>
      <c r="H991" s="201">
        <v>25</v>
      </c>
      <c r="I991" s="201" t="s">
        <v>2295</v>
      </c>
    </row>
    <row r="992" spans="1:9" ht="38.25">
      <c r="A992" s="167">
        <f t="shared" si="15"/>
        <v>987</v>
      </c>
      <c r="B992" s="201" t="s">
        <v>540</v>
      </c>
      <c r="C992" s="201" t="s">
        <v>2307</v>
      </c>
      <c r="D992" s="201" t="s">
        <v>2308</v>
      </c>
      <c r="E992" s="201" t="s">
        <v>1481</v>
      </c>
      <c r="F992" s="202" t="s">
        <v>307</v>
      </c>
      <c r="G992" s="201">
        <v>1</v>
      </c>
      <c r="H992" s="201">
        <v>15</v>
      </c>
      <c r="I992" s="201" t="s">
        <v>2295</v>
      </c>
    </row>
    <row r="993" spans="1:9" ht="25.5">
      <c r="A993" s="167">
        <f t="shared" si="15"/>
        <v>988</v>
      </c>
      <c r="B993" s="201" t="s">
        <v>540</v>
      </c>
      <c r="C993" s="205" t="s">
        <v>2309</v>
      </c>
      <c r="D993" s="201" t="s">
        <v>2310</v>
      </c>
      <c r="E993" s="201" t="s">
        <v>711</v>
      </c>
      <c r="F993" s="202" t="s">
        <v>3118</v>
      </c>
      <c r="G993" s="201">
        <v>3</v>
      </c>
      <c r="H993" s="201">
        <v>30</v>
      </c>
      <c r="I993" s="201" t="s">
        <v>2266</v>
      </c>
    </row>
    <row r="994" spans="1:9" ht="25.5">
      <c r="A994" s="167">
        <f t="shared" si="15"/>
        <v>989</v>
      </c>
      <c r="B994" s="201" t="s">
        <v>540</v>
      </c>
      <c r="C994" s="201" t="s">
        <v>2311</v>
      </c>
      <c r="D994" s="201" t="s">
        <v>2271</v>
      </c>
      <c r="E994" s="201" t="s">
        <v>1491</v>
      </c>
      <c r="F994" s="201" t="s">
        <v>4204</v>
      </c>
      <c r="G994" s="201">
        <v>1</v>
      </c>
      <c r="H994" s="201">
        <v>10</v>
      </c>
      <c r="I994" s="201" t="s">
        <v>2266</v>
      </c>
    </row>
    <row r="995" spans="1:9" ht="25.5">
      <c r="A995" s="167">
        <f t="shared" si="15"/>
        <v>990</v>
      </c>
      <c r="B995" s="201" t="s">
        <v>540</v>
      </c>
      <c r="C995" s="201" t="s">
        <v>2312</v>
      </c>
      <c r="D995" s="201" t="s">
        <v>2313</v>
      </c>
      <c r="E995" s="201" t="s">
        <v>1491</v>
      </c>
      <c r="F995" s="201" t="s">
        <v>4204</v>
      </c>
      <c r="G995" s="201">
        <v>1</v>
      </c>
      <c r="H995" s="201">
        <v>10</v>
      </c>
      <c r="I995" s="201" t="s">
        <v>2266</v>
      </c>
    </row>
    <row r="996" spans="1:9" ht="25.5">
      <c r="A996" s="167">
        <f t="shared" si="15"/>
        <v>991</v>
      </c>
      <c r="B996" s="201" t="s">
        <v>540</v>
      </c>
      <c r="C996" s="205" t="s">
        <v>2314</v>
      </c>
      <c r="D996" s="201" t="s">
        <v>2315</v>
      </c>
      <c r="E996" s="201" t="s">
        <v>1481</v>
      </c>
      <c r="F996" s="202" t="s">
        <v>307</v>
      </c>
      <c r="G996" s="201">
        <v>1</v>
      </c>
      <c r="H996" s="201">
        <v>15</v>
      </c>
      <c r="I996" s="201" t="s">
        <v>2266</v>
      </c>
    </row>
    <row r="997" spans="1:9" ht="25.5">
      <c r="A997" s="167">
        <f t="shared" si="15"/>
        <v>992</v>
      </c>
      <c r="B997" s="201" t="s">
        <v>2316</v>
      </c>
      <c r="C997" s="201" t="s">
        <v>2317</v>
      </c>
      <c r="D997" s="201" t="s">
        <v>2271</v>
      </c>
      <c r="E997" s="201" t="s">
        <v>805</v>
      </c>
      <c r="F997" s="202" t="s">
        <v>2031</v>
      </c>
      <c r="G997" s="201">
        <v>50</v>
      </c>
      <c r="H997" s="201">
        <v>2</v>
      </c>
      <c r="I997" s="201" t="s">
        <v>4202</v>
      </c>
    </row>
    <row r="998" spans="1:9" ht="25.5">
      <c r="A998" s="167">
        <f t="shared" si="15"/>
        <v>993</v>
      </c>
      <c r="B998" s="201" t="s">
        <v>2316</v>
      </c>
      <c r="C998" s="201" t="s">
        <v>2318</v>
      </c>
      <c r="D998" s="201" t="s">
        <v>2319</v>
      </c>
      <c r="E998" s="201" t="s">
        <v>805</v>
      </c>
      <c r="F998" s="202" t="s">
        <v>2031</v>
      </c>
      <c r="G998" s="201">
        <v>50</v>
      </c>
      <c r="H998" s="201">
        <v>2</v>
      </c>
      <c r="I998" s="201" t="s">
        <v>4202</v>
      </c>
    </row>
    <row r="999" spans="1:9" ht="25.5">
      <c r="A999" s="167">
        <f t="shared" si="15"/>
        <v>994</v>
      </c>
      <c r="B999" s="201" t="s">
        <v>2316</v>
      </c>
      <c r="C999" s="201" t="s">
        <v>2320</v>
      </c>
      <c r="D999" s="201" t="s">
        <v>2321</v>
      </c>
      <c r="E999" s="201" t="s">
        <v>805</v>
      </c>
      <c r="F999" s="202" t="s">
        <v>2031</v>
      </c>
      <c r="G999" s="201">
        <v>50</v>
      </c>
      <c r="H999" s="201">
        <v>2</v>
      </c>
      <c r="I999" s="201" t="s">
        <v>4202</v>
      </c>
    </row>
    <row r="1000" spans="1:9" ht="25.5">
      <c r="A1000" s="167">
        <f t="shared" si="15"/>
        <v>995</v>
      </c>
      <c r="B1000" s="201" t="s">
        <v>2316</v>
      </c>
      <c r="C1000" s="201" t="s">
        <v>2322</v>
      </c>
      <c r="D1000" s="201" t="s">
        <v>2323</v>
      </c>
      <c r="E1000" s="201" t="s">
        <v>805</v>
      </c>
      <c r="F1000" s="202" t="s">
        <v>2031</v>
      </c>
      <c r="G1000" s="201">
        <v>50</v>
      </c>
      <c r="H1000" s="201">
        <v>2</v>
      </c>
      <c r="I1000" s="201" t="s">
        <v>4202</v>
      </c>
    </row>
    <row r="1001" spans="1:9" ht="25.5">
      <c r="A1001" s="167">
        <f t="shared" si="15"/>
        <v>996</v>
      </c>
      <c r="B1001" s="201" t="s">
        <v>2316</v>
      </c>
      <c r="C1001" s="201" t="s">
        <v>2324</v>
      </c>
      <c r="D1001" s="201" t="s">
        <v>2325</v>
      </c>
      <c r="E1001" s="201" t="s">
        <v>805</v>
      </c>
      <c r="F1001" s="202" t="s">
        <v>2031</v>
      </c>
      <c r="G1001" s="201">
        <v>50</v>
      </c>
      <c r="H1001" s="201">
        <v>2</v>
      </c>
      <c r="I1001" s="201" t="s">
        <v>4202</v>
      </c>
    </row>
    <row r="1002" spans="1:9" ht="25.5">
      <c r="A1002" s="167">
        <f t="shared" si="15"/>
        <v>997</v>
      </c>
      <c r="B1002" s="201" t="s">
        <v>2316</v>
      </c>
      <c r="C1002" s="201" t="s">
        <v>2326</v>
      </c>
      <c r="D1002" s="201" t="s">
        <v>2327</v>
      </c>
      <c r="E1002" s="201" t="s">
        <v>805</v>
      </c>
      <c r="F1002" s="202" t="s">
        <v>2031</v>
      </c>
      <c r="G1002" s="201">
        <v>50</v>
      </c>
      <c r="H1002" s="201">
        <v>2</v>
      </c>
      <c r="I1002" s="201" t="s">
        <v>4202</v>
      </c>
    </row>
    <row r="1003" spans="1:9" ht="25.5">
      <c r="A1003" s="167">
        <f t="shared" si="15"/>
        <v>998</v>
      </c>
      <c r="B1003" s="201" t="s">
        <v>2316</v>
      </c>
      <c r="C1003" s="201" t="s">
        <v>2328</v>
      </c>
      <c r="D1003" s="201" t="s">
        <v>2329</v>
      </c>
      <c r="E1003" s="201" t="s">
        <v>805</v>
      </c>
      <c r="F1003" s="202" t="s">
        <v>2031</v>
      </c>
      <c r="G1003" s="201">
        <v>50</v>
      </c>
      <c r="H1003" s="201">
        <v>2</v>
      </c>
      <c r="I1003" s="201" t="s">
        <v>4202</v>
      </c>
    </row>
    <row r="1004" spans="1:9" ht="25.5">
      <c r="A1004" s="167">
        <f t="shared" si="15"/>
        <v>999</v>
      </c>
      <c r="B1004" s="201" t="s">
        <v>2316</v>
      </c>
      <c r="C1004" s="201" t="s">
        <v>2330</v>
      </c>
      <c r="D1004" s="201" t="s">
        <v>2331</v>
      </c>
      <c r="E1004" s="201" t="s">
        <v>805</v>
      </c>
      <c r="F1004" s="202" t="s">
        <v>2031</v>
      </c>
      <c r="G1004" s="201">
        <v>50</v>
      </c>
      <c r="H1004" s="201">
        <v>2</v>
      </c>
      <c r="I1004" s="201" t="s">
        <v>4202</v>
      </c>
    </row>
    <row r="1005" spans="1:9" ht="25.5">
      <c r="A1005" s="167">
        <f t="shared" si="15"/>
        <v>1000</v>
      </c>
      <c r="B1005" s="201" t="s">
        <v>2316</v>
      </c>
      <c r="C1005" s="201" t="s">
        <v>2332</v>
      </c>
      <c r="D1005" s="201" t="s">
        <v>2333</v>
      </c>
      <c r="E1005" s="201" t="s">
        <v>805</v>
      </c>
      <c r="F1005" s="202" t="s">
        <v>2031</v>
      </c>
      <c r="G1005" s="201">
        <v>50</v>
      </c>
      <c r="H1005" s="201">
        <v>2</v>
      </c>
      <c r="I1005" s="201" t="s">
        <v>4202</v>
      </c>
    </row>
    <row r="1006" spans="1:9" ht="25.5">
      <c r="A1006" s="167">
        <f t="shared" si="15"/>
        <v>1001</v>
      </c>
      <c r="B1006" s="201" t="s">
        <v>2316</v>
      </c>
      <c r="C1006" s="201" t="s">
        <v>2334</v>
      </c>
      <c r="D1006" s="201" t="s">
        <v>2335</v>
      </c>
      <c r="E1006" s="201" t="s">
        <v>805</v>
      </c>
      <c r="F1006" s="202" t="s">
        <v>2031</v>
      </c>
      <c r="G1006" s="201">
        <v>50</v>
      </c>
      <c r="H1006" s="201">
        <v>2</v>
      </c>
      <c r="I1006" s="201" t="s">
        <v>4202</v>
      </c>
    </row>
    <row r="1007" spans="1:9" ht="25.5">
      <c r="A1007" s="167">
        <f t="shared" si="15"/>
        <v>1002</v>
      </c>
      <c r="B1007" s="201" t="s">
        <v>2316</v>
      </c>
      <c r="C1007" s="201" t="s">
        <v>2336</v>
      </c>
      <c r="D1007" s="201" t="s">
        <v>2337</v>
      </c>
      <c r="E1007" s="201" t="s">
        <v>1490</v>
      </c>
      <c r="F1007" s="201" t="s">
        <v>4204</v>
      </c>
      <c r="G1007" s="201">
        <v>1</v>
      </c>
      <c r="H1007" s="201">
        <v>2</v>
      </c>
      <c r="I1007" s="201" t="s">
        <v>4202</v>
      </c>
    </row>
    <row r="1008" spans="1:9" ht="25.5">
      <c r="A1008" s="167">
        <f t="shared" si="15"/>
        <v>1003</v>
      </c>
      <c r="B1008" s="201" t="s">
        <v>2316</v>
      </c>
      <c r="C1008" s="201" t="s">
        <v>2338</v>
      </c>
      <c r="D1008" s="201" t="s">
        <v>2339</v>
      </c>
      <c r="E1008" s="201" t="s">
        <v>805</v>
      </c>
      <c r="F1008" s="202" t="s">
        <v>2031</v>
      </c>
      <c r="G1008" s="201">
        <v>50</v>
      </c>
      <c r="H1008" s="201">
        <v>2</v>
      </c>
      <c r="I1008" s="201" t="s">
        <v>4202</v>
      </c>
    </row>
    <row r="1009" spans="1:9" ht="25.5">
      <c r="A1009" s="167">
        <f t="shared" si="15"/>
        <v>1004</v>
      </c>
      <c r="B1009" s="201" t="s">
        <v>2316</v>
      </c>
      <c r="C1009" s="201" t="s">
        <v>2340</v>
      </c>
      <c r="D1009" s="201" t="s">
        <v>2341</v>
      </c>
      <c r="E1009" s="201" t="s">
        <v>1490</v>
      </c>
      <c r="F1009" s="201" t="s">
        <v>4204</v>
      </c>
      <c r="G1009" s="201">
        <v>1</v>
      </c>
      <c r="H1009" s="201">
        <v>4</v>
      </c>
      <c r="I1009" s="201" t="s">
        <v>4202</v>
      </c>
    </row>
    <row r="1010" spans="1:9" ht="25.5">
      <c r="A1010" s="167">
        <f t="shared" si="15"/>
        <v>1005</v>
      </c>
      <c r="B1010" s="201" t="s">
        <v>2316</v>
      </c>
      <c r="C1010" s="201" t="s">
        <v>2342</v>
      </c>
      <c r="D1010" s="201" t="s">
        <v>2343</v>
      </c>
      <c r="E1010" s="201" t="s">
        <v>1490</v>
      </c>
      <c r="F1010" s="201" t="s">
        <v>4204</v>
      </c>
      <c r="G1010" s="201">
        <v>1</v>
      </c>
      <c r="H1010" s="201">
        <v>4</v>
      </c>
      <c r="I1010" s="201" t="s">
        <v>4202</v>
      </c>
    </row>
    <row r="1011" spans="1:9" ht="25.5">
      <c r="A1011" s="167">
        <f t="shared" si="15"/>
        <v>1006</v>
      </c>
      <c r="B1011" s="201" t="s">
        <v>2316</v>
      </c>
      <c r="C1011" s="201" t="s">
        <v>2344</v>
      </c>
      <c r="D1011" s="201" t="s">
        <v>2345</v>
      </c>
      <c r="E1011" s="201" t="s">
        <v>805</v>
      </c>
      <c r="F1011" s="202" t="s">
        <v>2031</v>
      </c>
      <c r="G1011" s="201">
        <v>50</v>
      </c>
      <c r="H1011" s="201">
        <v>2</v>
      </c>
      <c r="I1011" s="201" t="s">
        <v>4202</v>
      </c>
    </row>
    <row r="1012" spans="1:9" ht="25.5">
      <c r="A1012" s="167">
        <f t="shared" si="15"/>
        <v>1007</v>
      </c>
      <c r="B1012" s="201" t="s">
        <v>2316</v>
      </c>
      <c r="C1012" s="201" t="s">
        <v>2346</v>
      </c>
      <c r="D1012" s="201" t="s">
        <v>2347</v>
      </c>
      <c r="E1012" s="201" t="s">
        <v>805</v>
      </c>
      <c r="F1012" s="202" t="s">
        <v>2031</v>
      </c>
      <c r="G1012" s="201">
        <v>50</v>
      </c>
      <c r="H1012" s="201">
        <v>2</v>
      </c>
      <c r="I1012" s="201" t="s">
        <v>4202</v>
      </c>
    </row>
    <row r="1013" spans="1:9" ht="25.5">
      <c r="A1013" s="167">
        <f t="shared" si="15"/>
        <v>1008</v>
      </c>
      <c r="B1013" s="201" t="s">
        <v>2316</v>
      </c>
      <c r="C1013" s="201" t="s">
        <v>2348</v>
      </c>
      <c r="D1013" s="201" t="s">
        <v>2349</v>
      </c>
      <c r="E1013" s="201" t="s">
        <v>805</v>
      </c>
      <c r="F1013" s="202" t="s">
        <v>2031</v>
      </c>
      <c r="G1013" s="201">
        <v>50</v>
      </c>
      <c r="H1013" s="201">
        <v>2</v>
      </c>
      <c r="I1013" s="201" t="s">
        <v>4202</v>
      </c>
    </row>
    <row r="1014" spans="1:9" ht="25.5">
      <c r="A1014" s="167">
        <f t="shared" si="15"/>
        <v>1009</v>
      </c>
      <c r="B1014" s="201" t="s">
        <v>2316</v>
      </c>
      <c r="C1014" s="201" t="s">
        <v>2350</v>
      </c>
      <c r="D1014" s="201" t="s">
        <v>2271</v>
      </c>
      <c r="E1014" s="201" t="s">
        <v>805</v>
      </c>
      <c r="F1014" s="202" t="s">
        <v>2031</v>
      </c>
      <c r="G1014" s="201">
        <v>50</v>
      </c>
      <c r="H1014" s="201">
        <v>2</v>
      </c>
      <c r="I1014" s="201" t="s">
        <v>4202</v>
      </c>
    </row>
    <row r="1015" spans="1:9" ht="25.5">
      <c r="A1015" s="167">
        <f t="shared" si="15"/>
        <v>1010</v>
      </c>
      <c r="B1015" s="201" t="s">
        <v>2316</v>
      </c>
      <c r="C1015" s="201" t="s">
        <v>2351</v>
      </c>
      <c r="D1015" s="201" t="s">
        <v>2352</v>
      </c>
      <c r="E1015" s="201" t="s">
        <v>805</v>
      </c>
      <c r="F1015" s="202" t="s">
        <v>2031</v>
      </c>
      <c r="G1015" s="201">
        <v>50</v>
      </c>
      <c r="H1015" s="201">
        <v>2</v>
      </c>
      <c r="I1015" s="201" t="s">
        <v>4202</v>
      </c>
    </row>
    <row r="1016" spans="1:9" ht="25.5">
      <c r="A1016" s="167">
        <f t="shared" si="15"/>
        <v>1011</v>
      </c>
      <c r="B1016" s="201" t="s">
        <v>2316</v>
      </c>
      <c r="C1016" s="201" t="s">
        <v>2353</v>
      </c>
      <c r="D1016" s="201" t="s">
        <v>2354</v>
      </c>
      <c r="E1016" s="201" t="s">
        <v>805</v>
      </c>
      <c r="F1016" s="202" t="s">
        <v>2031</v>
      </c>
      <c r="G1016" s="201">
        <v>50</v>
      </c>
      <c r="H1016" s="201">
        <v>2</v>
      </c>
      <c r="I1016" s="201" t="s">
        <v>4202</v>
      </c>
    </row>
    <row r="1017" spans="1:9" ht="25.5">
      <c r="A1017" s="167">
        <f t="shared" si="15"/>
        <v>1012</v>
      </c>
      <c r="B1017" s="201" t="s">
        <v>2316</v>
      </c>
      <c r="C1017" s="201" t="s">
        <v>2355</v>
      </c>
      <c r="D1017" s="201" t="s">
        <v>2356</v>
      </c>
      <c r="E1017" s="201" t="s">
        <v>805</v>
      </c>
      <c r="F1017" s="202" t="s">
        <v>2031</v>
      </c>
      <c r="G1017" s="201">
        <v>50</v>
      </c>
      <c r="H1017" s="201">
        <v>2</v>
      </c>
      <c r="I1017" s="201" t="s">
        <v>4202</v>
      </c>
    </row>
    <row r="1018" spans="1:9" ht="25.5">
      <c r="A1018" s="167">
        <f t="shared" si="15"/>
        <v>1013</v>
      </c>
      <c r="B1018" s="201" t="s">
        <v>2316</v>
      </c>
      <c r="C1018" s="201" t="s">
        <v>2357</v>
      </c>
      <c r="D1018" s="201" t="s">
        <v>2358</v>
      </c>
      <c r="E1018" s="201" t="s">
        <v>1490</v>
      </c>
      <c r="F1018" s="201" t="s">
        <v>4204</v>
      </c>
      <c r="G1018" s="201">
        <v>1</v>
      </c>
      <c r="H1018" s="201">
        <v>30</v>
      </c>
      <c r="I1018" s="201" t="s">
        <v>4202</v>
      </c>
    </row>
    <row r="1019" spans="1:9" ht="25.5">
      <c r="A1019" s="167">
        <f t="shared" si="15"/>
        <v>1014</v>
      </c>
      <c r="B1019" s="201" t="s">
        <v>2316</v>
      </c>
      <c r="C1019" s="201" t="s">
        <v>2359</v>
      </c>
      <c r="D1019" s="201" t="s">
        <v>2360</v>
      </c>
      <c r="E1019" s="201" t="s">
        <v>805</v>
      </c>
      <c r="F1019" s="202" t="s">
        <v>2031</v>
      </c>
      <c r="G1019" s="201">
        <v>50</v>
      </c>
      <c r="H1019" s="201">
        <v>2</v>
      </c>
      <c r="I1019" s="201" t="s">
        <v>4202</v>
      </c>
    </row>
    <row r="1020" spans="1:9" ht="25.5">
      <c r="A1020" s="167">
        <f t="shared" si="15"/>
        <v>1015</v>
      </c>
      <c r="B1020" s="201" t="s">
        <v>2316</v>
      </c>
      <c r="C1020" s="201" t="s">
        <v>2361</v>
      </c>
      <c r="D1020" s="201" t="s">
        <v>2362</v>
      </c>
      <c r="E1020" s="201" t="s">
        <v>805</v>
      </c>
      <c r="F1020" s="202" t="s">
        <v>2031</v>
      </c>
      <c r="G1020" s="201">
        <v>50</v>
      </c>
      <c r="H1020" s="201">
        <v>2</v>
      </c>
      <c r="I1020" s="201" t="s">
        <v>4202</v>
      </c>
    </row>
    <row r="1021" spans="1:9" ht="25.5">
      <c r="A1021" s="167">
        <f t="shared" si="15"/>
        <v>1016</v>
      </c>
      <c r="B1021" s="201" t="s">
        <v>2316</v>
      </c>
      <c r="C1021" s="201" t="s">
        <v>2363</v>
      </c>
      <c r="D1021" s="201" t="s">
        <v>2364</v>
      </c>
      <c r="E1021" s="201" t="s">
        <v>805</v>
      </c>
      <c r="F1021" s="202" t="s">
        <v>2031</v>
      </c>
      <c r="G1021" s="201">
        <v>50</v>
      </c>
      <c r="H1021" s="201">
        <v>2</v>
      </c>
      <c r="I1021" s="201" t="s">
        <v>4202</v>
      </c>
    </row>
    <row r="1022" spans="1:9" ht="25.5">
      <c r="A1022" s="167">
        <f t="shared" si="15"/>
        <v>1017</v>
      </c>
      <c r="B1022" s="201" t="s">
        <v>2316</v>
      </c>
      <c r="C1022" s="201" t="s">
        <v>2365</v>
      </c>
      <c r="D1022" s="201" t="s">
        <v>2366</v>
      </c>
      <c r="E1022" s="201" t="s">
        <v>805</v>
      </c>
      <c r="F1022" s="202" t="s">
        <v>2031</v>
      </c>
      <c r="G1022" s="201">
        <v>50</v>
      </c>
      <c r="H1022" s="201">
        <v>2</v>
      </c>
      <c r="I1022" s="201" t="s">
        <v>4202</v>
      </c>
    </row>
    <row r="1023" spans="1:9" ht="25.5">
      <c r="A1023" s="167">
        <f t="shared" si="15"/>
        <v>1018</v>
      </c>
      <c r="B1023" s="201" t="s">
        <v>2316</v>
      </c>
      <c r="C1023" s="201" t="s">
        <v>2367</v>
      </c>
      <c r="D1023" s="201" t="s">
        <v>2368</v>
      </c>
      <c r="E1023" s="201" t="s">
        <v>805</v>
      </c>
      <c r="F1023" s="202" t="s">
        <v>2031</v>
      </c>
      <c r="G1023" s="201">
        <v>50</v>
      </c>
      <c r="H1023" s="201">
        <v>2</v>
      </c>
      <c r="I1023" s="201" t="s">
        <v>4202</v>
      </c>
    </row>
    <row r="1024" spans="1:9" ht="25.5">
      <c r="A1024" s="167">
        <f t="shared" si="15"/>
        <v>1019</v>
      </c>
      <c r="B1024" s="201" t="s">
        <v>2316</v>
      </c>
      <c r="C1024" s="201" t="s">
        <v>2369</v>
      </c>
      <c r="D1024" s="201" t="s">
        <v>2370</v>
      </c>
      <c r="E1024" s="201" t="s">
        <v>805</v>
      </c>
      <c r="F1024" s="202" t="s">
        <v>2031</v>
      </c>
      <c r="G1024" s="201">
        <v>50</v>
      </c>
      <c r="H1024" s="201">
        <v>2</v>
      </c>
      <c r="I1024" s="201" t="s">
        <v>4202</v>
      </c>
    </row>
    <row r="1025" spans="1:9" ht="25.5">
      <c r="A1025" s="167">
        <f t="shared" si="15"/>
        <v>1020</v>
      </c>
      <c r="B1025" s="201" t="s">
        <v>2316</v>
      </c>
      <c r="C1025" s="201" t="s">
        <v>2371</v>
      </c>
      <c r="D1025" s="201" t="s">
        <v>2372</v>
      </c>
      <c r="E1025" s="201" t="s">
        <v>805</v>
      </c>
      <c r="F1025" s="202" t="s">
        <v>2031</v>
      </c>
      <c r="G1025" s="201">
        <v>50</v>
      </c>
      <c r="H1025" s="201">
        <v>2</v>
      </c>
      <c r="I1025" s="201" t="s">
        <v>4202</v>
      </c>
    </row>
    <row r="1026" spans="1:9" ht="25.5">
      <c r="A1026" s="167">
        <f t="shared" si="15"/>
        <v>1021</v>
      </c>
      <c r="B1026" s="201" t="s">
        <v>2316</v>
      </c>
      <c r="C1026" s="201" t="s">
        <v>2373</v>
      </c>
      <c r="D1026" s="201" t="s">
        <v>2374</v>
      </c>
      <c r="E1026" s="201" t="s">
        <v>805</v>
      </c>
      <c r="F1026" s="202" t="s">
        <v>2031</v>
      </c>
      <c r="G1026" s="201">
        <v>50</v>
      </c>
      <c r="H1026" s="201">
        <v>2</v>
      </c>
      <c r="I1026" s="201" t="s">
        <v>4202</v>
      </c>
    </row>
    <row r="1027" spans="1:9" ht="25.5">
      <c r="A1027" s="167">
        <f t="shared" si="15"/>
        <v>1022</v>
      </c>
      <c r="B1027" s="201" t="s">
        <v>2316</v>
      </c>
      <c r="C1027" s="201" t="s">
        <v>2375</v>
      </c>
      <c r="D1027" s="201" t="s">
        <v>2376</v>
      </c>
      <c r="E1027" s="201" t="s">
        <v>711</v>
      </c>
      <c r="F1027" s="202" t="s">
        <v>3118</v>
      </c>
      <c r="G1027" s="201">
        <v>10</v>
      </c>
      <c r="H1027" s="201">
        <v>15</v>
      </c>
      <c r="I1027" s="201" t="s">
        <v>4202</v>
      </c>
    </row>
    <row r="1028" spans="1:9" ht="25.5">
      <c r="A1028" s="167">
        <f t="shared" si="15"/>
        <v>1023</v>
      </c>
      <c r="B1028" s="201" t="s">
        <v>2316</v>
      </c>
      <c r="C1028" s="201" t="s">
        <v>2377</v>
      </c>
      <c r="D1028" s="201" t="s">
        <v>2378</v>
      </c>
      <c r="E1028" s="201" t="s">
        <v>711</v>
      </c>
      <c r="F1028" s="202" t="s">
        <v>3118</v>
      </c>
      <c r="G1028" s="201">
        <v>20</v>
      </c>
      <c r="H1028" s="201">
        <v>30</v>
      </c>
      <c r="I1028" s="201" t="s">
        <v>4202</v>
      </c>
    </row>
    <row r="1029" spans="1:9" ht="25.5">
      <c r="A1029" s="167">
        <f t="shared" si="15"/>
        <v>1024</v>
      </c>
      <c r="B1029" s="201" t="s">
        <v>2316</v>
      </c>
      <c r="C1029" s="201" t="s">
        <v>2379</v>
      </c>
      <c r="D1029" s="201" t="s">
        <v>2380</v>
      </c>
      <c r="E1029" s="201" t="s">
        <v>805</v>
      </c>
      <c r="F1029" s="202" t="s">
        <v>2031</v>
      </c>
      <c r="G1029" s="201">
        <v>50</v>
      </c>
      <c r="H1029" s="201">
        <v>2</v>
      </c>
      <c r="I1029" s="201" t="s">
        <v>4202</v>
      </c>
    </row>
    <row r="1030" spans="1:9" ht="25.5">
      <c r="A1030" s="167">
        <f t="shared" si="15"/>
        <v>1025</v>
      </c>
      <c r="B1030" s="201" t="s">
        <v>2316</v>
      </c>
      <c r="C1030" s="201" t="s">
        <v>2381</v>
      </c>
      <c r="D1030" s="201" t="s">
        <v>2382</v>
      </c>
      <c r="E1030" s="201" t="s">
        <v>711</v>
      </c>
      <c r="F1030" s="202" t="s">
        <v>3118</v>
      </c>
      <c r="G1030" s="201">
        <v>2</v>
      </c>
      <c r="H1030" s="201">
        <v>20</v>
      </c>
      <c r="I1030" s="201" t="s">
        <v>4202</v>
      </c>
    </row>
    <row r="1031" spans="1:9" ht="25.5">
      <c r="A1031" s="167">
        <f t="shared" si="15"/>
        <v>1026</v>
      </c>
      <c r="B1031" s="201" t="s">
        <v>2316</v>
      </c>
      <c r="C1031" s="201" t="s">
        <v>2383</v>
      </c>
      <c r="D1031" s="201" t="s">
        <v>2384</v>
      </c>
      <c r="E1031" s="201" t="s">
        <v>805</v>
      </c>
      <c r="F1031" s="202" t="s">
        <v>2031</v>
      </c>
      <c r="G1031" s="201">
        <v>100</v>
      </c>
      <c r="H1031" s="201">
        <v>4</v>
      </c>
      <c r="I1031" s="201" t="s">
        <v>4202</v>
      </c>
    </row>
    <row r="1032" spans="1:9" ht="25.5">
      <c r="A1032" s="167">
        <f t="shared" ref="A1032:A1095" si="16">+A1031+1</f>
        <v>1027</v>
      </c>
      <c r="B1032" s="201" t="s">
        <v>2316</v>
      </c>
      <c r="C1032" s="201" t="s">
        <v>2385</v>
      </c>
      <c r="D1032" s="201" t="s">
        <v>2386</v>
      </c>
      <c r="E1032" s="201" t="s">
        <v>1481</v>
      </c>
      <c r="F1032" s="202" t="s">
        <v>307</v>
      </c>
      <c r="G1032" s="201">
        <v>1</v>
      </c>
      <c r="H1032" s="201">
        <v>30</v>
      </c>
      <c r="I1032" s="201" t="s">
        <v>4202</v>
      </c>
    </row>
    <row r="1033" spans="1:9" ht="25.5">
      <c r="A1033" s="167">
        <f t="shared" si="16"/>
        <v>1028</v>
      </c>
      <c r="B1033" s="201" t="s">
        <v>2316</v>
      </c>
      <c r="C1033" s="201" t="s">
        <v>2387</v>
      </c>
      <c r="D1033" s="201" t="s">
        <v>2388</v>
      </c>
      <c r="E1033" s="201" t="s">
        <v>1490</v>
      </c>
      <c r="F1033" s="201" t="s">
        <v>4204</v>
      </c>
      <c r="G1033" s="201">
        <v>1</v>
      </c>
      <c r="H1033" s="201">
        <v>5</v>
      </c>
      <c r="I1033" s="201" t="s">
        <v>4202</v>
      </c>
    </row>
    <row r="1034" spans="1:9" ht="25.5">
      <c r="A1034" s="167">
        <f t="shared" si="16"/>
        <v>1029</v>
      </c>
      <c r="B1034" s="201" t="s">
        <v>2316</v>
      </c>
      <c r="C1034" s="201" t="s">
        <v>2389</v>
      </c>
      <c r="D1034" s="201" t="s">
        <v>2390</v>
      </c>
      <c r="E1034" s="201" t="s">
        <v>1490</v>
      </c>
      <c r="F1034" s="201" t="s">
        <v>4204</v>
      </c>
      <c r="G1034" s="201">
        <v>1</v>
      </c>
      <c r="H1034" s="201">
        <v>5</v>
      </c>
      <c r="I1034" s="201" t="s">
        <v>4202</v>
      </c>
    </row>
    <row r="1035" spans="1:9" ht="25.5">
      <c r="A1035" s="167">
        <f t="shared" si="16"/>
        <v>1030</v>
      </c>
      <c r="B1035" s="201" t="s">
        <v>2316</v>
      </c>
      <c r="C1035" s="201" t="s">
        <v>2391</v>
      </c>
      <c r="D1035" s="201" t="s">
        <v>2392</v>
      </c>
      <c r="E1035" s="201" t="s">
        <v>711</v>
      </c>
      <c r="F1035" s="202" t="s">
        <v>3118</v>
      </c>
      <c r="G1035" s="201">
        <v>2</v>
      </c>
      <c r="H1035" s="201">
        <v>20</v>
      </c>
      <c r="I1035" s="201" t="s">
        <v>4202</v>
      </c>
    </row>
    <row r="1036" spans="1:9" ht="38.25">
      <c r="A1036" s="167">
        <f t="shared" si="16"/>
        <v>1031</v>
      </c>
      <c r="B1036" s="201" t="s">
        <v>2393</v>
      </c>
      <c r="C1036" s="201" t="s">
        <v>2394</v>
      </c>
      <c r="D1036" s="201" t="s">
        <v>2395</v>
      </c>
      <c r="E1036" s="201" t="s">
        <v>711</v>
      </c>
      <c r="F1036" s="202" t="s">
        <v>3118</v>
      </c>
      <c r="G1036" s="201">
        <v>3</v>
      </c>
      <c r="H1036" s="201">
        <v>20</v>
      </c>
      <c r="I1036" s="201" t="s">
        <v>2396</v>
      </c>
    </row>
    <row r="1037" spans="1:9" ht="38.25">
      <c r="A1037" s="167">
        <f t="shared" si="16"/>
        <v>1032</v>
      </c>
      <c r="B1037" s="201" t="s">
        <v>2393</v>
      </c>
      <c r="C1037" s="201" t="s">
        <v>2397</v>
      </c>
      <c r="D1037" s="201" t="s">
        <v>2398</v>
      </c>
      <c r="E1037" s="201" t="s">
        <v>1491</v>
      </c>
      <c r="F1037" s="201" t="s">
        <v>4204</v>
      </c>
      <c r="G1037" s="201">
        <v>1</v>
      </c>
      <c r="H1037" s="201">
        <v>30</v>
      </c>
      <c r="I1037" s="201" t="s">
        <v>2295</v>
      </c>
    </row>
    <row r="1038" spans="1:9" ht="38.25">
      <c r="A1038" s="167">
        <f t="shared" si="16"/>
        <v>1033</v>
      </c>
      <c r="B1038" s="201" t="s">
        <v>2393</v>
      </c>
      <c r="C1038" s="201" t="s">
        <v>2399</v>
      </c>
      <c r="D1038" s="201" t="s">
        <v>2400</v>
      </c>
      <c r="E1038" s="201" t="s">
        <v>1491</v>
      </c>
      <c r="F1038" s="201" t="s">
        <v>4204</v>
      </c>
      <c r="G1038" s="201">
        <v>1</v>
      </c>
      <c r="H1038" s="201">
        <v>30</v>
      </c>
      <c r="I1038" s="201" t="s">
        <v>2295</v>
      </c>
    </row>
    <row r="1039" spans="1:9" ht="38.25">
      <c r="A1039" s="167">
        <f t="shared" si="16"/>
        <v>1034</v>
      </c>
      <c r="B1039" s="201" t="s">
        <v>2393</v>
      </c>
      <c r="C1039" s="201" t="s">
        <v>2401</v>
      </c>
      <c r="D1039" s="201" t="s">
        <v>2402</v>
      </c>
      <c r="E1039" s="201" t="s">
        <v>711</v>
      </c>
      <c r="F1039" s="202" t="s">
        <v>3118</v>
      </c>
      <c r="G1039" s="201">
        <v>2</v>
      </c>
      <c r="H1039" s="201">
        <v>25</v>
      </c>
      <c r="I1039" s="201" t="s">
        <v>2295</v>
      </c>
    </row>
    <row r="1040" spans="1:9" ht="38.25">
      <c r="A1040" s="167">
        <f t="shared" si="16"/>
        <v>1035</v>
      </c>
      <c r="B1040" s="201" t="s">
        <v>2393</v>
      </c>
      <c r="C1040" s="201" t="s">
        <v>2403</v>
      </c>
      <c r="D1040" s="201" t="s">
        <v>2404</v>
      </c>
      <c r="E1040" s="201" t="s">
        <v>1491</v>
      </c>
      <c r="F1040" s="201" t="s">
        <v>4204</v>
      </c>
      <c r="G1040" s="201">
        <v>8</v>
      </c>
      <c r="H1040" s="201">
        <v>20</v>
      </c>
      <c r="I1040" s="201" t="s">
        <v>2295</v>
      </c>
    </row>
    <row r="1041" spans="1:9" ht="38.25">
      <c r="A1041" s="167">
        <f t="shared" si="16"/>
        <v>1036</v>
      </c>
      <c r="B1041" s="201" t="s">
        <v>2393</v>
      </c>
      <c r="C1041" s="201" t="s">
        <v>2405</v>
      </c>
      <c r="D1041" s="201" t="s">
        <v>2406</v>
      </c>
      <c r="E1041" s="201" t="s">
        <v>1491</v>
      </c>
      <c r="F1041" s="201" t="s">
        <v>4204</v>
      </c>
      <c r="G1041" s="201">
        <v>3</v>
      </c>
      <c r="H1041" s="201">
        <v>30</v>
      </c>
      <c r="I1041" s="201" t="s">
        <v>2295</v>
      </c>
    </row>
    <row r="1042" spans="1:9" ht="38.25">
      <c r="A1042" s="167">
        <f t="shared" si="16"/>
        <v>1037</v>
      </c>
      <c r="B1042" s="201" t="s">
        <v>2393</v>
      </c>
      <c r="C1042" s="201" t="s">
        <v>2407</v>
      </c>
      <c r="D1042" s="201" t="s">
        <v>2408</v>
      </c>
      <c r="E1042" s="201" t="s">
        <v>1491</v>
      </c>
      <c r="F1042" s="201" t="s">
        <v>4204</v>
      </c>
      <c r="G1042" s="201">
        <v>1</v>
      </c>
      <c r="H1042" s="201">
        <v>5</v>
      </c>
      <c r="I1042" s="201" t="s">
        <v>2295</v>
      </c>
    </row>
    <row r="1043" spans="1:9" ht="25.5">
      <c r="A1043" s="167">
        <f t="shared" si="16"/>
        <v>1038</v>
      </c>
      <c r="B1043" s="201" t="s">
        <v>706</v>
      </c>
      <c r="C1043" s="201" t="s">
        <v>2409</v>
      </c>
      <c r="D1043" s="201" t="s">
        <v>264</v>
      </c>
      <c r="E1043" s="201" t="s">
        <v>805</v>
      </c>
      <c r="F1043" s="202" t="s">
        <v>2031</v>
      </c>
      <c r="G1043" s="201">
        <v>100</v>
      </c>
      <c r="H1043" s="201">
        <v>4</v>
      </c>
      <c r="I1043" s="201" t="s">
        <v>4202</v>
      </c>
    </row>
    <row r="1044" spans="1:9" ht="25.5">
      <c r="A1044" s="167">
        <f t="shared" si="16"/>
        <v>1039</v>
      </c>
      <c r="B1044" s="201" t="s">
        <v>706</v>
      </c>
      <c r="C1044" s="201" t="s">
        <v>2410</v>
      </c>
      <c r="D1044" s="201" t="s">
        <v>2411</v>
      </c>
      <c r="E1044" s="201" t="s">
        <v>805</v>
      </c>
      <c r="F1044" s="202" t="s">
        <v>2031</v>
      </c>
      <c r="G1044" s="201">
        <v>100</v>
      </c>
      <c r="H1044" s="201">
        <v>4</v>
      </c>
      <c r="I1044" s="201" t="s">
        <v>4202</v>
      </c>
    </row>
    <row r="1045" spans="1:9" ht="25.5">
      <c r="A1045" s="167">
        <f t="shared" si="16"/>
        <v>1040</v>
      </c>
      <c r="B1045" s="201" t="s">
        <v>706</v>
      </c>
      <c r="C1045" s="201" t="s">
        <v>2412</v>
      </c>
      <c r="D1045" s="201" t="s">
        <v>2413</v>
      </c>
      <c r="E1045" s="201" t="s">
        <v>805</v>
      </c>
      <c r="F1045" s="202" t="s">
        <v>2031</v>
      </c>
      <c r="G1045" s="201">
        <v>100</v>
      </c>
      <c r="H1045" s="201">
        <v>4</v>
      </c>
      <c r="I1045" s="201" t="s">
        <v>4202</v>
      </c>
    </row>
    <row r="1046" spans="1:9" ht="25.5">
      <c r="A1046" s="167">
        <f t="shared" si="16"/>
        <v>1041</v>
      </c>
      <c r="B1046" s="201" t="s">
        <v>706</v>
      </c>
      <c r="C1046" s="201" t="s">
        <v>2414</v>
      </c>
      <c r="D1046" s="201" t="s">
        <v>2415</v>
      </c>
      <c r="E1046" s="201" t="s">
        <v>805</v>
      </c>
      <c r="F1046" s="202" t="s">
        <v>2031</v>
      </c>
      <c r="G1046" s="201">
        <v>50</v>
      </c>
      <c r="H1046" s="201">
        <v>2</v>
      </c>
      <c r="I1046" s="201" t="s">
        <v>4202</v>
      </c>
    </row>
    <row r="1047" spans="1:9" ht="25.5">
      <c r="A1047" s="167">
        <f t="shared" si="16"/>
        <v>1042</v>
      </c>
      <c r="B1047" s="201" t="s">
        <v>706</v>
      </c>
      <c r="C1047" s="201" t="s">
        <v>2416</v>
      </c>
      <c r="D1047" s="201" t="s">
        <v>2417</v>
      </c>
      <c r="E1047" s="201" t="s">
        <v>805</v>
      </c>
      <c r="F1047" s="202" t="s">
        <v>2031</v>
      </c>
      <c r="G1047" s="201">
        <v>100</v>
      </c>
      <c r="H1047" s="201">
        <v>4</v>
      </c>
      <c r="I1047" s="201" t="s">
        <v>4202</v>
      </c>
    </row>
    <row r="1048" spans="1:9" ht="25.5">
      <c r="A1048" s="167">
        <f t="shared" si="16"/>
        <v>1043</v>
      </c>
      <c r="B1048" s="201" t="s">
        <v>706</v>
      </c>
      <c r="C1048" s="201" t="s">
        <v>2418</v>
      </c>
      <c r="D1048" s="201" t="s">
        <v>2419</v>
      </c>
      <c r="E1048" s="201" t="s">
        <v>805</v>
      </c>
      <c r="F1048" s="202" t="s">
        <v>2031</v>
      </c>
      <c r="G1048" s="201">
        <v>50</v>
      </c>
      <c r="H1048" s="201">
        <v>2</v>
      </c>
      <c r="I1048" s="201" t="s">
        <v>4202</v>
      </c>
    </row>
    <row r="1049" spans="1:9" ht="25.5">
      <c r="A1049" s="167">
        <f t="shared" si="16"/>
        <v>1044</v>
      </c>
      <c r="B1049" s="201" t="s">
        <v>706</v>
      </c>
      <c r="C1049" s="201" t="s">
        <v>2420</v>
      </c>
      <c r="D1049" s="201" t="s">
        <v>2271</v>
      </c>
      <c r="E1049" s="201" t="s">
        <v>805</v>
      </c>
      <c r="F1049" s="202" t="s">
        <v>2031</v>
      </c>
      <c r="G1049" s="201">
        <v>100</v>
      </c>
      <c r="H1049" s="201">
        <v>4</v>
      </c>
      <c r="I1049" s="201" t="s">
        <v>4202</v>
      </c>
    </row>
    <row r="1050" spans="1:9" ht="25.5">
      <c r="A1050" s="167">
        <f t="shared" si="16"/>
        <v>1045</v>
      </c>
      <c r="B1050" s="201" t="s">
        <v>706</v>
      </c>
      <c r="C1050" s="201" t="s">
        <v>2421</v>
      </c>
      <c r="D1050" s="201" t="s">
        <v>2422</v>
      </c>
      <c r="E1050" s="201" t="s">
        <v>805</v>
      </c>
      <c r="F1050" s="202" t="s">
        <v>2031</v>
      </c>
      <c r="G1050" s="201">
        <v>50</v>
      </c>
      <c r="H1050" s="201">
        <v>2</v>
      </c>
      <c r="I1050" s="201" t="s">
        <v>4202</v>
      </c>
    </row>
    <row r="1051" spans="1:9" ht="25.5">
      <c r="A1051" s="167">
        <f t="shared" si="16"/>
        <v>1046</v>
      </c>
      <c r="B1051" s="201" t="s">
        <v>706</v>
      </c>
      <c r="C1051" s="201" t="s">
        <v>2423</v>
      </c>
      <c r="D1051" s="201" t="s">
        <v>2424</v>
      </c>
      <c r="E1051" s="201" t="s">
        <v>805</v>
      </c>
      <c r="F1051" s="202" t="s">
        <v>2031</v>
      </c>
      <c r="G1051" s="201">
        <v>50</v>
      </c>
      <c r="H1051" s="201">
        <v>2</v>
      </c>
      <c r="I1051" s="201" t="s">
        <v>4202</v>
      </c>
    </row>
    <row r="1052" spans="1:9" ht="25.5">
      <c r="A1052" s="167">
        <f t="shared" si="16"/>
        <v>1047</v>
      </c>
      <c r="B1052" s="201" t="s">
        <v>706</v>
      </c>
      <c r="C1052" s="201" t="s">
        <v>2425</v>
      </c>
      <c r="D1052" s="201" t="s">
        <v>2426</v>
      </c>
      <c r="E1052" s="201" t="s">
        <v>805</v>
      </c>
      <c r="F1052" s="202" t="s">
        <v>2031</v>
      </c>
      <c r="G1052" s="201">
        <v>100</v>
      </c>
      <c r="H1052" s="201">
        <v>4</v>
      </c>
      <c r="I1052" s="201" t="s">
        <v>4202</v>
      </c>
    </row>
    <row r="1053" spans="1:9" ht="25.5">
      <c r="A1053" s="167">
        <f t="shared" si="16"/>
        <v>1048</v>
      </c>
      <c r="B1053" s="201" t="s">
        <v>706</v>
      </c>
      <c r="C1053" s="201" t="s">
        <v>2427</v>
      </c>
      <c r="D1053" s="201" t="s">
        <v>2428</v>
      </c>
      <c r="E1053" s="201" t="s">
        <v>805</v>
      </c>
      <c r="F1053" s="202" t="s">
        <v>2031</v>
      </c>
      <c r="G1053" s="201">
        <v>100</v>
      </c>
      <c r="H1053" s="201">
        <v>4</v>
      </c>
      <c r="I1053" s="201" t="s">
        <v>4202</v>
      </c>
    </row>
    <row r="1054" spans="1:9" ht="25.5">
      <c r="A1054" s="167">
        <f t="shared" si="16"/>
        <v>1049</v>
      </c>
      <c r="B1054" s="201" t="s">
        <v>706</v>
      </c>
      <c r="C1054" s="201" t="s">
        <v>2429</v>
      </c>
      <c r="D1054" s="201" t="s">
        <v>2430</v>
      </c>
      <c r="E1054" s="201" t="s">
        <v>805</v>
      </c>
      <c r="F1054" s="202" t="s">
        <v>2031</v>
      </c>
      <c r="G1054" s="201">
        <v>100</v>
      </c>
      <c r="H1054" s="201">
        <v>4</v>
      </c>
      <c r="I1054" s="201" t="s">
        <v>4202</v>
      </c>
    </row>
    <row r="1055" spans="1:9" ht="25.5">
      <c r="A1055" s="167">
        <f t="shared" si="16"/>
        <v>1050</v>
      </c>
      <c r="B1055" s="201" t="s">
        <v>706</v>
      </c>
      <c r="C1055" s="201" t="s">
        <v>2431</v>
      </c>
      <c r="D1055" s="201" t="s">
        <v>2432</v>
      </c>
      <c r="E1055" s="201" t="s">
        <v>711</v>
      </c>
      <c r="F1055" s="202" t="s">
        <v>3118</v>
      </c>
      <c r="G1055" s="201">
        <v>2</v>
      </c>
      <c r="H1055" s="201">
        <v>2</v>
      </c>
      <c r="I1055" s="201" t="s">
        <v>4202</v>
      </c>
    </row>
    <row r="1056" spans="1:9" ht="25.5">
      <c r="A1056" s="167">
        <f t="shared" si="16"/>
        <v>1051</v>
      </c>
      <c r="B1056" s="201" t="s">
        <v>706</v>
      </c>
      <c r="C1056" s="201" t="s">
        <v>2433</v>
      </c>
      <c r="D1056" s="201" t="s">
        <v>2434</v>
      </c>
      <c r="E1056" s="201" t="s">
        <v>711</v>
      </c>
      <c r="F1056" s="202" t="s">
        <v>3118</v>
      </c>
      <c r="G1056" s="201">
        <v>3</v>
      </c>
      <c r="H1056" s="201">
        <v>3</v>
      </c>
      <c r="I1056" s="201" t="s">
        <v>4202</v>
      </c>
    </row>
    <row r="1057" spans="1:9" ht="25.5">
      <c r="A1057" s="167">
        <f t="shared" si="16"/>
        <v>1052</v>
      </c>
      <c r="B1057" s="201" t="s">
        <v>706</v>
      </c>
      <c r="C1057" s="201" t="s">
        <v>2435</v>
      </c>
      <c r="D1057" s="201" t="s">
        <v>2436</v>
      </c>
      <c r="E1057" s="201" t="s">
        <v>1491</v>
      </c>
      <c r="F1057" s="201" t="s">
        <v>4204</v>
      </c>
      <c r="G1057" s="201">
        <v>3</v>
      </c>
      <c r="H1057" s="201">
        <v>15</v>
      </c>
      <c r="I1057" s="201" t="s">
        <v>4202</v>
      </c>
    </row>
    <row r="1058" spans="1:9" ht="25.5">
      <c r="A1058" s="167">
        <f t="shared" si="16"/>
        <v>1053</v>
      </c>
      <c r="B1058" s="201" t="s">
        <v>706</v>
      </c>
      <c r="C1058" s="201" t="s">
        <v>2437</v>
      </c>
      <c r="D1058" s="201" t="s">
        <v>2438</v>
      </c>
      <c r="E1058" s="201" t="s">
        <v>711</v>
      </c>
      <c r="F1058" s="202" t="s">
        <v>3118</v>
      </c>
      <c r="G1058" s="201">
        <v>2</v>
      </c>
      <c r="H1058" s="201">
        <v>2</v>
      </c>
      <c r="I1058" s="201" t="s">
        <v>4202</v>
      </c>
    </row>
    <row r="1059" spans="1:9" ht="25.5">
      <c r="A1059" s="167">
        <f t="shared" si="16"/>
        <v>1054</v>
      </c>
      <c r="B1059" s="201" t="s">
        <v>706</v>
      </c>
      <c r="C1059" s="201" t="s">
        <v>2439</v>
      </c>
      <c r="D1059" s="201" t="s">
        <v>2440</v>
      </c>
      <c r="E1059" s="201" t="s">
        <v>711</v>
      </c>
      <c r="F1059" s="202" t="s">
        <v>3118</v>
      </c>
      <c r="G1059" s="201">
        <v>2</v>
      </c>
      <c r="H1059" s="201">
        <v>5</v>
      </c>
      <c r="I1059" s="201" t="s">
        <v>4202</v>
      </c>
    </row>
    <row r="1060" spans="1:9" ht="25.5">
      <c r="A1060" s="167">
        <f t="shared" si="16"/>
        <v>1055</v>
      </c>
      <c r="B1060" s="201" t="s">
        <v>706</v>
      </c>
      <c r="C1060" s="201" t="s">
        <v>2441</v>
      </c>
      <c r="D1060" s="201" t="s">
        <v>2271</v>
      </c>
      <c r="E1060" s="201" t="s">
        <v>711</v>
      </c>
      <c r="F1060" s="202" t="s">
        <v>3118</v>
      </c>
      <c r="G1060" s="201">
        <v>4</v>
      </c>
      <c r="H1060" s="201">
        <v>4</v>
      </c>
      <c r="I1060" s="201" t="s">
        <v>4202</v>
      </c>
    </row>
    <row r="1061" spans="1:9" ht="25.5">
      <c r="A1061" s="167">
        <f t="shared" si="16"/>
        <v>1056</v>
      </c>
      <c r="B1061" s="201" t="s">
        <v>706</v>
      </c>
      <c r="C1061" s="201" t="s">
        <v>2442</v>
      </c>
      <c r="D1061" s="201" t="s">
        <v>2443</v>
      </c>
      <c r="E1061" s="201" t="s">
        <v>711</v>
      </c>
      <c r="F1061" s="202" t="s">
        <v>3118</v>
      </c>
      <c r="G1061" s="201">
        <v>3</v>
      </c>
      <c r="H1061" s="201">
        <v>3</v>
      </c>
      <c r="I1061" s="201" t="s">
        <v>4202</v>
      </c>
    </row>
    <row r="1062" spans="1:9" ht="25.5">
      <c r="A1062" s="167">
        <f t="shared" si="16"/>
        <v>1057</v>
      </c>
      <c r="B1062" s="201" t="s">
        <v>706</v>
      </c>
      <c r="C1062" s="201" t="s">
        <v>2444</v>
      </c>
      <c r="D1062" s="201" t="s">
        <v>2445</v>
      </c>
      <c r="E1062" s="201" t="s">
        <v>805</v>
      </c>
      <c r="F1062" s="202" t="s">
        <v>2031</v>
      </c>
      <c r="G1062" s="201">
        <v>500</v>
      </c>
      <c r="H1062" s="201">
        <v>20</v>
      </c>
      <c r="I1062" s="201" t="s">
        <v>4202</v>
      </c>
    </row>
    <row r="1063" spans="1:9" ht="25.5">
      <c r="A1063" s="167">
        <f t="shared" si="16"/>
        <v>1058</v>
      </c>
      <c r="B1063" s="201" t="s">
        <v>706</v>
      </c>
      <c r="C1063" s="201" t="s">
        <v>2446</v>
      </c>
      <c r="D1063" s="201" t="s">
        <v>2447</v>
      </c>
      <c r="E1063" s="201" t="s">
        <v>711</v>
      </c>
      <c r="F1063" s="202" t="s">
        <v>3118</v>
      </c>
      <c r="G1063" s="201">
        <v>2</v>
      </c>
      <c r="H1063" s="201">
        <v>2</v>
      </c>
      <c r="I1063" s="201" t="s">
        <v>4202</v>
      </c>
    </row>
    <row r="1064" spans="1:9" ht="25.5">
      <c r="A1064" s="167">
        <f t="shared" si="16"/>
        <v>1059</v>
      </c>
      <c r="B1064" s="201" t="s">
        <v>706</v>
      </c>
      <c r="C1064" s="201" t="s">
        <v>2448</v>
      </c>
      <c r="D1064" s="201" t="s">
        <v>2449</v>
      </c>
      <c r="E1064" s="201" t="s">
        <v>711</v>
      </c>
      <c r="F1064" s="202" t="s">
        <v>3118</v>
      </c>
      <c r="G1064" s="201">
        <v>10</v>
      </c>
      <c r="H1064" s="201">
        <v>10</v>
      </c>
      <c r="I1064" s="201" t="s">
        <v>4202</v>
      </c>
    </row>
    <row r="1065" spans="1:9" ht="25.5">
      <c r="A1065" s="167">
        <f t="shared" si="16"/>
        <v>1060</v>
      </c>
      <c r="B1065" s="201" t="s">
        <v>706</v>
      </c>
      <c r="C1065" s="201" t="s">
        <v>2450</v>
      </c>
      <c r="D1065" s="201" t="s">
        <v>2451</v>
      </c>
      <c r="E1065" s="201" t="s">
        <v>805</v>
      </c>
      <c r="F1065" s="202" t="s">
        <v>2031</v>
      </c>
      <c r="G1065" s="201">
        <v>100</v>
      </c>
      <c r="H1065" s="201">
        <v>4</v>
      </c>
      <c r="I1065" s="201" t="s">
        <v>4202</v>
      </c>
    </row>
    <row r="1066" spans="1:9" ht="25.5">
      <c r="A1066" s="167">
        <f t="shared" si="16"/>
        <v>1061</v>
      </c>
      <c r="B1066" s="201" t="s">
        <v>706</v>
      </c>
      <c r="C1066" s="201" t="s">
        <v>2452</v>
      </c>
      <c r="D1066" s="201" t="s">
        <v>2453</v>
      </c>
      <c r="E1066" s="201" t="s">
        <v>711</v>
      </c>
      <c r="F1066" s="202" t="s">
        <v>3118</v>
      </c>
      <c r="G1066" s="201">
        <v>3</v>
      </c>
      <c r="H1066" s="201">
        <v>3</v>
      </c>
      <c r="I1066" s="201" t="s">
        <v>4202</v>
      </c>
    </row>
    <row r="1067" spans="1:9" ht="25.5">
      <c r="A1067" s="167">
        <f t="shared" si="16"/>
        <v>1062</v>
      </c>
      <c r="B1067" s="201" t="s">
        <v>706</v>
      </c>
      <c r="C1067" s="201" t="s">
        <v>2454</v>
      </c>
      <c r="D1067" s="201" t="s">
        <v>2455</v>
      </c>
      <c r="E1067" s="201" t="s">
        <v>1491</v>
      </c>
      <c r="F1067" s="201" t="s">
        <v>4204</v>
      </c>
      <c r="G1067" s="201">
        <v>2</v>
      </c>
      <c r="H1067" s="201">
        <v>10</v>
      </c>
      <c r="I1067" s="201" t="s">
        <v>4202</v>
      </c>
    </row>
    <row r="1068" spans="1:9" ht="25.5">
      <c r="A1068" s="167">
        <f t="shared" si="16"/>
        <v>1063</v>
      </c>
      <c r="B1068" s="201" t="s">
        <v>706</v>
      </c>
      <c r="C1068" s="201" t="s">
        <v>2456</v>
      </c>
      <c r="D1068" s="201" t="s">
        <v>2457</v>
      </c>
      <c r="E1068" s="201" t="s">
        <v>711</v>
      </c>
      <c r="F1068" s="202" t="s">
        <v>3118</v>
      </c>
      <c r="G1068" s="201">
        <v>10</v>
      </c>
      <c r="H1068" s="201">
        <v>10</v>
      </c>
      <c r="I1068" s="201" t="s">
        <v>4202</v>
      </c>
    </row>
    <row r="1069" spans="1:9" ht="25.5">
      <c r="A1069" s="167">
        <f t="shared" si="16"/>
        <v>1064</v>
      </c>
      <c r="B1069" s="201" t="s">
        <v>706</v>
      </c>
      <c r="C1069" s="201" t="s">
        <v>2458</v>
      </c>
      <c r="D1069" s="201" t="s">
        <v>2459</v>
      </c>
      <c r="E1069" s="201" t="s">
        <v>1491</v>
      </c>
      <c r="F1069" s="201" t="s">
        <v>4204</v>
      </c>
      <c r="G1069" s="201">
        <v>1</v>
      </c>
      <c r="H1069" s="201">
        <v>5</v>
      </c>
      <c r="I1069" s="201" t="s">
        <v>4202</v>
      </c>
    </row>
    <row r="1070" spans="1:9" ht="25.5">
      <c r="A1070" s="167">
        <f t="shared" si="16"/>
        <v>1065</v>
      </c>
      <c r="B1070" s="201" t="s">
        <v>706</v>
      </c>
      <c r="C1070" s="201" t="s">
        <v>2460</v>
      </c>
      <c r="D1070" s="201" t="s">
        <v>2461</v>
      </c>
      <c r="E1070" s="201" t="s">
        <v>711</v>
      </c>
      <c r="F1070" s="202" t="s">
        <v>3118</v>
      </c>
      <c r="G1070" s="201">
        <v>3</v>
      </c>
      <c r="H1070" s="201">
        <v>3</v>
      </c>
      <c r="I1070" s="201" t="s">
        <v>4202</v>
      </c>
    </row>
    <row r="1071" spans="1:9" ht="25.5">
      <c r="A1071" s="167">
        <f t="shared" si="16"/>
        <v>1066</v>
      </c>
      <c r="B1071" s="201" t="s">
        <v>706</v>
      </c>
      <c r="C1071" s="201" t="s">
        <v>2462</v>
      </c>
      <c r="D1071" s="201" t="s">
        <v>2271</v>
      </c>
      <c r="E1071" s="201" t="s">
        <v>711</v>
      </c>
      <c r="F1071" s="202" t="s">
        <v>3118</v>
      </c>
      <c r="G1071" s="201">
        <v>4</v>
      </c>
      <c r="H1071" s="201">
        <v>4</v>
      </c>
      <c r="I1071" s="201" t="s">
        <v>4202</v>
      </c>
    </row>
    <row r="1072" spans="1:9" ht="25.5">
      <c r="A1072" s="167">
        <f t="shared" si="16"/>
        <v>1067</v>
      </c>
      <c r="B1072" s="201" t="s">
        <v>706</v>
      </c>
      <c r="C1072" s="201" t="s">
        <v>2463</v>
      </c>
      <c r="D1072" s="201" t="s">
        <v>2464</v>
      </c>
      <c r="E1072" s="201" t="s">
        <v>711</v>
      </c>
      <c r="F1072" s="202" t="s">
        <v>3118</v>
      </c>
      <c r="G1072" s="201">
        <v>2</v>
      </c>
      <c r="H1072" s="201">
        <v>2</v>
      </c>
      <c r="I1072" s="201" t="s">
        <v>4202</v>
      </c>
    </row>
    <row r="1073" spans="1:9" ht="25.5">
      <c r="A1073" s="167">
        <f t="shared" si="16"/>
        <v>1068</v>
      </c>
      <c r="B1073" s="201" t="s">
        <v>706</v>
      </c>
      <c r="C1073" s="201" t="s">
        <v>2465</v>
      </c>
      <c r="D1073" s="201" t="s">
        <v>2466</v>
      </c>
      <c r="E1073" s="201" t="s">
        <v>711</v>
      </c>
      <c r="F1073" s="202" t="s">
        <v>3118</v>
      </c>
      <c r="G1073" s="201">
        <v>2</v>
      </c>
      <c r="H1073" s="201">
        <v>2</v>
      </c>
      <c r="I1073" s="201" t="s">
        <v>4202</v>
      </c>
    </row>
    <row r="1074" spans="1:9" ht="25.5">
      <c r="A1074" s="167">
        <f t="shared" si="16"/>
        <v>1069</v>
      </c>
      <c r="B1074" s="201" t="s">
        <v>706</v>
      </c>
      <c r="C1074" s="201" t="s">
        <v>2467</v>
      </c>
      <c r="D1074" s="201" t="s">
        <v>264</v>
      </c>
      <c r="E1074" s="201" t="s">
        <v>711</v>
      </c>
      <c r="F1074" s="202" t="s">
        <v>3118</v>
      </c>
      <c r="G1074" s="201">
        <v>2</v>
      </c>
      <c r="H1074" s="201">
        <v>2</v>
      </c>
      <c r="I1074" s="201" t="s">
        <v>4202</v>
      </c>
    </row>
    <row r="1075" spans="1:9" ht="25.5">
      <c r="A1075" s="167">
        <f t="shared" si="16"/>
        <v>1070</v>
      </c>
      <c r="B1075" s="201" t="s">
        <v>706</v>
      </c>
      <c r="C1075" s="201" t="s">
        <v>2468</v>
      </c>
      <c r="D1075" s="201" t="s">
        <v>2469</v>
      </c>
      <c r="E1075" s="201" t="s">
        <v>711</v>
      </c>
      <c r="F1075" s="202" t="s">
        <v>3118</v>
      </c>
      <c r="G1075" s="201">
        <v>2</v>
      </c>
      <c r="H1075" s="201">
        <v>2</v>
      </c>
      <c r="I1075" s="201" t="s">
        <v>4202</v>
      </c>
    </row>
    <row r="1076" spans="1:9" ht="25.5">
      <c r="A1076" s="167">
        <f t="shared" si="16"/>
        <v>1071</v>
      </c>
      <c r="B1076" s="201" t="s">
        <v>706</v>
      </c>
      <c r="C1076" s="201" t="s">
        <v>2470</v>
      </c>
      <c r="D1076" s="201" t="s">
        <v>264</v>
      </c>
      <c r="E1076" s="201" t="s">
        <v>711</v>
      </c>
      <c r="F1076" s="202" t="s">
        <v>3118</v>
      </c>
      <c r="G1076" s="201">
        <v>2</v>
      </c>
      <c r="H1076" s="201">
        <v>2</v>
      </c>
      <c r="I1076" s="201" t="s">
        <v>4202</v>
      </c>
    </row>
    <row r="1077" spans="1:9" ht="25.5">
      <c r="A1077" s="167">
        <f t="shared" si="16"/>
        <v>1072</v>
      </c>
      <c r="B1077" s="201" t="s">
        <v>706</v>
      </c>
      <c r="C1077" s="201" t="s">
        <v>2471</v>
      </c>
      <c r="D1077" s="201" t="s">
        <v>2472</v>
      </c>
      <c r="E1077" s="201" t="s">
        <v>711</v>
      </c>
      <c r="F1077" s="202" t="s">
        <v>3118</v>
      </c>
      <c r="G1077" s="201">
        <v>2</v>
      </c>
      <c r="H1077" s="201">
        <v>2</v>
      </c>
      <c r="I1077" s="201" t="s">
        <v>4202</v>
      </c>
    </row>
    <row r="1078" spans="1:9" ht="25.5">
      <c r="A1078" s="167">
        <f t="shared" si="16"/>
        <v>1073</v>
      </c>
      <c r="B1078" s="201" t="s">
        <v>706</v>
      </c>
      <c r="C1078" s="201" t="s">
        <v>2473</v>
      </c>
      <c r="D1078" s="201" t="s">
        <v>2474</v>
      </c>
      <c r="E1078" s="201" t="s">
        <v>711</v>
      </c>
      <c r="F1078" s="202" t="s">
        <v>3118</v>
      </c>
      <c r="G1078" s="201">
        <v>2</v>
      </c>
      <c r="H1078" s="201">
        <v>2</v>
      </c>
      <c r="I1078" s="201" t="s">
        <v>4202</v>
      </c>
    </row>
    <row r="1079" spans="1:9" ht="25.5">
      <c r="A1079" s="167">
        <f t="shared" si="16"/>
        <v>1074</v>
      </c>
      <c r="B1079" s="201" t="s">
        <v>706</v>
      </c>
      <c r="C1079" s="201" t="s">
        <v>2475</v>
      </c>
      <c r="D1079" s="201" t="s">
        <v>2476</v>
      </c>
      <c r="E1079" s="201" t="s">
        <v>711</v>
      </c>
      <c r="F1079" s="202" t="s">
        <v>3118</v>
      </c>
      <c r="G1079" s="201">
        <v>2</v>
      </c>
      <c r="H1079" s="201">
        <v>2</v>
      </c>
      <c r="I1079" s="201" t="s">
        <v>4202</v>
      </c>
    </row>
    <row r="1080" spans="1:9" ht="25.5">
      <c r="A1080" s="167">
        <f t="shared" si="16"/>
        <v>1075</v>
      </c>
      <c r="B1080" s="201" t="s">
        <v>706</v>
      </c>
      <c r="C1080" s="201" t="s">
        <v>2477</v>
      </c>
      <c r="D1080" s="201" t="s">
        <v>2478</v>
      </c>
      <c r="E1080" s="201" t="s">
        <v>711</v>
      </c>
      <c r="F1080" s="202" t="s">
        <v>3118</v>
      </c>
      <c r="G1080" s="201">
        <v>2</v>
      </c>
      <c r="H1080" s="201">
        <v>2</v>
      </c>
      <c r="I1080" s="201" t="s">
        <v>4202</v>
      </c>
    </row>
    <row r="1081" spans="1:9" ht="25.5">
      <c r="A1081" s="167">
        <f t="shared" si="16"/>
        <v>1076</v>
      </c>
      <c r="B1081" s="201" t="s">
        <v>706</v>
      </c>
      <c r="C1081" s="201" t="s">
        <v>2479</v>
      </c>
      <c r="D1081" s="201" t="s">
        <v>2480</v>
      </c>
      <c r="E1081" s="201" t="s">
        <v>711</v>
      </c>
      <c r="F1081" s="202" t="s">
        <v>3118</v>
      </c>
      <c r="G1081" s="201">
        <v>2</v>
      </c>
      <c r="H1081" s="201">
        <v>2</v>
      </c>
      <c r="I1081" s="201" t="s">
        <v>4202</v>
      </c>
    </row>
    <row r="1082" spans="1:9" ht="25.5">
      <c r="A1082" s="167">
        <f t="shared" si="16"/>
        <v>1077</v>
      </c>
      <c r="B1082" s="201" t="s">
        <v>706</v>
      </c>
      <c r="C1082" s="201" t="s">
        <v>2481</v>
      </c>
      <c r="D1082" s="201" t="s">
        <v>2482</v>
      </c>
      <c r="E1082" s="201" t="s">
        <v>711</v>
      </c>
      <c r="F1082" s="202" t="s">
        <v>3118</v>
      </c>
      <c r="G1082" s="201">
        <v>2</v>
      </c>
      <c r="H1082" s="201">
        <v>2</v>
      </c>
      <c r="I1082" s="201" t="s">
        <v>4202</v>
      </c>
    </row>
    <row r="1083" spans="1:9" ht="25.5">
      <c r="A1083" s="167">
        <f t="shared" si="16"/>
        <v>1078</v>
      </c>
      <c r="B1083" s="201" t="s">
        <v>706</v>
      </c>
      <c r="C1083" s="201" t="s">
        <v>2483</v>
      </c>
      <c r="D1083" s="201" t="s">
        <v>2484</v>
      </c>
      <c r="E1083" s="201" t="s">
        <v>711</v>
      </c>
      <c r="F1083" s="202" t="s">
        <v>3118</v>
      </c>
      <c r="G1083" s="201">
        <v>2</v>
      </c>
      <c r="H1083" s="201">
        <v>2</v>
      </c>
      <c r="I1083" s="201" t="s">
        <v>4202</v>
      </c>
    </row>
    <row r="1084" spans="1:9" ht="25.5">
      <c r="A1084" s="167">
        <f t="shared" si="16"/>
        <v>1079</v>
      </c>
      <c r="B1084" s="201" t="s">
        <v>706</v>
      </c>
      <c r="C1084" s="201" t="s">
        <v>2485</v>
      </c>
      <c r="D1084" s="201" t="s">
        <v>2486</v>
      </c>
      <c r="E1084" s="201" t="s">
        <v>1491</v>
      </c>
      <c r="F1084" s="201" t="s">
        <v>4204</v>
      </c>
      <c r="G1084" s="201">
        <v>1</v>
      </c>
      <c r="H1084" s="201">
        <v>5</v>
      </c>
      <c r="I1084" s="201" t="s">
        <v>4202</v>
      </c>
    </row>
    <row r="1085" spans="1:9" ht="25.5">
      <c r="A1085" s="167">
        <f t="shared" si="16"/>
        <v>1080</v>
      </c>
      <c r="B1085" s="201" t="s">
        <v>706</v>
      </c>
      <c r="C1085" s="201" t="s">
        <v>2487</v>
      </c>
      <c r="D1085" s="201" t="s">
        <v>2488</v>
      </c>
      <c r="E1085" s="201" t="s">
        <v>1491</v>
      </c>
      <c r="F1085" s="201" t="s">
        <v>4204</v>
      </c>
      <c r="G1085" s="201">
        <v>1</v>
      </c>
      <c r="H1085" s="201">
        <v>5</v>
      </c>
      <c r="I1085" s="201" t="s">
        <v>4202</v>
      </c>
    </row>
    <row r="1086" spans="1:9" ht="25.5">
      <c r="A1086" s="167">
        <f t="shared" si="16"/>
        <v>1081</v>
      </c>
      <c r="B1086" s="201" t="s">
        <v>706</v>
      </c>
      <c r="C1086" s="201" t="s">
        <v>2489</v>
      </c>
      <c r="D1086" s="201" t="s">
        <v>2490</v>
      </c>
      <c r="E1086" s="201" t="s">
        <v>1491</v>
      </c>
      <c r="F1086" s="201" t="s">
        <v>4204</v>
      </c>
      <c r="G1086" s="201">
        <v>1</v>
      </c>
      <c r="H1086" s="201">
        <v>10</v>
      </c>
      <c r="I1086" s="201" t="s">
        <v>4202</v>
      </c>
    </row>
    <row r="1087" spans="1:9" ht="25.5">
      <c r="A1087" s="167">
        <f t="shared" si="16"/>
        <v>1082</v>
      </c>
      <c r="B1087" s="201" t="s">
        <v>706</v>
      </c>
      <c r="C1087" s="201" t="s">
        <v>2418</v>
      </c>
      <c r="D1087" s="201" t="s">
        <v>2374</v>
      </c>
      <c r="E1087" s="201" t="s">
        <v>711</v>
      </c>
      <c r="F1087" s="202" t="s">
        <v>3118</v>
      </c>
      <c r="G1087" s="201">
        <v>2</v>
      </c>
      <c r="H1087" s="201">
        <v>2</v>
      </c>
      <c r="I1087" s="201" t="s">
        <v>4202</v>
      </c>
    </row>
    <row r="1088" spans="1:9" ht="25.5">
      <c r="A1088" s="167">
        <f t="shared" si="16"/>
        <v>1083</v>
      </c>
      <c r="B1088" s="201" t="s">
        <v>706</v>
      </c>
      <c r="C1088" s="201" t="s">
        <v>2491</v>
      </c>
      <c r="D1088" s="201" t="s">
        <v>2492</v>
      </c>
      <c r="E1088" s="201" t="s">
        <v>1491</v>
      </c>
      <c r="F1088" s="201" t="s">
        <v>4204</v>
      </c>
      <c r="G1088" s="201">
        <v>1</v>
      </c>
      <c r="H1088" s="201">
        <v>10</v>
      </c>
      <c r="I1088" s="201" t="s">
        <v>4202</v>
      </c>
    </row>
    <row r="1089" spans="1:9" ht="38.25">
      <c r="A1089" s="167">
        <f t="shared" si="16"/>
        <v>1084</v>
      </c>
      <c r="B1089" s="201" t="s">
        <v>576</v>
      </c>
      <c r="C1089" s="201" t="s">
        <v>2493</v>
      </c>
      <c r="D1089" s="201" t="s">
        <v>264</v>
      </c>
      <c r="E1089" s="201" t="s">
        <v>805</v>
      </c>
      <c r="F1089" s="202" t="s">
        <v>2031</v>
      </c>
      <c r="G1089" s="201">
        <v>100</v>
      </c>
      <c r="H1089" s="201">
        <v>4</v>
      </c>
      <c r="I1089" s="201" t="s">
        <v>4208</v>
      </c>
    </row>
    <row r="1090" spans="1:9" ht="38.25">
      <c r="A1090" s="167">
        <f t="shared" si="16"/>
        <v>1085</v>
      </c>
      <c r="B1090" s="201" t="s">
        <v>576</v>
      </c>
      <c r="C1090" s="201" t="s">
        <v>2494</v>
      </c>
      <c r="D1090" s="201" t="s">
        <v>264</v>
      </c>
      <c r="E1090" s="201" t="s">
        <v>805</v>
      </c>
      <c r="F1090" s="202" t="s">
        <v>2031</v>
      </c>
      <c r="G1090" s="201">
        <v>100</v>
      </c>
      <c r="H1090" s="201">
        <v>4</v>
      </c>
      <c r="I1090" s="201" t="s">
        <v>4208</v>
      </c>
    </row>
    <row r="1091" spans="1:9" ht="38.25">
      <c r="A1091" s="167">
        <f t="shared" si="16"/>
        <v>1086</v>
      </c>
      <c r="B1091" s="201" t="s">
        <v>576</v>
      </c>
      <c r="C1091" s="201" t="s">
        <v>2495</v>
      </c>
      <c r="D1091" s="201" t="s">
        <v>2496</v>
      </c>
      <c r="E1091" s="201" t="s">
        <v>1491</v>
      </c>
      <c r="F1091" s="201" t="s">
        <v>4204</v>
      </c>
      <c r="G1091" s="201">
        <v>2</v>
      </c>
      <c r="H1091" s="201">
        <v>8</v>
      </c>
      <c r="I1091" s="201" t="s">
        <v>4208</v>
      </c>
    </row>
    <row r="1092" spans="1:9" ht="38.25">
      <c r="A1092" s="167">
        <f t="shared" si="16"/>
        <v>1087</v>
      </c>
      <c r="B1092" s="201" t="s">
        <v>576</v>
      </c>
      <c r="C1092" s="201" t="s">
        <v>2497</v>
      </c>
      <c r="D1092" s="201" t="s">
        <v>2498</v>
      </c>
      <c r="E1092" s="201" t="s">
        <v>711</v>
      </c>
      <c r="F1092" s="202" t="s">
        <v>3118</v>
      </c>
      <c r="G1092" s="201">
        <v>2</v>
      </c>
      <c r="H1092" s="201">
        <v>2</v>
      </c>
      <c r="I1092" s="201" t="s">
        <v>4208</v>
      </c>
    </row>
    <row r="1093" spans="1:9" ht="38.25">
      <c r="A1093" s="167">
        <f t="shared" si="16"/>
        <v>1088</v>
      </c>
      <c r="B1093" s="201" t="s">
        <v>576</v>
      </c>
      <c r="C1093" s="201" t="s">
        <v>2499</v>
      </c>
      <c r="D1093" s="201" t="s">
        <v>2500</v>
      </c>
      <c r="E1093" s="201" t="s">
        <v>711</v>
      </c>
      <c r="F1093" s="202" t="s">
        <v>3118</v>
      </c>
      <c r="G1093" s="201">
        <v>2</v>
      </c>
      <c r="H1093" s="201">
        <v>2</v>
      </c>
      <c r="I1093" s="201" t="s">
        <v>4208</v>
      </c>
    </row>
    <row r="1094" spans="1:9" ht="38.25">
      <c r="A1094" s="167">
        <f t="shared" si="16"/>
        <v>1089</v>
      </c>
      <c r="B1094" s="201" t="s">
        <v>576</v>
      </c>
      <c r="C1094" s="201" t="s">
        <v>2501</v>
      </c>
      <c r="D1094" s="201" t="s">
        <v>2502</v>
      </c>
      <c r="E1094" s="201" t="s">
        <v>711</v>
      </c>
      <c r="F1094" s="202" t="s">
        <v>3118</v>
      </c>
      <c r="G1094" s="201">
        <v>2</v>
      </c>
      <c r="H1094" s="201">
        <v>2</v>
      </c>
      <c r="I1094" s="201" t="s">
        <v>4208</v>
      </c>
    </row>
    <row r="1095" spans="1:9" ht="38.25">
      <c r="A1095" s="167">
        <f t="shared" si="16"/>
        <v>1090</v>
      </c>
      <c r="B1095" s="201" t="s">
        <v>576</v>
      </c>
      <c r="C1095" s="201" t="s">
        <v>2503</v>
      </c>
      <c r="D1095" s="201" t="s">
        <v>2504</v>
      </c>
      <c r="E1095" s="201" t="s">
        <v>711</v>
      </c>
      <c r="F1095" s="202" t="s">
        <v>3118</v>
      </c>
      <c r="G1095" s="201">
        <v>2</v>
      </c>
      <c r="H1095" s="201">
        <v>2</v>
      </c>
      <c r="I1095" s="201" t="s">
        <v>4208</v>
      </c>
    </row>
    <row r="1096" spans="1:9" ht="38.25">
      <c r="A1096" s="167">
        <f t="shared" ref="A1096:A1159" si="17">+A1095+1</f>
        <v>1091</v>
      </c>
      <c r="B1096" s="201" t="s">
        <v>576</v>
      </c>
      <c r="C1096" s="201" t="s">
        <v>2505</v>
      </c>
      <c r="D1096" s="201" t="s">
        <v>2506</v>
      </c>
      <c r="E1096" s="201" t="s">
        <v>711</v>
      </c>
      <c r="F1096" s="202" t="s">
        <v>3118</v>
      </c>
      <c r="G1096" s="201">
        <v>2</v>
      </c>
      <c r="H1096" s="201">
        <v>2</v>
      </c>
      <c r="I1096" s="201" t="s">
        <v>4208</v>
      </c>
    </row>
    <row r="1097" spans="1:9" ht="38.25">
      <c r="A1097" s="167">
        <f t="shared" si="17"/>
        <v>1092</v>
      </c>
      <c r="B1097" s="201" t="s">
        <v>576</v>
      </c>
      <c r="C1097" s="201" t="s">
        <v>2507</v>
      </c>
      <c r="D1097" s="201" t="s">
        <v>2508</v>
      </c>
      <c r="E1097" s="201" t="s">
        <v>711</v>
      </c>
      <c r="F1097" s="202" t="s">
        <v>3118</v>
      </c>
      <c r="G1097" s="201">
        <v>2</v>
      </c>
      <c r="H1097" s="201">
        <v>2</v>
      </c>
      <c r="I1097" s="201" t="s">
        <v>4208</v>
      </c>
    </row>
    <row r="1098" spans="1:9" ht="38.25">
      <c r="A1098" s="167">
        <f t="shared" si="17"/>
        <v>1093</v>
      </c>
      <c r="B1098" s="201" t="s">
        <v>576</v>
      </c>
      <c r="C1098" s="201" t="s">
        <v>2509</v>
      </c>
      <c r="D1098" s="201" t="s">
        <v>2510</v>
      </c>
      <c r="E1098" s="201" t="s">
        <v>1491</v>
      </c>
      <c r="F1098" s="201" t="s">
        <v>4204</v>
      </c>
      <c r="G1098" s="201">
        <v>1</v>
      </c>
      <c r="H1098" s="201">
        <v>5</v>
      </c>
      <c r="I1098" s="201" t="s">
        <v>4208</v>
      </c>
    </row>
    <row r="1099" spans="1:9" ht="38.25">
      <c r="A1099" s="167">
        <f t="shared" si="17"/>
        <v>1094</v>
      </c>
      <c r="B1099" s="201" t="s">
        <v>576</v>
      </c>
      <c r="C1099" s="201" t="s">
        <v>2511</v>
      </c>
      <c r="D1099" s="201" t="s">
        <v>2512</v>
      </c>
      <c r="E1099" s="201" t="s">
        <v>1491</v>
      </c>
      <c r="F1099" s="201" t="s">
        <v>4204</v>
      </c>
      <c r="G1099" s="201">
        <v>1</v>
      </c>
      <c r="H1099" s="201">
        <v>10</v>
      </c>
      <c r="I1099" s="201" t="s">
        <v>4208</v>
      </c>
    </row>
    <row r="1100" spans="1:9" ht="38.25">
      <c r="A1100" s="167">
        <f t="shared" si="17"/>
        <v>1095</v>
      </c>
      <c r="B1100" s="201" t="s">
        <v>576</v>
      </c>
      <c r="C1100" s="201" t="s">
        <v>2513</v>
      </c>
      <c r="D1100" s="201" t="s">
        <v>2514</v>
      </c>
      <c r="E1100" s="201" t="s">
        <v>1491</v>
      </c>
      <c r="F1100" s="201" t="s">
        <v>4204</v>
      </c>
      <c r="G1100" s="201">
        <v>1</v>
      </c>
      <c r="H1100" s="201">
        <v>5</v>
      </c>
      <c r="I1100" s="201" t="s">
        <v>4208</v>
      </c>
    </row>
    <row r="1101" spans="1:9" ht="38.25">
      <c r="A1101" s="167">
        <f t="shared" si="17"/>
        <v>1096</v>
      </c>
      <c r="B1101" s="201" t="s">
        <v>576</v>
      </c>
      <c r="C1101" s="201" t="s">
        <v>2515</v>
      </c>
      <c r="D1101" s="201" t="s">
        <v>2516</v>
      </c>
      <c r="E1101" s="201" t="s">
        <v>711</v>
      </c>
      <c r="F1101" s="202" t="s">
        <v>3118</v>
      </c>
      <c r="G1101" s="201">
        <v>2</v>
      </c>
      <c r="H1101" s="201">
        <v>2</v>
      </c>
      <c r="I1101" s="201" t="s">
        <v>4208</v>
      </c>
    </row>
    <row r="1102" spans="1:9" ht="38.25">
      <c r="A1102" s="167">
        <f t="shared" si="17"/>
        <v>1097</v>
      </c>
      <c r="B1102" s="201" t="s">
        <v>576</v>
      </c>
      <c r="C1102" s="201" t="s">
        <v>2517</v>
      </c>
      <c r="D1102" s="201" t="s">
        <v>2518</v>
      </c>
      <c r="E1102" s="201" t="s">
        <v>711</v>
      </c>
      <c r="F1102" s="202" t="s">
        <v>3118</v>
      </c>
      <c r="G1102" s="201">
        <v>2</v>
      </c>
      <c r="H1102" s="201">
        <v>2</v>
      </c>
      <c r="I1102" s="201" t="s">
        <v>4208</v>
      </c>
    </row>
    <row r="1103" spans="1:9" ht="25.5">
      <c r="A1103" s="167">
        <f t="shared" si="17"/>
        <v>1098</v>
      </c>
      <c r="B1103" s="201" t="s">
        <v>568</v>
      </c>
      <c r="C1103" s="201" t="s">
        <v>2519</v>
      </c>
      <c r="D1103" s="201" t="s">
        <v>2271</v>
      </c>
      <c r="E1103" s="201" t="s">
        <v>805</v>
      </c>
      <c r="F1103" s="202" t="s">
        <v>2031</v>
      </c>
      <c r="G1103" s="201">
        <v>50</v>
      </c>
      <c r="H1103" s="201">
        <v>2</v>
      </c>
      <c r="I1103" s="201" t="s">
        <v>4202</v>
      </c>
    </row>
    <row r="1104" spans="1:9" ht="25.5">
      <c r="A1104" s="167">
        <f t="shared" si="17"/>
        <v>1099</v>
      </c>
      <c r="B1104" s="201" t="s">
        <v>568</v>
      </c>
      <c r="C1104" s="201" t="s">
        <v>2520</v>
      </c>
      <c r="D1104" s="201" t="s">
        <v>2521</v>
      </c>
      <c r="E1104" s="201" t="s">
        <v>805</v>
      </c>
      <c r="F1104" s="202" t="s">
        <v>2031</v>
      </c>
      <c r="G1104" s="201">
        <v>50</v>
      </c>
      <c r="H1104" s="201">
        <v>2</v>
      </c>
      <c r="I1104" s="201" t="s">
        <v>4202</v>
      </c>
    </row>
    <row r="1105" spans="1:9" ht="25.5">
      <c r="A1105" s="167">
        <f t="shared" si="17"/>
        <v>1100</v>
      </c>
      <c r="B1105" s="201" t="s">
        <v>568</v>
      </c>
      <c r="C1105" s="201" t="s">
        <v>2522</v>
      </c>
      <c r="D1105" s="201" t="s">
        <v>2523</v>
      </c>
      <c r="E1105" s="201" t="s">
        <v>805</v>
      </c>
      <c r="F1105" s="202" t="s">
        <v>2031</v>
      </c>
      <c r="G1105" s="201">
        <v>50</v>
      </c>
      <c r="H1105" s="201">
        <v>2</v>
      </c>
      <c r="I1105" s="201" t="s">
        <v>4202</v>
      </c>
    </row>
    <row r="1106" spans="1:9" ht="25.5">
      <c r="A1106" s="167">
        <f t="shared" si="17"/>
        <v>1101</v>
      </c>
      <c r="B1106" s="201" t="s">
        <v>568</v>
      </c>
      <c r="C1106" s="201" t="s">
        <v>2524</v>
      </c>
      <c r="D1106" s="201" t="s">
        <v>2525</v>
      </c>
      <c r="E1106" s="201" t="s">
        <v>805</v>
      </c>
      <c r="F1106" s="202" t="s">
        <v>2031</v>
      </c>
      <c r="G1106" s="201">
        <v>50</v>
      </c>
      <c r="H1106" s="201">
        <v>2</v>
      </c>
      <c r="I1106" s="201" t="s">
        <v>4202</v>
      </c>
    </row>
    <row r="1107" spans="1:9" ht="25.5">
      <c r="A1107" s="167">
        <f t="shared" si="17"/>
        <v>1102</v>
      </c>
      <c r="B1107" s="201" t="s">
        <v>568</v>
      </c>
      <c r="C1107" s="201" t="s">
        <v>2526</v>
      </c>
      <c r="D1107" s="201" t="s">
        <v>2527</v>
      </c>
      <c r="E1107" s="201" t="s">
        <v>805</v>
      </c>
      <c r="F1107" s="202" t="s">
        <v>2031</v>
      </c>
      <c r="G1107" s="201">
        <v>50</v>
      </c>
      <c r="H1107" s="201">
        <v>2</v>
      </c>
      <c r="I1107" s="201" t="s">
        <v>4202</v>
      </c>
    </row>
    <row r="1108" spans="1:9" ht="25.5">
      <c r="A1108" s="167">
        <f t="shared" si="17"/>
        <v>1103</v>
      </c>
      <c r="B1108" s="201" t="s">
        <v>568</v>
      </c>
      <c r="C1108" s="201" t="s">
        <v>2528</v>
      </c>
      <c r="D1108" s="201" t="s">
        <v>2529</v>
      </c>
      <c r="E1108" s="201" t="s">
        <v>805</v>
      </c>
      <c r="F1108" s="202" t="s">
        <v>2031</v>
      </c>
      <c r="G1108" s="201">
        <v>50</v>
      </c>
      <c r="H1108" s="201">
        <v>2</v>
      </c>
      <c r="I1108" s="201" t="s">
        <v>4202</v>
      </c>
    </row>
    <row r="1109" spans="1:9" ht="25.5">
      <c r="A1109" s="167">
        <f t="shared" si="17"/>
        <v>1104</v>
      </c>
      <c r="B1109" s="201" t="s">
        <v>568</v>
      </c>
      <c r="C1109" s="201" t="s">
        <v>2530</v>
      </c>
      <c r="D1109" s="201" t="s">
        <v>2531</v>
      </c>
      <c r="E1109" s="201" t="s">
        <v>805</v>
      </c>
      <c r="F1109" s="202" t="s">
        <v>2031</v>
      </c>
      <c r="G1109" s="201">
        <v>50</v>
      </c>
      <c r="H1109" s="201">
        <v>2</v>
      </c>
      <c r="I1109" s="201" t="s">
        <v>4202</v>
      </c>
    </row>
    <row r="1110" spans="1:9" ht="25.5">
      <c r="A1110" s="167">
        <f t="shared" si="17"/>
        <v>1105</v>
      </c>
      <c r="B1110" s="201" t="s">
        <v>568</v>
      </c>
      <c r="C1110" s="201" t="s">
        <v>2532</v>
      </c>
      <c r="D1110" s="201" t="s">
        <v>2533</v>
      </c>
      <c r="E1110" s="201" t="s">
        <v>805</v>
      </c>
      <c r="F1110" s="202" t="s">
        <v>2031</v>
      </c>
      <c r="G1110" s="201">
        <v>50</v>
      </c>
      <c r="H1110" s="201">
        <v>2</v>
      </c>
      <c r="I1110" s="201" t="s">
        <v>4202</v>
      </c>
    </row>
    <row r="1111" spans="1:9" ht="25.5">
      <c r="A1111" s="167">
        <f t="shared" si="17"/>
        <v>1106</v>
      </c>
      <c r="B1111" s="201" t="s">
        <v>568</v>
      </c>
      <c r="C1111" s="201" t="s">
        <v>2534</v>
      </c>
      <c r="D1111" s="201" t="s">
        <v>2271</v>
      </c>
      <c r="E1111" s="201" t="s">
        <v>1491</v>
      </c>
      <c r="F1111" s="201" t="s">
        <v>4204</v>
      </c>
      <c r="G1111" s="201">
        <v>1</v>
      </c>
      <c r="H1111" s="201">
        <v>4</v>
      </c>
      <c r="I1111" s="201" t="s">
        <v>4202</v>
      </c>
    </row>
    <row r="1112" spans="1:9" ht="25.5">
      <c r="A1112" s="167">
        <f t="shared" si="17"/>
        <v>1107</v>
      </c>
      <c r="B1112" s="201" t="s">
        <v>568</v>
      </c>
      <c r="C1112" s="201" t="s">
        <v>2535</v>
      </c>
      <c r="D1112" s="201" t="s">
        <v>2536</v>
      </c>
      <c r="E1112" s="201" t="s">
        <v>1491</v>
      </c>
      <c r="F1112" s="201" t="s">
        <v>4204</v>
      </c>
      <c r="G1112" s="201">
        <v>1</v>
      </c>
      <c r="H1112" s="201">
        <v>4</v>
      </c>
      <c r="I1112" s="201" t="s">
        <v>4202</v>
      </c>
    </row>
    <row r="1113" spans="1:9" ht="25.5">
      <c r="A1113" s="167">
        <f t="shared" si="17"/>
        <v>1108</v>
      </c>
      <c r="B1113" s="201" t="s">
        <v>568</v>
      </c>
      <c r="C1113" s="201" t="s">
        <v>2537</v>
      </c>
      <c r="D1113" s="201" t="s">
        <v>2538</v>
      </c>
      <c r="E1113" s="201" t="s">
        <v>805</v>
      </c>
      <c r="F1113" s="202" t="s">
        <v>2031</v>
      </c>
      <c r="G1113" s="201">
        <v>50</v>
      </c>
      <c r="H1113" s="201">
        <v>2</v>
      </c>
      <c r="I1113" s="201" t="s">
        <v>4202</v>
      </c>
    </row>
    <row r="1114" spans="1:9" ht="25.5">
      <c r="A1114" s="167">
        <f t="shared" si="17"/>
        <v>1109</v>
      </c>
      <c r="B1114" s="201" t="s">
        <v>568</v>
      </c>
      <c r="C1114" s="201" t="s">
        <v>2539</v>
      </c>
      <c r="D1114" s="201" t="s">
        <v>2540</v>
      </c>
      <c r="E1114" s="201" t="s">
        <v>805</v>
      </c>
      <c r="F1114" s="202" t="s">
        <v>2031</v>
      </c>
      <c r="G1114" s="201">
        <v>50</v>
      </c>
      <c r="H1114" s="201">
        <v>2</v>
      </c>
      <c r="I1114" s="201" t="s">
        <v>4202</v>
      </c>
    </row>
    <row r="1115" spans="1:9" ht="25.5">
      <c r="A1115" s="167">
        <f t="shared" si="17"/>
        <v>1110</v>
      </c>
      <c r="B1115" s="201" t="s">
        <v>568</v>
      </c>
      <c r="C1115" s="201" t="s">
        <v>2541</v>
      </c>
      <c r="D1115" s="201" t="s">
        <v>2542</v>
      </c>
      <c r="E1115" s="201" t="s">
        <v>805</v>
      </c>
      <c r="F1115" s="202" t="s">
        <v>2031</v>
      </c>
      <c r="G1115" s="201">
        <v>100</v>
      </c>
      <c r="H1115" s="201">
        <v>4</v>
      </c>
      <c r="I1115" s="201" t="s">
        <v>4202</v>
      </c>
    </row>
    <row r="1116" spans="1:9" ht="25.5">
      <c r="A1116" s="167">
        <f t="shared" si="17"/>
        <v>1111</v>
      </c>
      <c r="B1116" s="201" t="s">
        <v>568</v>
      </c>
      <c r="C1116" s="201" t="s">
        <v>2543</v>
      </c>
      <c r="D1116" s="201" t="s">
        <v>2544</v>
      </c>
      <c r="E1116" s="201" t="s">
        <v>1491</v>
      </c>
      <c r="F1116" s="201" t="s">
        <v>4204</v>
      </c>
      <c r="G1116" s="201">
        <v>1</v>
      </c>
      <c r="H1116" s="201">
        <v>3</v>
      </c>
      <c r="I1116" s="201" t="s">
        <v>4202</v>
      </c>
    </row>
    <row r="1117" spans="1:9" ht="25.5">
      <c r="A1117" s="167">
        <f t="shared" si="17"/>
        <v>1112</v>
      </c>
      <c r="B1117" s="201" t="s">
        <v>568</v>
      </c>
      <c r="C1117" s="201" t="s">
        <v>2545</v>
      </c>
      <c r="D1117" s="201" t="s">
        <v>2271</v>
      </c>
      <c r="E1117" s="201" t="s">
        <v>805</v>
      </c>
      <c r="F1117" s="202" t="s">
        <v>2031</v>
      </c>
      <c r="G1117" s="201">
        <v>50</v>
      </c>
      <c r="H1117" s="201">
        <v>2</v>
      </c>
      <c r="I1117" s="201" t="s">
        <v>4202</v>
      </c>
    </row>
    <row r="1118" spans="1:9" ht="25.5">
      <c r="A1118" s="167">
        <f t="shared" si="17"/>
        <v>1113</v>
      </c>
      <c r="B1118" s="201" t="s">
        <v>568</v>
      </c>
      <c r="C1118" s="201" t="s">
        <v>2546</v>
      </c>
      <c r="D1118" s="201" t="s">
        <v>2547</v>
      </c>
      <c r="E1118" s="201" t="s">
        <v>805</v>
      </c>
      <c r="F1118" s="202" t="s">
        <v>2031</v>
      </c>
      <c r="G1118" s="201">
        <v>100</v>
      </c>
      <c r="H1118" s="201">
        <v>4</v>
      </c>
      <c r="I1118" s="201" t="s">
        <v>4202</v>
      </c>
    </row>
    <row r="1119" spans="1:9" ht="25.5">
      <c r="A1119" s="167">
        <f t="shared" si="17"/>
        <v>1114</v>
      </c>
      <c r="B1119" s="201" t="s">
        <v>568</v>
      </c>
      <c r="C1119" s="201" t="s">
        <v>2548</v>
      </c>
      <c r="D1119" s="201" t="s">
        <v>2549</v>
      </c>
      <c r="E1119" s="201" t="s">
        <v>1481</v>
      </c>
      <c r="F1119" s="202" t="s">
        <v>307</v>
      </c>
      <c r="G1119" s="201">
        <v>1</v>
      </c>
      <c r="H1119" s="201">
        <v>7</v>
      </c>
      <c r="I1119" s="201" t="s">
        <v>4202</v>
      </c>
    </row>
    <row r="1120" spans="1:9" ht="25.5">
      <c r="A1120" s="167">
        <f t="shared" si="17"/>
        <v>1115</v>
      </c>
      <c r="B1120" s="201" t="s">
        <v>568</v>
      </c>
      <c r="C1120" s="201" t="s">
        <v>2550</v>
      </c>
      <c r="D1120" s="201" t="s">
        <v>2551</v>
      </c>
      <c r="E1120" s="201" t="s">
        <v>1481</v>
      </c>
      <c r="F1120" s="202" t="s">
        <v>307</v>
      </c>
      <c r="G1120" s="201">
        <v>1</v>
      </c>
      <c r="H1120" s="201">
        <v>7</v>
      </c>
      <c r="I1120" s="201" t="s">
        <v>4202</v>
      </c>
    </row>
    <row r="1121" spans="1:9" ht="25.5">
      <c r="A1121" s="167">
        <f t="shared" si="17"/>
        <v>1116</v>
      </c>
      <c r="B1121" s="201" t="s">
        <v>568</v>
      </c>
      <c r="C1121" s="201" t="s">
        <v>2552</v>
      </c>
      <c r="D1121" s="201" t="s">
        <v>2553</v>
      </c>
      <c r="E1121" s="201" t="s">
        <v>805</v>
      </c>
      <c r="F1121" s="202" t="s">
        <v>2031</v>
      </c>
      <c r="G1121" s="201">
        <v>50</v>
      </c>
      <c r="H1121" s="201">
        <v>2</v>
      </c>
      <c r="I1121" s="201" t="s">
        <v>4202</v>
      </c>
    </row>
    <row r="1122" spans="1:9" ht="25.5">
      <c r="A1122" s="167">
        <f t="shared" si="17"/>
        <v>1117</v>
      </c>
      <c r="B1122" s="201" t="s">
        <v>568</v>
      </c>
      <c r="C1122" s="201" t="s">
        <v>2554</v>
      </c>
      <c r="D1122" s="201" t="s">
        <v>2555</v>
      </c>
      <c r="E1122" s="201" t="s">
        <v>711</v>
      </c>
      <c r="F1122" s="202" t="s">
        <v>3118</v>
      </c>
      <c r="G1122" s="201">
        <v>2</v>
      </c>
      <c r="H1122" s="201">
        <v>15</v>
      </c>
      <c r="I1122" s="201" t="s">
        <v>4202</v>
      </c>
    </row>
    <row r="1123" spans="1:9" ht="25.5">
      <c r="A1123" s="167">
        <f t="shared" si="17"/>
        <v>1118</v>
      </c>
      <c r="B1123" s="201" t="s">
        <v>568</v>
      </c>
      <c r="C1123" s="201" t="s">
        <v>2556</v>
      </c>
      <c r="D1123" s="201" t="s">
        <v>2557</v>
      </c>
      <c r="E1123" s="201" t="s">
        <v>805</v>
      </c>
      <c r="F1123" s="202" t="s">
        <v>2031</v>
      </c>
      <c r="G1123" s="201">
        <v>50</v>
      </c>
      <c r="H1123" s="201">
        <v>2</v>
      </c>
      <c r="I1123" s="201" t="s">
        <v>4202</v>
      </c>
    </row>
    <row r="1124" spans="1:9" ht="25.5">
      <c r="A1124" s="167">
        <f t="shared" si="17"/>
        <v>1119</v>
      </c>
      <c r="B1124" s="201" t="s">
        <v>568</v>
      </c>
      <c r="C1124" s="201" t="s">
        <v>2558</v>
      </c>
      <c r="D1124" s="201" t="s">
        <v>2559</v>
      </c>
      <c r="E1124" s="201" t="s">
        <v>805</v>
      </c>
      <c r="F1124" s="202" t="s">
        <v>2031</v>
      </c>
      <c r="G1124" s="201">
        <v>50</v>
      </c>
      <c r="H1124" s="201">
        <v>2</v>
      </c>
      <c r="I1124" s="201" t="s">
        <v>4202</v>
      </c>
    </row>
    <row r="1125" spans="1:9" ht="25.5">
      <c r="A1125" s="167">
        <f t="shared" si="17"/>
        <v>1120</v>
      </c>
      <c r="B1125" s="201" t="s">
        <v>568</v>
      </c>
      <c r="C1125" s="201" t="s">
        <v>2560</v>
      </c>
      <c r="D1125" s="201" t="s">
        <v>2561</v>
      </c>
      <c r="E1125" s="201" t="s">
        <v>805</v>
      </c>
      <c r="F1125" s="202" t="s">
        <v>2031</v>
      </c>
      <c r="G1125" s="201">
        <v>50</v>
      </c>
      <c r="H1125" s="201">
        <v>2</v>
      </c>
      <c r="I1125" s="201" t="s">
        <v>4202</v>
      </c>
    </row>
    <row r="1126" spans="1:9" ht="25.5">
      <c r="A1126" s="167">
        <f t="shared" si="17"/>
        <v>1121</v>
      </c>
      <c r="B1126" s="201" t="s">
        <v>568</v>
      </c>
      <c r="C1126" s="201" t="s">
        <v>2562</v>
      </c>
      <c r="D1126" s="201" t="s">
        <v>2563</v>
      </c>
      <c r="E1126" s="201" t="s">
        <v>711</v>
      </c>
      <c r="F1126" s="202" t="s">
        <v>3118</v>
      </c>
      <c r="G1126" s="201">
        <v>2</v>
      </c>
      <c r="H1126" s="201">
        <v>15</v>
      </c>
      <c r="I1126" s="201" t="s">
        <v>4202</v>
      </c>
    </row>
    <row r="1127" spans="1:9" ht="25.5">
      <c r="A1127" s="167">
        <f t="shared" si="17"/>
        <v>1122</v>
      </c>
      <c r="B1127" s="201" t="s">
        <v>568</v>
      </c>
      <c r="C1127" s="201" t="s">
        <v>2564</v>
      </c>
      <c r="D1127" s="201" t="s">
        <v>2565</v>
      </c>
      <c r="E1127" s="201" t="s">
        <v>711</v>
      </c>
      <c r="F1127" s="202" t="s">
        <v>3118</v>
      </c>
      <c r="G1127" s="201">
        <v>2</v>
      </c>
      <c r="H1127" s="201">
        <v>15</v>
      </c>
      <c r="I1127" s="201" t="s">
        <v>4202</v>
      </c>
    </row>
    <row r="1128" spans="1:9" ht="25.5">
      <c r="A1128" s="167">
        <f t="shared" si="17"/>
        <v>1123</v>
      </c>
      <c r="B1128" s="201" t="s">
        <v>568</v>
      </c>
      <c r="C1128" s="201" t="s">
        <v>2566</v>
      </c>
      <c r="D1128" s="201" t="s">
        <v>2567</v>
      </c>
      <c r="E1128" s="201" t="s">
        <v>711</v>
      </c>
      <c r="F1128" s="202" t="s">
        <v>3118</v>
      </c>
      <c r="G1128" s="201">
        <v>2</v>
      </c>
      <c r="H1128" s="201">
        <v>15</v>
      </c>
      <c r="I1128" s="201" t="s">
        <v>4202</v>
      </c>
    </row>
    <row r="1129" spans="1:9" ht="25.5">
      <c r="A1129" s="167">
        <f t="shared" si="17"/>
        <v>1124</v>
      </c>
      <c r="B1129" s="201" t="s">
        <v>568</v>
      </c>
      <c r="C1129" s="201" t="s">
        <v>2568</v>
      </c>
      <c r="D1129" s="201" t="s">
        <v>2569</v>
      </c>
      <c r="E1129" s="201" t="s">
        <v>805</v>
      </c>
      <c r="F1129" s="202" t="s">
        <v>2031</v>
      </c>
      <c r="G1129" s="201">
        <v>50</v>
      </c>
      <c r="H1129" s="201">
        <v>2</v>
      </c>
      <c r="I1129" s="201" t="s">
        <v>4202</v>
      </c>
    </row>
    <row r="1130" spans="1:9" ht="25.5">
      <c r="A1130" s="167">
        <f t="shared" si="17"/>
        <v>1125</v>
      </c>
      <c r="B1130" s="201" t="s">
        <v>568</v>
      </c>
      <c r="C1130" s="201" t="s">
        <v>2570</v>
      </c>
      <c r="D1130" s="201" t="s">
        <v>2271</v>
      </c>
      <c r="E1130" s="201" t="s">
        <v>711</v>
      </c>
      <c r="F1130" s="202" t="s">
        <v>3118</v>
      </c>
      <c r="G1130" s="201">
        <v>2</v>
      </c>
      <c r="H1130" s="201">
        <v>15</v>
      </c>
      <c r="I1130" s="201" t="s">
        <v>4202</v>
      </c>
    </row>
    <row r="1131" spans="1:9" ht="25.5">
      <c r="A1131" s="167">
        <f t="shared" si="17"/>
        <v>1126</v>
      </c>
      <c r="B1131" s="201" t="s">
        <v>568</v>
      </c>
      <c r="C1131" s="201" t="s">
        <v>2571</v>
      </c>
      <c r="D1131" s="201" t="s">
        <v>2271</v>
      </c>
      <c r="E1131" s="201" t="s">
        <v>711</v>
      </c>
      <c r="F1131" s="202" t="s">
        <v>3118</v>
      </c>
      <c r="G1131" s="201">
        <v>2</v>
      </c>
      <c r="H1131" s="201">
        <v>10</v>
      </c>
      <c r="I1131" s="201" t="s">
        <v>4202</v>
      </c>
    </row>
    <row r="1132" spans="1:9" ht="25.5">
      <c r="A1132" s="167">
        <f t="shared" si="17"/>
        <v>1127</v>
      </c>
      <c r="B1132" s="201" t="s">
        <v>568</v>
      </c>
      <c r="C1132" s="201" t="s">
        <v>2572</v>
      </c>
      <c r="D1132" s="201" t="s">
        <v>2271</v>
      </c>
      <c r="E1132" s="201" t="s">
        <v>805</v>
      </c>
      <c r="F1132" s="202" t="s">
        <v>2031</v>
      </c>
      <c r="G1132" s="201">
        <v>50</v>
      </c>
      <c r="H1132" s="201">
        <v>2</v>
      </c>
      <c r="I1132" s="201" t="s">
        <v>4202</v>
      </c>
    </row>
    <row r="1133" spans="1:9" ht="25.5">
      <c r="A1133" s="167">
        <f t="shared" si="17"/>
        <v>1128</v>
      </c>
      <c r="B1133" s="201" t="s">
        <v>568</v>
      </c>
      <c r="C1133" s="201" t="s">
        <v>2573</v>
      </c>
      <c r="D1133" s="201" t="s">
        <v>2574</v>
      </c>
      <c r="E1133" s="201" t="s">
        <v>805</v>
      </c>
      <c r="F1133" s="202" t="s">
        <v>2031</v>
      </c>
      <c r="G1133" s="201">
        <v>50</v>
      </c>
      <c r="H1133" s="201">
        <v>2</v>
      </c>
      <c r="I1133" s="201" t="s">
        <v>4202</v>
      </c>
    </row>
    <row r="1134" spans="1:9">
      <c r="A1134" s="167">
        <f t="shared" si="17"/>
        <v>1129</v>
      </c>
      <c r="B1134" s="201" t="s">
        <v>2575</v>
      </c>
      <c r="C1134" s="201" t="s">
        <v>2576</v>
      </c>
      <c r="D1134" s="201" t="s">
        <v>2577</v>
      </c>
      <c r="E1134" s="201" t="s">
        <v>711</v>
      </c>
      <c r="F1134" s="202" t="s">
        <v>3118</v>
      </c>
      <c r="G1134" s="201">
        <v>2</v>
      </c>
      <c r="H1134" s="201">
        <v>22</v>
      </c>
      <c r="I1134" s="201" t="s">
        <v>2578</v>
      </c>
    </row>
    <row r="1135" spans="1:9" ht="25.5">
      <c r="A1135" s="167">
        <f t="shared" si="17"/>
        <v>1130</v>
      </c>
      <c r="B1135" s="201" t="s">
        <v>2575</v>
      </c>
      <c r="C1135" s="201" t="s">
        <v>2579</v>
      </c>
      <c r="D1135" s="201" t="s">
        <v>2580</v>
      </c>
      <c r="E1135" s="201" t="s">
        <v>1491</v>
      </c>
      <c r="F1135" s="201" t="s">
        <v>4204</v>
      </c>
      <c r="G1135" s="201">
        <v>1</v>
      </c>
      <c r="H1135" s="201">
        <v>10</v>
      </c>
      <c r="I1135" s="201" t="s">
        <v>2578</v>
      </c>
    </row>
    <row r="1136" spans="1:9">
      <c r="A1136" s="167">
        <f t="shared" si="17"/>
        <v>1131</v>
      </c>
      <c r="B1136" s="201" t="s">
        <v>2575</v>
      </c>
      <c r="C1136" s="201" t="s">
        <v>2581</v>
      </c>
      <c r="D1136" s="201" t="s">
        <v>2582</v>
      </c>
      <c r="E1136" s="201" t="s">
        <v>805</v>
      </c>
      <c r="F1136" s="202" t="s">
        <v>2031</v>
      </c>
      <c r="G1136" s="201">
        <v>50</v>
      </c>
      <c r="H1136" s="201">
        <v>2</v>
      </c>
      <c r="I1136" s="201" t="s">
        <v>2578</v>
      </c>
    </row>
    <row r="1137" spans="1:9" ht="25.5">
      <c r="A1137" s="167">
        <f t="shared" si="17"/>
        <v>1132</v>
      </c>
      <c r="B1137" s="201" t="s">
        <v>2575</v>
      </c>
      <c r="C1137" s="201" t="s">
        <v>2583</v>
      </c>
      <c r="D1137" s="201" t="s">
        <v>2271</v>
      </c>
      <c r="E1137" s="201" t="s">
        <v>805</v>
      </c>
      <c r="F1137" s="202" t="s">
        <v>2031</v>
      </c>
      <c r="G1137" s="201">
        <v>100</v>
      </c>
      <c r="H1137" s="201">
        <v>4</v>
      </c>
      <c r="I1137" s="201" t="s">
        <v>4202</v>
      </c>
    </row>
    <row r="1138" spans="1:9" ht="25.5">
      <c r="A1138" s="167">
        <f t="shared" si="17"/>
        <v>1133</v>
      </c>
      <c r="B1138" s="201" t="s">
        <v>2575</v>
      </c>
      <c r="C1138" s="201" t="s">
        <v>2584</v>
      </c>
      <c r="D1138" s="201" t="s">
        <v>2585</v>
      </c>
      <c r="E1138" s="201" t="s">
        <v>805</v>
      </c>
      <c r="F1138" s="202" t="s">
        <v>2031</v>
      </c>
      <c r="G1138" s="201">
        <v>50</v>
      </c>
      <c r="H1138" s="201">
        <v>4</v>
      </c>
      <c r="I1138" s="201" t="s">
        <v>4202</v>
      </c>
    </row>
    <row r="1139" spans="1:9" ht="25.5">
      <c r="A1139" s="167">
        <f t="shared" si="17"/>
        <v>1134</v>
      </c>
      <c r="B1139" s="201" t="s">
        <v>2575</v>
      </c>
      <c r="C1139" s="201" t="s">
        <v>2586</v>
      </c>
      <c r="D1139" s="201" t="s">
        <v>2587</v>
      </c>
      <c r="E1139" s="201" t="s">
        <v>805</v>
      </c>
      <c r="F1139" s="202" t="s">
        <v>2031</v>
      </c>
      <c r="G1139" s="201">
        <v>100</v>
      </c>
      <c r="H1139" s="201">
        <v>4</v>
      </c>
      <c r="I1139" s="201" t="s">
        <v>4202</v>
      </c>
    </row>
    <row r="1140" spans="1:9" ht="25.5">
      <c r="A1140" s="167">
        <f t="shared" si="17"/>
        <v>1135</v>
      </c>
      <c r="B1140" s="201" t="s">
        <v>2575</v>
      </c>
      <c r="C1140" s="201" t="s">
        <v>2588</v>
      </c>
      <c r="D1140" s="201" t="s">
        <v>2589</v>
      </c>
      <c r="E1140" s="201" t="s">
        <v>805</v>
      </c>
      <c r="F1140" s="202" t="s">
        <v>2031</v>
      </c>
      <c r="G1140" s="201">
        <v>100</v>
      </c>
      <c r="H1140" s="201">
        <v>4</v>
      </c>
      <c r="I1140" s="201" t="s">
        <v>4202</v>
      </c>
    </row>
    <row r="1141" spans="1:9" ht="25.5">
      <c r="A1141" s="167">
        <f t="shared" si="17"/>
        <v>1136</v>
      </c>
      <c r="B1141" s="201" t="s">
        <v>2575</v>
      </c>
      <c r="C1141" s="201" t="s">
        <v>2590</v>
      </c>
      <c r="D1141" s="201" t="s">
        <v>2591</v>
      </c>
      <c r="E1141" s="201" t="s">
        <v>1491</v>
      </c>
      <c r="F1141" s="201" t="s">
        <v>4204</v>
      </c>
      <c r="G1141" s="201">
        <v>2</v>
      </c>
      <c r="H1141" s="201">
        <v>10</v>
      </c>
      <c r="I1141" s="201" t="s">
        <v>4202</v>
      </c>
    </row>
    <row r="1142" spans="1:9" ht="25.5">
      <c r="A1142" s="167">
        <f t="shared" si="17"/>
        <v>1137</v>
      </c>
      <c r="B1142" s="201" t="s">
        <v>2575</v>
      </c>
      <c r="C1142" s="201" t="s">
        <v>2592</v>
      </c>
      <c r="D1142" s="201" t="s">
        <v>2593</v>
      </c>
      <c r="E1142" s="201" t="s">
        <v>805</v>
      </c>
      <c r="F1142" s="202" t="s">
        <v>2031</v>
      </c>
      <c r="G1142" s="201">
        <v>100</v>
      </c>
      <c r="H1142" s="201">
        <v>4</v>
      </c>
      <c r="I1142" s="201" t="s">
        <v>4202</v>
      </c>
    </row>
    <row r="1143" spans="1:9" ht="25.5">
      <c r="A1143" s="167">
        <f t="shared" si="17"/>
        <v>1138</v>
      </c>
      <c r="B1143" s="201" t="s">
        <v>2575</v>
      </c>
      <c r="C1143" s="201" t="s">
        <v>2594</v>
      </c>
      <c r="D1143" s="201" t="s">
        <v>2595</v>
      </c>
      <c r="E1143" s="201" t="s">
        <v>805</v>
      </c>
      <c r="F1143" s="202" t="s">
        <v>2031</v>
      </c>
      <c r="G1143" s="201">
        <v>100</v>
      </c>
      <c r="H1143" s="201">
        <v>4</v>
      </c>
      <c r="I1143" s="201" t="s">
        <v>4202</v>
      </c>
    </row>
    <row r="1144" spans="1:9" ht="25.5">
      <c r="A1144" s="167">
        <f t="shared" si="17"/>
        <v>1139</v>
      </c>
      <c r="B1144" s="201" t="s">
        <v>2575</v>
      </c>
      <c r="C1144" s="201" t="s">
        <v>2596</v>
      </c>
      <c r="D1144" s="201" t="s">
        <v>2597</v>
      </c>
      <c r="E1144" s="201" t="s">
        <v>805</v>
      </c>
      <c r="F1144" s="202" t="s">
        <v>2031</v>
      </c>
      <c r="G1144" s="201">
        <v>100</v>
      </c>
      <c r="H1144" s="201">
        <v>2</v>
      </c>
      <c r="I1144" s="201" t="s">
        <v>2598</v>
      </c>
    </row>
    <row r="1145" spans="1:9" ht="25.5">
      <c r="A1145" s="167">
        <f t="shared" si="17"/>
        <v>1140</v>
      </c>
      <c r="B1145" s="201" t="s">
        <v>2575</v>
      </c>
      <c r="C1145" s="201" t="s">
        <v>2599</v>
      </c>
      <c r="D1145" s="201" t="s">
        <v>2600</v>
      </c>
      <c r="E1145" s="201" t="s">
        <v>805</v>
      </c>
      <c r="F1145" s="202" t="s">
        <v>2031</v>
      </c>
      <c r="G1145" s="201">
        <v>100</v>
      </c>
      <c r="H1145" s="201">
        <v>2</v>
      </c>
      <c r="I1145" s="201" t="s">
        <v>2598</v>
      </c>
    </row>
    <row r="1146" spans="1:9" ht="25.5">
      <c r="A1146" s="167">
        <f t="shared" si="17"/>
        <v>1141</v>
      </c>
      <c r="B1146" s="201" t="s">
        <v>2575</v>
      </c>
      <c r="C1146" s="201" t="s">
        <v>2601</v>
      </c>
      <c r="D1146" s="201" t="s">
        <v>2374</v>
      </c>
      <c r="E1146" s="201" t="s">
        <v>805</v>
      </c>
      <c r="F1146" s="202" t="s">
        <v>2031</v>
      </c>
      <c r="G1146" s="201">
        <v>50</v>
      </c>
      <c r="H1146" s="201">
        <v>2</v>
      </c>
      <c r="I1146" s="201" t="s">
        <v>2598</v>
      </c>
    </row>
    <row r="1147" spans="1:9" ht="25.5">
      <c r="A1147" s="167">
        <f t="shared" si="17"/>
        <v>1142</v>
      </c>
      <c r="B1147" s="201" t="s">
        <v>2575</v>
      </c>
      <c r="C1147" s="201" t="s">
        <v>2602</v>
      </c>
      <c r="D1147" s="201" t="s">
        <v>2374</v>
      </c>
      <c r="E1147" s="201" t="s">
        <v>805</v>
      </c>
      <c r="F1147" s="202" t="s">
        <v>2031</v>
      </c>
      <c r="G1147" s="201">
        <v>50</v>
      </c>
      <c r="H1147" s="201">
        <v>2</v>
      </c>
      <c r="I1147" s="201" t="s">
        <v>2598</v>
      </c>
    </row>
    <row r="1148" spans="1:9" ht="25.5">
      <c r="A1148" s="167">
        <f t="shared" si="17"/>
        <v>1143</v>
      </c>
      <c r="B1148" s="201" t="s">
        <v>2575</v>
      </c>
      <c r="C1148" s="201" t="s">
        <v>2603</v>
      </c>
      <c r="D1148" s="201" t="s">
        <v>2604</v>
      </c>
      <c r="E1148" s="201" t="s">
        <v>805</v>
      </c>
      <c r="F1148" s="202" t="s">
        <v>2031</v>
      </c>
      <c r="G1148" s="201">
        <v>50</v>
      </c>
      <c r="H1148" s="201">
        <v>2</v>
      </c>
      <c r="I1148" s="201" t="s">
        <v>2598</v>
      </c>
    </row>
    <row r="1149" spans="1:9" ht="25.5">
      <c r="A1149" s="167">
        <f t="shared" si="17"/>
        <v>1144</v>
      </c>
      <c r="B1149" s="201" t="s">
        <v>2575</v>
      </c>
      <c r="C1149" s="201" t="s">
        <v>2605</v>
      </c>
      <c r="D1149" s="201" t="s">
        <v>2374</v>
      </c>
      <c r="E1149" s="201" t="s">
        <v>805</v>
      </c>
      <c r="F1149" s="202" t="s">
        <v>2031</v>
      </c>
      <c r="G1149" s="201">
        <v>50</v>
      </c>
      <c r="H1149" s="201">
        <v>2</v>
      </c>
      <c r="I1149" s="201" t="s">
        <v>2598</v>
      </c>
    </row>
    <row r="1150" spans="1:9" ht="25.5">
      <c r="A1150" s="167">
        <f t="shared" si="17"/>
        <v>1145</v>
      </c>
      <c r="B1150" s="201" t="s">
        <v>2575</v>
      </c>
      <c r="C1150" s="201" t="s">
        <v>2606</v>
      </c>
      <c r="D1150" s="201" t="s">
        <v>2374</v>
      </c>
      <c r="E1150" s="201" t="s">
        <v>805</v>
      </c>
      <c r="F1150" s="202" t="s">
        <v>2031</v>
      </c>
      <c r="G1150" s="201">
        <v>50</v>
      </c>
      <c r="H1150" s="201">
        <v>2</v>
      </c>
      <c r="I1150" s="201" t="s">
        <v>2598</v>
      </c>
    </row>
    <row r="1151" spans="1:9" ht="25.5">
      <c r="A1151" s="167">
        <f t="shared" si="17"/>
        <v>1146</v>
      </c>
      <c r="B1151" s="201" t="s">
        <v>2575</v>
      </c>
      <c r="C1151" s="201" t="s">
        <v>2607</v>
      </c>
      <c r="D1151" s="201" t="s">
        <v>2374</v>
      </c>
      <c r="E1151" s="201" t="s">
        <v>805</v>
      </c>
      <c r="F1151" s="202" t="s">
        <v>2031</v>
      </c>
      <c r="G1151" s="201">
        <v>50</v>
      </c>
      <c r="H1151" s="201">
        <v>2</v>
      </c>
      <c r="I1151" s="201" t="s">
        <v>2598</v>
      </c>
    </row>
    <row r="1152" spans="1:9" ht="25.5">
      <c r="A1152" s="167">
        <f t="shared" si="17"/>
        <v>1147</v>
      </c>
      <c r="B1152" s="201" t="s">
        <v>2575</v>
      </c>
      <c r="C1152" s="201" t="s">
        <v>2608</v>
      </c>
      <c r="D1152" s="201" t="s">
        <v>2609</v>
      </c>
      <c r="E1152" s="201" t="s">
        <v>805</v>
      </c>
      <c r="F1152" s="202" t="s">
        <v>2031</v>
      </c>
      <c r="G1152" s="201">
        <v>50</v>
      </c>
      <c r="H1152" s="201">
        <v>2</v>
      </c>
      <c r="I1152" s="201" t="s">
        <v>2598</v>
      </c>
    </row>
    <row r="1153" spans="1:9" ht="25.5">
      <c r="A1153" s="167">
        <f t="shared" si="17"/>
        <v>1148</v>
      </c>
      <c r="B1153" s="201" t="s">
        <v>2575</v>
      </c>
      <c r="C1153" s="201" t="s">
        <v>2610</v>
      </c>
      <c r="D1153" s="201" t="s">
        <v>2611</v>
      </c>
      <c r="E1153" s="201" t="s">
        <v>805</v>
      </c>
      <c r="F1153" s="202" t="s">
        <v>2031</v>
      </c>
      <c r="G1153" s="201">
        <v>50</v>
      </c>
      <c r="H1153" s="201">
        <v>2</v>
      </c>
      <c r="I1153" s="201" t="s">
        <v>2598</v>
      </c>
    </row>
    <row r="1154" spans="1:9" ht="25.5">
      <c r="A1154" s="167">
        <f t="shared" si="17"/>
        <v>1149</v>
      </c>
      <c r="B1154" s="201" t="s">
        <v>2575</v>
      </c>
      <c r="C1154" s="201" t="s">
        <v>2579</v>
      </c>
      <c r="D1154" s="201" t="s">
        <v>2612</v>
      </c>
      <c r="E1154" s="201" t="s">
        <v>805</v>
      </c>
      <c r="F1154" s="202" t="s">
        <v>2031</v>
      </c>
      <c r="G1154" s="201">
        <v>100</v>
      </c>
      <c r="H1154" s="201">
        <v>4</v>
      </c>
      <c r="I1154" s="201" t="s">
        <v>2598</v>
      </c>
    </row>
    <row r="1155" spans="1:9" ht="25.5">
      <c r="A1155" s="167">
        <f t="shared" si="17"/>
        <v>1150</v>
      </c>
      <c r="B1155" s="201" t="s">
        <v>2575</v>
      </c>
      <c r="C1155" s="201" t="s">
        <v>2613</v>
      </c>
      <c r="D1155" s="201" t="s">
        <v>2614</v>
      </c>
      <c r="E1155" s="201" t="s">
        <v>711</v>
      </c>
      <c r="F1155" s="202" t="s">
        <v>3118</v>
      </c>
      <c r="G1155" s="201">
        <v>2</v>
      </c>
      <c r="H1155" s="201">
        <v>30</v>
      </c>
      <c r="I1155" s="201" t="s">
        <v>2598</v>
      </c>
    </row>
    <row r="1156" spans="1:9" ht="25.5">
      <c r="A1156" s="167">
        <f t="shared" si="17"/>
        <v>1151</v>
      </c>
      <c r="B1156" s="201" t="s">
        <v>2575</v>
      </c>
      <c r="C1156" s="201" t="s">
        <v>2615</v>
      </c>
      <c r="D1156" s="201"/>
      <c r="E1156" s="201" t="s">
        <v>805</v>
      </c>
      <c r="F1156" s="202" t="s">
        <v>2031</v>
      </c>
      <c r="G1156" s="201">
        <v>50</v>
      </c>
      <c r="H1156" s="201">
        <v>2</v>
      </c>
      <c r="I1156" s="201" t="s">
        <v>2598</v>
      </c>
    </row>
    <row r="1157" spans="1:9" ht="25.5">
      <c r="A1157" s="167">
        <f t="shared" si="17"/>
        <v>1152</v>
      </c>
      <c r="B1157" s="201" t="s">
        <v>2575</v>
      </c>
      <c r="C1157" s="201" t="s">
        <v>2616</v>
      </c>
      <c r="D1157" s="201" t="s">
        <v>2617</v>
      </c>
      <c r="E1157" s="201" t="s">
        <v>805</v>
      </c>
      <c r="F1157" s="202" t="s">
        <v>2031</v>
      </c>
      <c r="G1157" s="201">
        <v>50</v>
      </c>
      <c r="H1157" s="201">
        <v>2</v>
      </c>
      <c r="I1157" s="201" t="s">
        <v>2598</v>
      </c>
    </row>
    <row r="1158" spans="1:9" ht="25.5">
      <c r="A1158" s="167">
        <f t="shared" si="17"/>
        <v>1153</v>
      </c>
      <c r="B1158" s="201" t="s">
        <v>2575</v>
      </c>
      <c r="C1158" s="201" t="s">
        <v>2618</v>
      </c>
      <c r="D1158" s="201"/>
      <c r="E1158" s="201" t="s">
        <v>805</v>
      </c>
      <c r="F1158" s="202" t="s">
        <v>2031</v>
      </c>
      <c r="G1158" s="201">
        <v>50</v>
      </c>
      <c r="H1158" s="201">
        <v>2</v>
      </c>
      <c r="I1158" s="201" t="s">
        <v>2598</v>
      </c>
    </row>
    <row r="1159" spans="1:9" ht="25.5">
      <c r="A1159" s="167">
        <f t="shared" si="17"/>
        <v>1154</v>
      </c>
      <c r="B1159" s="201" t="s">
        <v>2575</v>
      </c>
      <c r="C1159" s="201" t="s">
        <v>2619</v>
      </c>
      <c r="D1159" s="201"/>
      <c r="E1159" s="201" t="s">
        <v>805</v>
      </c>
      <c r="F1159" s="202" t="s">
        <v>2031</v>
      </c>
      <c r="G1159" s="201">
        <v>50</v>
      </c>
      <c r="H1159" s="201">
        <v>2</v>
      </c>
      <c r="I1159" s="201" t="s">
        <v>2598</v>
      </c>
    </row>
    <row r="1160" spans="1:9" ht="25.5">
      <c r="A1160" s="167">
        <f t="shared" ref="A1160:A1223" si="18">+A1159+1</f>
        <v>1155</v>
      </c>
      <c r="B1160" s="201" t="s">
        <v>2575</v>
      </c>
      <c r="C1160" s="201" t="s">
        <v>2620</v>
      </c>
      <c r="D1160" s="201"/>
      <c r="E1160" s="201" t="s">
        <v>805</v>
      </c>
      <c r="F1160" s="202" t="s">
        <v>2031</v>
      </c>
      <c r="G1160" s="201">
        <v>50</v>
      </c>
      <c r="H1160" s="201">
        <v>2</v>
      </c>
      <c r="I1160" s="201" t="s">
        <v>2598</v>
      </c>
    </row>
    <row r="1161" spans="1:9" ht="25.5">
      <c r="A1161" s="167">
        <f t="shared" si="18"/>
        <v>1156</v>
      </c>
      <c r="B1161" s="201" t="s">
        <v>2575</v>
      </c>
      <c r="C1161" s="201" t="s">
        <v>2621</v>
      </c>
      <c r="D1161" s="201" t="s">
        <v>2622</v>
      </c>
      <c r="E1161" s="201" t="s">
        <v>805</v>
      </c>
      <c r="F1161" s="202" t="s">
        <v>2031</v>
      </c>
      <c r="G1161" s="201">
        <v>50</v>
      </c>
      <c r="H1161" s="201">
        <v>2</v>
      </c>
      <c r="I1161" s="201" t="s">
        <v>2598</v>
      </c>
    </row>
    <row r="1162" spans="1:9" ht="25.5">
      <c r="A1162" s="167">
        <f t="shared" si="18"/>
        <v>1157</v>
      </c>
      <c r="B1162" s="201" t="s">
        <v>2575</v>
      </c>
      <c r="C1162" s="201" t="s">
        <v>2623</v>
      </c>
      <c r="D1162" s="201"/>
      <c r="E1162" s="201" t="s">
        <v>1491</v>
      </c>
      <c r="F1162" s="201" t="s">
        <v>4204</v>
      </c>
      <c r="G1162" s="201">
        <v>1</v>
      </c>
      <c r="H1162" s="201">
        <v>5</v>
      </c>
      <c r="I1162" s="201" t="s">
        <v>2598</v>
      </c>
    </row>
    <row r="1163" spans="1:9" ht="25.5">
      <c r="A1163" s="167">
        <f t="shared" si="18"/>
        <v>1158</v>
      </c>
      <c r="B1163" s="201" t="s">
        <v>2575</v>
      </c>
      <c r="C1163" s="201" t="s">
        <v>2624</v>
      </c>
      <c r="D1163" s="201" t="s">
        <v>2625</v>
      </c>
      <c r="E1163" s="201" t="s">
        <v>805</v>
      </c>
      <c r="F1163" s="202" t="s">
        <v>2031</v>
      </c>
      <c r="G1163" s="201">
        <v>70</v>
      </c>
      <c r="H1163" s="201">
        <v>3</v>
      </c>
      <c r="I1163" s="201" t="s">
        <v>2598</v>
      </c>
    </row>
    <row r="1164" spans="1:9" ht="25.5">
      <c r="A1164" s="167">
        <f t="shared" si="18"/>
        <v>1159</v>
      </c>
      <c r="B1164" s="201" t="s">
        <v>2575</v>
      </c>
      <c r="C1164" s="201" t="s">
        <v>2626</v>
      </c>
      <c r="D1164" s="201" t="s">
        <v>2627</v>
      </c>
      <c r="E1164" s="201" t="s">
        <v>805</v>
      </c>
      <c r="F1164" s="202" t="s">
        <v>2031</v>
      </c>
      <c r="G1164" s="201">
        <v>50</v>
      </c>
      <c r="H1164" s="201">
        <v>2</v>
      </c>
      <c r="I1164" s="201" t="s">
        <v>2598</v>
      </c>
    </row>
    <row r="1165" spans="1:9" ht="25.5">
      <c r="A1165" s="167">
        <f t="shared" si="18"/>
        <v>1160</v>
      </c>
      <c r="B1165" s="201" t="s">
        <v>2575</v>
      </c>
      <c r="C1165" s="201" t="s">
        <v>2628</v>
      </c>
      <c r="D1165" s="201" t="s">
        <v>2629</v>
      </c>
      <c r="E1165" s="201" t="s">
        <v>1491</v>
      </c>
      <c r="F1165" s="201" t="s">
        <v>4204</v>
      </c>
      <c r="G1165" s="201">
        <v>1</v>
      </c>
      <c r="H1165" s="201">
        <v>5</v>
      </c>
      <c r="I1165" s="201" t="s">
        <v>2598</v>
      </c>
    </row>
    <row r="1166" spans="1:9" ht="25.5">
      <c r="A1166" s="167">
        <f t="shared" si="18"/>
        <v>1161</v>
      </c>
      <c r="B1166" s="201" t="s">
        <v>2575</v>
      </c>
      <c r="C1166" s="201" t="s">
        <v>2630</v>
      </c>
      <c r="D1166" s="201" t="s">
        <v>2589</v>
      </c>
      <c r="E1166" s="201" t="s">
        <v>805</v>
      </c>
      <c r="F1166" s="202" t="s">
        <v>2031</v>
      </c>
      <c r="G1166" s="201">
        <v>50</v>
      </c>
      <c r="H1166" s="201">
        <v>2</v>
      </c>
      <c r="I1166" s="201" t="s">
        <v>2598</v>
      </c>
    </row>
    <row r="1167" spans="1:9" ht="25.5">
      <c r="A1167" s="167">
        <f t="shared" si="18"/>
        <v>1162</v>
      </c>
      <c r="B1167" s="201" t="s">
        <v>2575</v>
      </c>
      <c r="C1167" s="201" t="s">
        <v>2631</v>
      </c>
      <c r="D1167" s="201" t="s">
        <v>2632</v>
      </c>
      <c r="E1167" s="201" t="s">
        <v>1491</v>
      </c>
      <c r="F1167" s="201" t="s">
        <v>4204</v>
      </c>
      <c r="G1167" s="201">
        <v>1</v>
      </c>
      <c r="H1167" s="201">
        <v>5</v>
      </c>
      <c r="I1167" s="201" t="s">
        <v>2598</v>
      </c>
    </row>
    <row r="1168" spans="1:9" ht="25.5">
      <c r="A1168" s="167">
        <f t="shared" si="18"/>
        <v>1163</v>
      </c>
      <c r="B1168" s="201" t="s">
        <v>2575</v>
      </c>
      <c r="C1168" s="201" t="s">
        <v>2633</v>
      </c>
      <c r="D1168" s="201" t="s">
        <v>2634</v>
      </c>
      <c r="E1168" s="201" t="s">
        <v>1491</v>
      </c>
      <c r="F1168" s="201" t="s">
        <v>4204</v>
      </c>
      <c r="G1168" s="201">
        <v>1</v>
      </c>
      <c r="H1168" s="201">
        <v>5</v>
      </c>
      <c r="I1168" s="201" t="s">
        <v>2598</v>
      </c>
    </row>
    <row r="1169" spans="1:9" ht="25.5">
      <c r="A1169" s="167">
        <f t="shared" si="18"/>
        <v>1164</v>
      </c>
      <c r="B1169" s="201" t="s">
        <v>2575</v>
      </c>
      <c r="C1169" s="201" t="s">
        <v>2635</v>
      </c>
      <c r="D1169" s="201" t="s">
        <v>2634</v>
      </c>
      <c r="E1169" s="201" t="s">
        <v>1491</v>
      </c>
      <c r="F1169" s="201" t="s">
        <v>4204</v>
      </c>
      <c r="G1169" s="201">
        <v>1</v>
      </c>
      <c r="H1169" s="201">
        <v>5</v>
      </c>
      <c r="I1169" s="201" t="s">
        <v>2598</v>
      </c>
    </row>
    <row r="1170" spans="1:9" ht="25.5">
      <c r="A1170" s="167">
        <f t="shared" si="18"/>
        <v>1165</v>
      </c>
      <c r="B1170" s="201" t="s">
        <v>2575</v>
      </c>
      <c r="C1170" s="201" t="s">
        <v>2636</v>
      </c>
      <c r="D1170" s="201" t="s">
        <v>2637</v>
      </c>
      <c r="E1170" s="201" t="s">
        <v>711</v>
      </c>
      <c r="F1170" s="202" t="s">
        <v>3118</v>
      </c>
      <c r="G1170" s="201">
        <v>4</v>
      </c>
      <c r="H1170" s="201">
        <v>30</v>
      </c>
      <c r="I1170" s="201" t="s">
        <v>2598</v>
      </c>
    </row>
    <row r="1171" spans="1:9" ht="25.5">
      <c r="A1171" s="167">
        <f t="shared" si="18"/>
        <v>1166</v>
      </c>
      <c r="B1171" s="201" t="s">
        <v>2575</v>
      </c>
      <c r="C1171" s="201" t="s">
        <v>2638</v>
      </c>
      <c r="D1171" s="201"/>
      <c r="E1171" s="201" t="s">
        <v>805</v>
      </c>
      <c r="F1171" s="202" t="s">
        <v>2031</v>
      </c>
      <c r="G1171" s="201">
        <v>100</v>
      </c>
      <c r="H1171" s="201">
        <v>2</v>
      </c>
      <c r="I1171" s="201" t="s">
        <v>2598</v>
      </c>
    </row>
    <row r="1172" spans="1:9" ht="25.5">
      <c r="A1172" s="167">
        <f t="shared" si="18"/>
        <v>1167</v>
      </c>
      <c r="B1172" s="201" t="s">
        <v>2575</v>
      </c>
      <c r="C1172" s="201" t="s">
        <v>2639</v>
      </c>
      <c r="D1172" s="201"/>
      <c r="E1172" s="201" t="s">
        <v>805</v>
      </c>
      <c r="F1172" s="202" t="s">
        <v>2031</v>
      </c>
      <c r="G1172" s="201">
        <v>70</v>
      </c>
      <c r="H1172" s="201">
        <v>3</v>
      </c>
      <c r="I1172" s="201" t="s">
        <v>2598</v>
      </c>
    </row>
    <row r="1173" spans="1:9" ht="25.5">
      <c r="A1173" s="167">
        <f t="shared" si="18"/>
        <v>1168</v>
      </c>
      <c r="B1173" s="201" t="s">
        <v>2575</v>
      </c>
      <c r="C1173" s="201" t="s">
        <v>2640</v>
      </c>
      <c r="D1173" s="201" t="s">
        <v>2641</v>
      </c>
      <c r="E1173" s="201" t="s">
        <v>1491</v>
      </c>
      <c r="F1173" s="201" t="s">
        <v>4204</v>
      </c>
      <c r="G1173" s="201">
        <v>1</v>
      </c>
      <c r="H1173" s="201">
        <v>5</v>
      </c>
      <c r="I1173" s="201" t="s">
        <v>2598</v>
      </c>
    </row>
    <row r="1174" spans="1:9" ht="25.5">
      <c r="A1174" s="167">
        <f t="shared" si="18"/>
        <v>1169</v>
      </c>
      <c r="B1174" s="201" t="s">
        <v>2575</v>
      </c>
      <c r="C1174" s="201" t="s">
        <v>2642</v>
      </c>
      <c r="D1174" s="201" t="s">
        <v>2643</v>
      </c>
      <c r="E1174" s="201" t="s">
        <v>805</v>
      </c>
      <c r="F1174" s="202" t="s">
        <v>2031</v>
      </c>
      <c r="G1174" s="201">
        <v>70</v>
      </c>
      <c r="H1174" s="201">
        <v>3</v>
      </c>
      <c r="I1174" s="201" t="s">
        <v>2598</v>
      </c>
    </row>
    <row r="1175" spans="1:9" ht="25.5">
      <c r="A1175" s="167">
        <f t="shared" si="18"/>
        <v>1170</v>
      </c>
      <c r="B1175" s="201" t="s">
        <v>2575</v>
      </c>
      <c r="C1175" s="201" t="s">
        <v>2644</v>
      </c>
      <c r="D1175" s="201" t="s">
        <v>2645</v>
      </c>
      <c r="E1175" s="201" t="s">
        <v>805</v>
      </c>
      <c r="F1175" s="202" t="s">
        <v>2031</v>
      </c>
      <c r="G1175" s="201">
        <v>50</v>
      </c>
      <c r="H1175" s="201">
        <v>2</v>
      </c>
      <c r="I1175" s="201" t="s">
        <v>2598</v>
      </c>
    </row>
    <row r="1176" spans="1:9" ht="25.5">
      <c r="A1176" s="167">
        <f t="shared" si="18"/>
        <v>1171</v>
      </c>
      <c r="B1176" s="201" t="s">
        <v>2575</v>
      </c>
      <c r="C1176" s="201" t="s">
        <v>2646</v>
      </c>
      <c r="D1176" s="201" t="s">
        <v>2647</v>
      </c>
      <c r="E1176" s="201" t="s">
        <v>805</v>
      </c>
      <c r="F1176" s="202" t="s">
        <v>2031</v>
      </c>
      <c r="G1176" s="201">
        <v>50</v>
      </c>
      <c r="H1176" s="201">
        <v>2</v>
      </c>
      <c r="I1176" s="201" t="s">
        <v>2598</v>
      </c>
    </row>
    <row r="1177" spans="1:9" ht="25.5">
      <c r="A1177" s="167">
        <f t="shared" si="18"/>
        <v>1172</v>
      </c>
      <c r="B1177" s="201" t="s">
        <v>2575</v>
      </c>
      <c r="C1177" s="201" t="s">
        <v>2648</v>
      </c>
      <c r="D1177" s="201" t="s">
        <v>2649</v>
      </c>
      <c r="E1177" s="201" t="s">
        <v>805</v>
      </c>
      <c r="F1177" s="202" t="s">
        <v>2031</v>
      </c>
      <c r="G1177" s="201">
        <v>100</v>
      </c>
      <c r="H1177" s="201">
        <v>4</v>
      </c>
      <c r="I1177" s="201" t="s">
        <v>2598</v>
      </c>
    </row>
    <row r="1178" spans="1:9" ht="25.5">
      <c r="A1178" s="167">
        <f t="shared" si="18"/>
        <v>1173</v>
      </c>
      <c r="B1178" s="201" t="s">
        <v>2575</v>
      </c>
      <c r="C1178" s="201" t="s">
        <v>2650</v>
      </c>
      <c r="D1178" s="201" t="s">
        <v>2651</v>
      </c>
      <c r="E1178" s="201" t="s">
        <v>711</v>
      </c>
      <c r="F1178" s="202" t="s">
        <v>3118</v>
      </c>
      <c r="G1178" s="201">
        <v>1</v>
      </c>
      <c r="H1178" s="201">
        <v>10</v>
      </c>
      <c r="I1178" s="201" t="s">
        <v>2598</v>
      </c>
    </row>
    <row r="1179" spans="1:9" ht="25.5">
      <c r="A1179" s="167">
        <f t="shared" si="18"/>
        <v>1174</v>
      </c>
      <c r="B1179" s="201" t="s">
        <v>2575</v>
      </c>
      <c r="C1179" s="201" t="s">
        <v>2652</v>
      </c>
      <c r="D1179" s="201" t="s">
        <v>2653</v>
      </c>
      <c r="E1179" s="201" t="s">
        <v>711</v>
      </c>
      <c r="F1179" s="202" t="s">
        <v>3118</v>
      </c>
      <c r="G1179" s="201">
        <v>1</v>
      </c>
      <c r="H1179" s="201">
        <v>10</v>
      </c>
      <c r="I1179" s="201" t="s">
        <v>2598</v>
      </c>
    </row>
    <row r="1180" spans="1:9" ht="25.5">
      <c r="A1180" s="167">
        <f t="shared" si="18"/>
        <v>1175</v>
      </c>
      <c r="B1180" s="201" t="s">
        <v>2575</v>
      </c>
      <c r="C1180" s="201" t="s">
        <v>2654</v>
      </c>
      <c r="D1180" s="201" t="s">
        <v>2645</v>
      </c>
      <c r="E1180" s="201" t="s">
        <v>805</v>
      </c>
      <c r="F1180" s="202" t="s">
        <v>2031</v>
      </c>
      <c r="G1180" s="201">
        <v>50</v>
      </c>
      <c r="H1180" s="201">
        <v>2</v>
      </c>
      <c r="I1180" s="201" t="s">
        <v>2598</v>
      </c>
    </row>
    <row r="1181" spans="1:9" ht="25.5">
      <c r="A1181" s="167">
        <f t="shared" si="18"/>
        <v>1176</v>
      </c>
      <c r="B1181" s="201" t="s">
        <v>2575</v>
      </c>
      <c r="C1181" s="201" t="s">
        <v>2655</v>
      </c>
      <c r="D1181" s="201" t="s">
        <v>2656</v>
      </c>
      <c r="E1181" s="201" t="s">
        <v>1491</v>
      </c>
      <c r="F1181" s="201" t="s">
        <v>4204</v>
      </c>
      <c r="G1181" s="201">
        <v>1</v>
      </c>
      <c r="H1181" s="201">
        <v>4</v>
      </c>
      <c r="I1181" s="201" t="s">
        <v>2598</v>
      </c>
    </row>
    <row r="1182" spans="1:9" ht="25.5">
      <c r="A1182" s="167">
        <f t="shared" si="18"/>
        <v>1177</v>
      </c>
      <c r="B1182" s="201" t="s">
        <v>2575</v>
      </c>
      <c r="C1182" s="201" t="s">
        <v>2657</v>
      </c>
      <c r="D1182" s="201" t="s">
        <v>2627</v>
      </c>
      <c r="E1182" s="201" t="s">
        <v>1491</v>
      </c>
      <c r="F1182" s="201" t="s">
        <v>4204</v>
      </c>
      <c r="G1182" s="212">
        <v>1</v>
      </c>
      <c r="H1182" s="201">
        <v>5</v>
      </c>
      <c r="I1182" s="201" t="s">
        <v>2598</v>
      </c>
    </row>
    <row r="1183" spans="1:9" ht="25.5">
      <c r="A1183" s="167">
        <f t="shared" si="18"/>
        <v>1178</v>
      </c>
      <c r="B1183" s="201" t="s">
        <v>2575</v>
      </c>
      <c r="C1183" s="201" t="s">
        <v>2658</v>
      </c>
      <c r="D1183" s="201" t="s">
        <v>2374</v>
      </c>
      <c r="E1183" s="201" t="s">
        <v>1491</v>
      </c>
      <c r="F1183" s="201" t="s">
        <v>4204</v>
      </c>
      <c r="G1183" s="201">
        <v>1</v>
      </c>
      <c r="H1183" s="201">
        <v>5</v>
      </c>
      <c r="I1183" s="201" t="s">
        <v>2598</v>
      </c>
    </row>
    <row r="1184" spans="1:9" ht="25.5">
      <c r="A1184" s="167">
        <f t="shared" si="18"/>
        <v>1179</v>
      </c>
      <c r="B1184" s="201" t="s">
        <v>2575</v>
      </c>
      <c r="C1184" s="201" t="s">
        <v>2659</v>
      </c>
      <c r="D1184" s="201" t="s">
        <v>2374</v>
      </c>
      <c r="E1184" s="201" t="s">
        <v>1491</v>
      </c>
      <c r="F1184" s="201" t="s">
        <v>4204</v>
      </c>
      <c r="G1184" s="201">
        <v>1</v>
      </c>
      <c r="H1184" s="201">
        <v>5</v>
      </c>
      <c r="I1184" s="201" t="s">
        <v>2598</v>
      </c>
    </row>
    <row r="1185" spans="1:9" ht="25.5">
      <c r="A1185" s="167">
        <f t="shared" si="18"/>
        <v>1180</v>
      </c>
      <c r="B1185" s="201" t="s">
        <v>2575</v>
      </c>
      <c r="C1185" s="201" t="s">
        <v>2660</v>
      </c>
      <c r="D1185" s="201" t="s">
        <v>2661</v>
      </c>
      <c r="E1185" s="201" t="s">
        <v>805</v>
      </c>
      <c r="F1185" s="202" t="s">
        <v>2031</v>
      </c>
      <c r="G1185" s="201">
        <v>50</v>
      </c>
      <c r="H1185" s="201">
        <v>2</v>
      </c>
      <c r="I1185" s="201" t="s">
        <v>2598</v>
      </c>
    </row>
    <row r="1186" spans="1:9" ht="25.5">
      <c r="A1186" s="167">
        <f t="shared" si="18"/>
        <v>1181</v>
      </c>
      <c r="B1186" s="201" t="s">
        <v>2575</v>
      </c>
      <c r="C1186" s="201" t="s">
        <v>2662</v>
      </c>
      <c r="D1186" s="201" t="s">
        <v>2663</v>
      </c>
      <c r="E1186" s="201" t="s">
        <v>1491</v>
      </c>
      <c r="F1186" s="201" t="s">
        <v>4204</v>
      </c>
      <c r="G1186" s="212">
        <v>1</v>
      </c>
      <c r="H1186" s="201">
        <v>2</v>
      </c>
      <c r="I1186" s="201" t="s">
        <v>2598</v>
      </c>
    </row>
    <row r="1187" spans="1:9" ht="25.5">
      <c r="A1187" s="167">
        <f t="shared" si="18"/>
        <v>1182</v>
      </c>
      <c r="B1187" s="201" t="s">
        <v>2575</v>
      </c>
      <c r="C1187" s="201" t="s">
        <v>2664</v>
      </c>
      <c r="D1187" s="201" t="s">
        <v>2665</v>
      </c>
      <c r="E1187" s="201" t="s">
        <v>805</v>
      </c>
      <c r="F1187" s="202" t="s">
        <v>2031</v>
      </c>
      <c r="G1187" s="201">
        <v>50</v>
      </c>
      <c r="H1187" s="201">
        <v>2</v>
      </c>
      <c r="I1187" s="201" t="s">
        <v>2598</v>
      </c>
    </row>
    <row r="1188" spans="1:9" ht="25.5">
      <c r="A1188" s="167">
        <f t="shared" si="18"/>
        <v>1183</v>
      </c>
      <c r="B1188" s="201" t="s">
        <v>2666</v>
      </c>
      <c r="C1188" s="201" t="s">
        <v>2667</v>
      </c>
      <c r="D1188" s="201" t="s">
        <v>2668</v>
      </c>
      <c r="E1188" s="201" t="s">
        <v>805</v>
      </c>
      <c r="F1188" s="202" t="s">
        <v>2031</v>
      </c>
      <c r="G1188" s="201">
        <v>100</v>
      </c>
      <c r="H1188" s="201">
        <v>4</v>
      </c>
      <c r="I1188" s="201" t="s">
        <v>4202</v>
      </c>
    </row>
    <row r="1189" spans="1:9" ht="25.5">
      <c r="A1189" s="167">
        <f t="shared" si="18"/>
        <v>1184</v>
      </c>
      <c r="B1189" s="201" t="s">
        <v>2666</v>
      </c>
      <c r="C1189" s="201" t="s">
        <v>2669</v>
      </c>
      <c r="D1189" s="201" t="s">
        <v>2670</v>
      </c>
      <c r="E1189" s="201" t="s">
        <v>1491</v>
      </c>
      <c r="F1189" s="201" t="s">
        <v>4204</v>
      </c>
      <c r="G1189" s="201">
        <v>1</v>
      </c>
      <c r="H1189" s="201">
        <v>10</v>
      </c>
      <c r="I1189" s="201" t="s">
        <v>4202</v>
      </c>
    </row>
    <row r="1190" spans="1:9" ht="25.5">
      <c r="A1190" s="167">
        <f t="shared" si="18"/>
        <v>1185</v>
      </c>
      <c r="B1190" s="201" t="s">
        <v>2666</v>
      </c>
      <c r="C1190" s="201" t="s">
        <v>2671</v>
      </c>
      <c r="D1190" s="201" t="s">
        <v>2271</v>
      </c>
      <c r="E1190" s="201" t="s">
        <v>711</v>
      </c>
      <c r="F1190" s="202" t="s">
        <v>3118</v>
      </c>
      <c r="G1190" s="201">
        <v>3</v>
      </c>
      <c r="H1190" s="201">
        <v>30</v>
      </c>
      <c r="I1190" s="201" t="s">
        <v>4202</v>
      </c>
    </row>
    <row r="1191" spans="1:9" ht="25.5">
      <c r="A1191" s="167">
        <f t="shared" si="18"/>
        <v>1186</v>
      </c>
      <c r="B1191" s="201" t="s">
        <v>2666</v>
      </c>
      <c r="C1191" s="201" t="s">
        <v>2672</v>
      </c>
      <c r="D1191" s="207" t="s">
        <v>2668</v>
      </c>
      <c r="E1191" s="201" t="s">
        <v>711</v>
      </c>
      <c r="F1191" s="202" t="s">
        <v>3118</v>
      </c>
      <c r="G1191" s="201">
        <v>3</v>
      </c>
      <c r="H1191" s="201">
        <v>20</v>
      </c>
      <c r="I1191" s="201" t="s">
        <v>4202</v>
      </c>
    </row>
    <row r="1192" spans="1:9" ht="38.25">
      <c r="A1192" s="167">
        <f t="shared" si="18"/>
        <v>1187</v>
      </c>
      <c r="B1192" s="201" t="s">
        <v>2673</v>
      </c>
      <c r="C1192" s="201" t="s">
        <v>2674</v>
      </c>
      <c r="D1192" s="201" t="s">
        <v>2271</v>
      </c>
      <c r="E1192" s="201" t="s">
        <v>1491</v>
      </c>
      <c r="F1192" s="201" t="s">
        <v>4204</v>
      </c>
      <c r="G1192" s="201">
        <v>8</v>
      </c>
      <c r="H1192" s="201">
        <v>30</v>
      </c>
      <c r="I1192" s="201" t="s">
        <v>2295</v>
      </c>
    </row>
    <row r="1193" spans="1:9" ht="38.25">
      <c r="A1193" s="167">
        <f t="shared" si="18"/>
        <v>1188</v>
      </c>
      <c r="B1193" s="201" t="s">
        <v>582</v>
      </c>
      <c r="C1193" s="201" t="s">
        <v>2675</v>
      </c>
      <c r="D1193" s="201">
        <v>945447989</v>
      </c>
      <c r="E1193" s="201" t="s">
        <v>1491</v>
      </c>
      <c r="F1193" s="201" t="s">
        <v>4204</v>
      </c>
      <c r="G1193" s="201">
        <v>2</v>
      </c>
      <c r="H1193" s="201">
        <v>10</v>
      </c>
      <c r="I1193" s="201" t="s">
        <v>2295</v>
      </c>
    </row>
    <row r="1194" spans="1:9" ht="38.25">
      <c r="A1194" s="167">
        <f t="shared" si="18"/>
        <v>1189</v>
      </c>
      <c r="B1194" s="201" t="s">
        <v>582</v>
      </c>
      <c r="C1194" s="201" t="s">
        <v>2676</v>
      </c>
      <c r="D1194" s="201">
        <v>932892187</v>
      </c>
      <c r="E1194" s="201" t="s">
        <v>1482</v>
      </c>
      <c r="F1194" s="202" t="s">
        <v>307</v>
      </c>
      <c r="G1194" s="201">
        <v>1</v>
      </c>
      <c r="H1194" s="201">
        <v>15</v>
      </c>
      <c r="I1194" s="201" t="s">
        <v>2295</v>
      </c>
    </row>
    <row r="1195" spans="1:9" ht="38.25">
      <c r="A1195" s="167">
        <f t="shared" si="18"/>
        <v>1190</v>
      </c>
      <c r="B1195" s="201" t="s">
        <v>582</v>
      </c>
      <c r="C1195" s="201" t="s">
        <v>2677</v>
      </c>
      <c r="D1195" s="201">
        <v>932892187</v>
      </c>
      <c r="E1195" s="201" t="s">
        <v>1878</v>
      </c>
      <c r="F1195" s="202" t="s">
        <v>4206</v>
      </c>
      <c r="G1195" s="201">
        <v>3</v>
      </c>
      <c r="H1195" s="201">
        <v>15</v>
      </c>
      <c r="I1195" s="201" t="s">
        <v>2295</v>
      </c>
    </row>
    <row r="1196" spans="1:9" ht="38.25">
      <c r="A1196" s="167">
        <f t="shared" si="18"/>
        <v>1191</v>
      </c>
      <c r="B1196" s="201" t="s">
        <v>582</v>
      </c>
      <c r="C1196" s="201" t="s">
        <v>2678</v>
      </c>
      <c r="D1196" s="201">
        <v>937471606</v>
      </c>
      <c r="E1196" s="201" t="s">
        <v>1491</v>
      </c>
      <c r="F1196" s="201" t="s">
        <v>4204</v>
      </c>
      <c r="G1196" s="201">
        <v>1</v>
      </c>
      <c r="H1196" s="201">
        <v>10</v>
      </c>
      <c r="I1196" s="201" t="s">
        <v>2295</v>
      </c>
    </row>
    <row r="1197" spans="1:9" ht="25.5">
      <c r="A1197" s="167">
        <f t="shared" si="18"/>
        <v>1192</v>
      </c>
      <c r="B1197" s="201" t="s">
        <v>2679</v>
      </c>
      <c r="C1197" s="201" t="s">
        <v>2680</v>
      </c>
      <c r="D1197" s="201" t="s">
        <v>2681</v>
      </c>
      <c r="E1197" s="201" t="s">
        <v>1491</v>
      </c>
      <c r="F1197" s="201" t="s">
        <v>4204</v>
      </c>
      <c r="G1197" s="201">
        <v>2</v>
      </c>
      <c r="H1197" s="201">
        <v>5</v>
      </c>
      <c r="I1197" s="201" t="s">
        <v>2266</v>
      </c>
    </row>
    <row r="1198" spans="1:9" ht="25.5">
      <c r="A1198" s="167">
        <f t="shared" si="18"/>
        <v>1193</v>
      </c>
      <c r="B1198" s="201" t="s">
        <v>2679</v>
      </c>
      <c r="C1198" s="201" t="s">
        <v>2682</v>
      </c>
      <c r="D1198" s="201" t="s">
        <v>2683</v>
      </c>
      <c r="E1198" s="201" t="s">
        <v>1491</v>
      </c>
      <c r="F1198" s="201" t="s">
        <v>4204</v>
      </c>
      <c r="G1198" s="201">
        <v>2</v>
      </c>
      <c r="H1198" s="201">
        <v>5</v>
      </c>
      <c r="I1198" s="201" t="s">
        <v>2266</v>
      </c>
    </row>
    <row r="1199" spans="1:9" ht="25.5">
      <c r="A1199" s="167">
        <f t="shared" si="18"/>
        <v>1194</v>
      </c>
      <c r="B1199" s="201" t="s">
        <v>2684</v>
      </c>
      <c r="C1199" s="201" t="s">
        <v>2685</v>
      </c>
      <c r="D1199" s="201" t="s">
        <v>2686</v>
      </c>
      <c r="E1199" s="201" t="s">
        <v>1491</v>
      </c>
      <c r="F1199" s="201" t="s">
        <v>4204</v>
      </c>
      <c r="G1199" s="201">
        <v>1</v>
      </c>
      <c r="H1199" s="201">
        <v>15</v>
      </c>
      <c r="I1199" s="201" t="s">
        <v>2687</v>
      </c>
    </row>
    <row r="1200" spans="1:9" ht="25.5">
      <c r="A1200" s="167">
        <f t="shared" si="18"/>
        <v>1195</v>
      </c>
      <c r="B1200" s="201" t="s">
        <v>2684</v>
      </c>
      <c r="C1200" s="201" t="s">
        <v>2688</v>
      </c>
      <c r="D1200" s="201" t="s">
        <v>2689</v>
      </c>
      <c r="E1200" s="201" t="s">
        <v>1491</v>
      </c>
      <c r="F1200" s="201" t="s">
        <v>4204</v>
      </c>
      <c r="G1200" s="201">
        <v>2</v>
      </c>
      <c r="H1200" s="201">
        <v>10</v>
      </c>
      <c r="I1200" s="201" t="s">
        <v>2687</v>
      </c>
    </row>
    <row r="1201" spans="1:9" ht="38.25">
      <c r="A1201" s="167">
        <f t="shared" si="18"/>
        <v>1196</v>
      </c>
      <c r="B1201" s="201" t="s">
        <v>505</v>
      </c>
      <c r="C1201" s="201" t="s">
        <v>2690</v>
      </c>
      <c r="D1201" s="201" t="s">
        <v>2691</v>
      </c>
      <c r="E1201" s="201" t="s">
        <v>1491</v>
      </c>
      <c r="F1201" s="201" t="s">
        <v>4204</v>
      </c>
      <c r="G1201" s="201">
        <v>1</v>
      </c>
      <c r="H1201" s="201">
        <v>5</v>
      </c>
      <c r="I1201" s="201" t="s">
        <v>2692</v>
      </c>
    </row>
    <row r="1202" spans="1:9" ht="38.25">
      <c r="A1202" s="167">
        <f t="shared" si="18"/>
        <v>1197</v>
      </c>
      <c r="B1202" s="201" t="s">
        <v>505</v>
      </c>
      <c r="C1202" s="201" t="s">
        <v>2693</v>
      </c>
      <c r="D1202" s="201" t="s">
        <v>2694</v>
      </c>
      <c r="E1202" s="201" t="s">
        <v>1491</v>
      </c>
      <c r="F1202" s="201" t="s">
        <v>4204</v>
      </c>
      <c r="G1202" s="201">
        <v>1</v>
      </c>
      <c r="H1202" s="201">
        <v>5</v>
      </c>
      <c r="I1202" s="201" t="s">
        <v>2692</v>
      </c>
    </row>
    <row r="1203" spans="1:9" ht="25.5">
      <c r="A1203" s="167">
        <f t="shared" si="18"/>
        <v>1198</v>
      </c>
      <c r="B1203" s="201" t="s">
        <v>499</v>
      </c>
      <c r="C1203" s="201" t="s">
        <v>2695</v>
      </c>
      <c r="D1203" s="201"/>
      <c r="E1203" s="201" t="s">
        <v>805</v>
      </c>
      <c r="F1203" s="202" t="s">
        <v>2031</v>
      </c>
      <c r="G1203" s="201">
        <v>100</v>
      </c>
      <c r="H1203" s="201">
        <v>4</v>
      </c>
      <c r="I1203" s="201" t="s">
        <v>4202</v>
      </c>
    </row>
    <row r="1204" spans="1:9" ht="25.5">
      <c r="A1204" s="167">
        <f t="shared" si="18"/>
        <v>1199</v>
      </c>
      <c r="B1204" s="201" t="s">
        <v>499</v>
      </c>
      <c r="C1204" s="201" t="s">
        <v>2696</v>
      </c>
      <c r="D1204" s="201" t="s">
        <v>2697</v>
      </c>
      <c r="E1204" s="201" t="s">
        <v>805</v>
      </c>
      <c r="F1204" s="202" t="s">
        <v>2031</v>
      </c>
      <c r="G1204" s="201">
        <v>100</v>
      </c>
      <c r="H1204" s="201">
        <v>4</v>
      </c>
      <c r="I1204" s="201" t="s">
        <v>4202</v>
      </c>
    </row>
    <row r="1205" spans="1:9" ht="25.5">
      <c r="A1205" s="167">
        <f t="shared" si="18"/>
        <v>1200</v>
      </c>
      <c r="B1205" s="201" t="s">
        <v>499</v>
      </c>
      <c r="C1205" s="201" t="s">
        <v>2698</v>
      </c>
      <c r="D1205" s="201" t="s">
        <v>2699</v>
      </c>
      <c r="E1205" s="201" t="s">
        <v>805</v>
      </c>
      <c r="F1205" s="202" t="s">
        <v>2031</v>
      </c>
      <c r="G1205" s="201">
        <v>100</v>
      </c>
      <c r="H1205" s="201">
        <v>4</v>
      </c>
      <c r="I1205" s="201" t="s">
        <v>4202</v>
      </c>
    </row>
    <row r="1206" spans="1:9" ht="25.5">
      <c r="A1206" s="167">
        <f t="shared" si="18"/>
        <v>1201</v>
      </c>
      <c r="B1206" s="201" t="s">
        <v>499</v>
      </c>
      <c r="C1206" s="201" t="s">
        <v>2700</v>
      </c>
      <c r="D1206" s="201" t="s">
        <v>2701</v>
      </c>
      <c r="E1206" s="201" t="s">
        <v>805</v>
      </c>
      <c r="F1206" s="202" t="s">
        <v>2031</v>
      </c>
      <c r="G1206" s="201">
        <v>100</v>
      </c>
      <c r="H1206" s="201">
        <v>4</v>
      </c>
      <c r="I1206" s="201" t="s">
        <v>4202</v>
      </c>
    </row>
    <row r="1207" spans="1:9" ht="25.5">
      <c r="A1207" s="167">
        <f t="shared" si="18"/>
        <v>1202</v>
      </c>
      <c r="B1207" s="201" t="s">
        <v>499</v>
      </c>
      <c r="C1207" s="201" t="s">
        <v>2702</v>
      </c>
      <c r="D1207" s="201"/>
      <c r="E1207" s="201" t="s">
        <v>805</v>
      </c>
      <c r="F1207" s="202" t="s">
        <v>2031</v>
      </c>
      <c r="G1207" s="201">
        <v>100</v>
      </c>
      <c r="H1207" s="201">
        <v>4</v>
      </c>
      <c r="I1207" s="201" t="s">
        <v>4202</v>
      </c>
    </row>
    <row r="1208" spans="1:9" ht="25.5">
      <c r="A1208" s="167">
        <f t="shared" si="18"/>
        <v>1203</v>
      </c>
      <c r="B1208" s="201" t="s">
        <v>499</v>
      </c>
      <c r="C1208" s="201" t="s">
        <v>2703</v>
      </c>
      <c r="D1208" s="201" t="s">
        <v>2704</v>
      </c>
      <c r="E1208" s="201" t="s">
        <v>805</v>
      </c>
      <c r="F1208" s="202" t="s">
        <v>2031</v>
      </c>
      <c r="G1208" s="201">
        <v>100</v>
      </c>
      <c r="H1208" s="201">
        <v>4</v>
      </c>
      <c r="I1208" s="201" t="s">
        <v>4202</v>
      </c>
    </row>
    <row r="1209" spans="1:9" ht="25.5">
      <c r="A1209" s="167">
        <f t="shared" si="18"/>
        <v>1204</v>
      </c>
      <c r="B1209" s="201" t="s">
        <v>499</v>
      </c>
      <c r="C1209" s="201" t="s">
        <v>2705</v>
      </c>
      <c r="D1209" s="201" t="s">
        <v>2706</v>
      </c>
      <c r="E1209" s="201" t="s">
        <v>805</v>
      </c>
      <c r="F1209" s="202" t="s">
        <v>2031</v>
      </c>
      <c r="G1209" s="201">
        <v>100</v>
      </c>
      <c r="H1209" s="201">
        <v>4</v>
      </c>
      <c r="I1209" s="201" t="s">
        <v>4202</v>
      </c>
    </row>
    <row r="1210" spans="1:9" ht="25.5">
      <c r="A1210" s="167">
        <f t="shared" si="18"/>
        <v>1205</v>
      </c>
      <c r="B1210" s="201" t="s">
        <v>499</v>
      </c>
      <c r="C1210" s="201" t="s">
        <v>2707</v>
      </c>
      <c r="D1210" s="201" t="s">
        <v>2708</v>
      </c>
      <c r="E1210" s="201" t="s">
        <v>805</v>
      </c>
      <c r="F1210" s="202" t="s">
        <v>2031</v>
      </c>
      <c r="G1210" s="201">
        <v>100</v>
      </c>
      <c r="H1210" s="201">
        <v>4</v>
      </c>
      <c r="I1210" s="201" t="s">
        <v>4202</v>
      </c>
    </row>
    <row r="1211" spans="1:9" ht="25.5">
      <c r="A1211" s="167">
        <f t="shared" si="18"/>
        <v>1206</v>
      </c>
      <c r="B1211" s="201" t="s">
        <v>499</v>
      </c>
      <c r="C1211" s="201" t="s">
        <v>2709</v>
      </c>
      <c r="D1211" s="201" t="s">
        <v>2710</v>
      </c>
      <c r="E1211" s="201" t="s">
        <v>805</v>
      </c>
      <c r="F1211" s="202" t="s">
        <v>2031</v>
      </c>
      <c r="G1211" s="201">
        <v>100</v>
      </c>
      <c r="H1211" s="201">
        <v>4</v>
      </c>
      <c r="I1211" s="201" t="s">
        <v>4202</v>
      </c>
    </row>
    <row r="1212" spans="1:9" ht="25.5">
      <c r="A1212" s="167">
        <f t="shared" si="18"/>
        <v>1207</v>
      </c>
      <c r="B1212" s="201" t="s">
        <v>499</v>
      </c>
      <c r="C1212" s="201" t="s">
        <v>2711</v>
      </c>
      <c r="D1212" s="201" t="s">
        <v>2712</v>
      </c>
      <c r="E1212" s="201" t="s">
        <v>805</v>
      </c>
      <c r="F1212" s="202" t="s">
        <v>2031</v>
      </c>
      <c r="G1212" s="201">
        <v>100</v>
      </c>
      <c r="H1212" s="201">
        <v>4</v>
      </c>
      <c r="I1212" s="201" t="s">
        <v>4202</v>
      </c>
    </row>
    <row r="1213" spans="1:9" ht="25.5">
      <c r="A1213" s="167">
        <f t="shared" si="18"/>
        <v>1208</v>
      </c>
      <c r="B1213" s="201" t="s">
        <v>499</v>
      </c>
      <c r="C1213" s="201" t="s">
        <v>2713</v>
      </c>
      <c r="D1213" s="201" t="s">
        <v>2714</v>
      </c>
      <c r="E1213" s="201" t="s">
        <v>1491</v>
      </c>
      <c r="F1213" s="201" t="s">
        <v>4204</v>
      </c>
      <c r="G1213" s="201">
        <v>2</v>
      </c>
      <c r="H1213" s="201">
        <v>10</v>
      </c>
      <c r="I1213" s="201" t="s">
        <v>4202</v>
      </c>
    </row>
    <row r="1214" spans="1:9" ht="25.5">
      <c r="A1214" s="167">
        <f t="shared" si="18"/>
        <v>1209</v>
      </c>
      <c r="B1214" s="201" t="s">
        <v>499</v>
      </c>
      <c r="C1214" s="201" t="s">
        <v>2715</v>
      </c>
      <c r="D1214" s="201" t="s">
        <v>2716</v>
      </c>
      <c r="E1214" s="201" t="s">
        <v>1491</v>
      </c>
      <c r="F1214" s="201" t="s">
        <v>4204</v>
      </c>
      <c r="G1214" s="201">
        <v>1</v>
      </c>
      <c r="H1214" s="201">
        <v>10</v>
      </c>
      <c r="I1214" s="201" t="s">
        <v>4202</v>
      </c>
    </row>
    <row r="1215" spans="1:9" ht="25.5">
      <c r="A1215" s="167">
        <f t="shared" si="18"/>
        <v>1210</v>
      </c>
      <c r="B1215" s="201" t="s">
        <v>499</v>
      </c>
      <c r="C1215" s="201" t="s">
        <v>2717</v>
      </c>
      <c r="D1215" s="201" t="s">
        <v>2718</v>
      </c>
      <c r="E1215" s="201" t="s">
        <v>805</v>
      </c>
      <c r="F1215" s="202" t="s">
        <v>2031</v>
      </c>
      <c r="G1215" s="201">
        <v>100</v>
      </c>
      <c r="H1215" s="201">
        <v>4</v>
      </c>
      <c r="I1215" s="201" t="s">
        <v>4202</v>
      </c>
    </row>
    <row r="1216" spans="1:9" ht="25.5">
      <c r="A1216" s="167">
        <f t="shared" si="18"/>
        <v>1211</v>
      </c>
      <c r="B1216" s="201" t="s">
        <v>499</v>
      </c>
      <c r="C1216" s="201" t="s">
        <v>2719</v>
      </c>
      <c r="D1216" s="201" t="s">
        <v>2720</v>
      </c>
      <c r="E1216" s="201" t="s">
        <v>1491</v>
      </c>
      <c r="F1216" s="201" t="s">
        <v>4204</v>
      </c>
      <c r="G1216" s="201">
        <v>1</v>
      </c>
      <c r="H1216" s="201">
        <v>4</v>
      </c>
      <c r="I1216" s="201" t="s">
        <v>4202</v>
      </c>
    </row>
    <row r="1217" spans="1:9" ht="25.5">
      <c r="A1217" s="167">
        <f t="shared" si="18"/>
        <v>1212</v>
      </c>
      <c r="B1217" s="201" t="s">
        <v>499</v>
      </c>
      <c r="C1217" s="201" t="s">
        <v>2721</v>
      </c>
      <c r="D1217" s="201" t="s">
        <v>2722</v>
      </c>
      <c r="E1217" s="201" t="s">
        <v>805</v>
      </c>
      <c r="F1217" s="202" t="s">
        <v>2031</v>
      </c>
      <c r="G1217" s="201">
        <v>50</v>
      </c>
      <c r="H1217" s="201">
        <v>4</v>
      </c>
      <c r="I1217" s="201" t="s">
        <v>4202</v>
      </c>
    </row>
    <row r="1218" spans="1:9" ht="25.5">
      <c r="A1218" s="167">
        <f t="shared" si="18"/>
        <v>1213</v>
      </c>
      <c r="B1218" s="201" t="s">
        <v>499</v>
      </c>
      <c r="C1218" s="201" t="s">
        <v>2723</v>
      </c>
      <c r="D1218" s="201" t="s">
        <v>2724</v>
      </c>
      <c r="E1218" s="201" t="s">
        <v>805</v>
      </c>
      <c r="F1218" s="202" t="s">
        <v>2031</v>
      </c>
      <c r="G1218" s="201">
        <v>50</v>
      </c>
      <c r="H1218" s="201">
        <v>4</v>
      </c>
      <c r="I1218" s="201" t="s">
        <v>4202</v>
      </c>
    </row>
    <row r="1219" spans="1:9" ht="25.5">
      <c r="A1219" s="167">
        <f t="shared" si="18"/>
        <v>1214</v>
      </c>
      <c r="B1219" s="201" t="s">
        <v>499</v>
      </c>
      <c r="C1219" s="201" t="s">
        <v>2725</v>
      </c>
      <c r="D1219" s="201" t="s">
        <v>2726</v>
      </c>
      <c r="E1219" s="201" t="s">
        <v>805</v>
      </c>
      <c r="F1219" s="202" t="s">
        <v>2031</v>
      </c>
      <c r="G1219" s="201">
        <v>50</v>
      </c>
      <c r="H1219" s="201">
        <v>4</v>
      </c>
      <c r="I1219" s="201" t="s">
        <v>4202</v>
      </c>
    </row>
    <row r="1220" spans="1:9" ht="25.5">
      <c r="A1220" s="167">
        <f t="shared" si="18"/>
        <v>1215</v>
      </c>
      <c r="B1220" s="201" t="s">
        <v>499</v>
      </c>
      <c r="C1220" s="201" t="s">
        <v>2727</v>
      </c>
      <c r="D1220" s="201" t="s">
        <v>2728</v>
      </c>
      <c r="E1220" s="201" t="s">
        <v>805</v>
      </c>
      <c r="F1220" s="202" t="s">
        <v>2031</v>
      </c>
      <c r="G1220" s="201">
        <v>50</v>
      </c>
      <c r="H1220" s="201">
        <v>4</v>
      </c>
      <c r="I1220" s="201" t="s">
        <v>4202</v>
      </c>
    </row>
    <row r="1221" spans="1:9" ht="25.5">
      <c r="A1221" s="167">
        <f t="shared" si="18"/>
        <v>1216</v>
      </c>
      <c r="B1221" s="201" t="s">
        <v>499</v>
      </c>
      <c r="C1221" s="201" t="s">
        <v>2729</v>
      </c>
      <c r="D1221" s="201" t="s">
        <v>2730</v>
      </c>
      <c r="E1221" s="201" t="s">
        <v>805</v>
      </c>
      <c r="F1221" s="202" t="s">
        <v>2031</v>
      </c>
      <c r="G1221" s="201">
        <v>50</v>
      </c>
      <c r="H1221" s="201">
        <v>4</v>
      </c>
      <c r="I1221" s="201" t="s">
        <v>4202</v>
      </c>
    </row>
    <row r="1222" spans="1:9" ht="25.5">
      <c r="A1222" s="167">
        <f t="shared" si="18"/>
        <v>1217</v>
      </c>
      <c r="B1222" s="201" t="s">
        <v>499</v>
      </c>
      <c r="C1222" s="201" t="s">
        <v>2731</v>
      </c>
      <c r="D1222" s="201" t="s">
        <v>2732</v>
      </c>
      <c r="E1222" s="201" t="s">
        <v>805</v>
      </c>
      <c r="F1222" s="202" t="s">
        <v>2031</v>
      </c>
      <c r="G1222" s="201">
        <v>50</v>
      </c>
      <c r="H1222" s="201">
        <v>4</v>
      </c>
      <c r="I1222" s="201" t="s">
        <v>4202</v>
      </c>
    </row>
    <row r="1223" spans="1:9" ht="25.5">
      <c r="A1223" s="167">
        <f t="shared" si="18"/>
        <v>1218</v>
      </c>
      <c r="B1223" s="201" t="s">
        <v>499</v>
      </c>
      <c r="C1223" s="201" t="s">
        <v>2733</v>
      </c>
      <c r="D1223" s="201" t="s">
        <v>2734</v>
      </c>
      <c r="E1223" s="201" t="s">
        <v>805</v>
      </c>
      <c r="F1223" s="202" t="s">
        <v>2031</v>
      </c>
      <c r="G1223" s="201">
        <v>50</v>
      </c>
      <c r="H1223" s="201">
        <v>4</v>
      </c>
      <c r="I1223" s="201" t="s">
        <v>4202</v>
      </c>
    </row>
    <row r="1224" spans="1:9" ht="25.5">
      <c r="A1224" s="167">
        <f t="shared" ref="A1224:A1287" si="19">+A1223+1</f>
        <v>1219</v>
      </c>
      <c r="B1224" s="201" t="s">
        <v>499</v>
      </c>
      <c r="C1224" s="201" t="s">
        <v>2735</v>
      </c>
      <c r="D1224" s="201" t="s">
        <v>2736</v>
      </c>
      <c r="E1224" s="201" t="s">
        <v>805</v>
      </c>
      <c r="F1224" s="202" t="s">
        <v>2031</v>
      </c>
      <c r="G1224" s="201">
        <v>100</v>
      </c>
      <c r="H1224" s="201">
        <v>4</v>
      </c>
      <c r="I1224" s="201" t="s">
        <v>4202</v>
      </c>
    </row>
    <row r="1225" spans="1:9" ht="25.5">
      <c r="A1225" s="167">
        <f t="shared" si="19"/>
        <v>1220</v>
      </c>
      <c r="B1225" s="201" t="s">
        <v>499</v>
      </c>
      <c r="C1225" s="201" t="s">
        <v>2737</v>
      </c>
      <c r="D1225" s="201" t="s">
        <v>2738</v>
      </c>
      <c r="E1225" s="201" t="s">
        <v>805</v>
      </c>
      <c r="F1225" s="202" t="s">
        <v>2031</v>
      </c>
      <c r="G1225" s="201">
        <v>50</v>
      </c>
      <c r="H1225" s="201">
        <v>4</v>
      </c>
      <c r="I1225" s="201" t="s">
        <v>4202</v>
      </c>
    </row>
    <row r="1226" spans="1:9" ht="25.5">
      <c r="A1226" s="167">
        <f t="shared" si="19"/>
        <v>1221</v>
      </c>
      <c r="B1226" s="201" t="s">
        <v>499</v>
      </c>
      <c r="C1226" s="201" t="s">
        <v>2739</v>
      </c>
      <c r="D1226" s="201" t="s">
        <v>2740</v>
      </c>
      <c r="E1226" s="201" t="s">
        <v>805</v>
      </c>
      <c r="F1226" s="202" t="s">
        <v>2031</v>
      </c>
      <c r="G1226" s="201">
        <v>100</v>
      </c>
      <c r="H1226" s="201">
        <v>4</v>
      </c>
      <c r="I1226" s="201" t="s">
        <v>4202</v>
      </c>
    </row>
    <row r="1227" spans="1:9" ht="25.5">
      <c r="A1227" s="167">
        <f t="shared" si="19"/>
        <v>1222</v>
      </c>
      <c r="B1227" s="201" t="s">
        <v>499</v>
      </c>
      <c r="C1227" s="201" t="s">
        <v>2741</v>
      </c>
      <c r="D1227" s="201" t="s">
        <v>2742</v>
      </c>
      <c r="E1227" s="201" t="s">
        <v>805</v>
      </c>
      <c r="F1227" s="202" t="s">
        <v>2031</v>
      </c>
      <c r="G1227" s="201">
        <v>50</v>
      </c>
      <c r="H1227" s="201">
        <v>4</v>
      </c>
      <c r="I1227" s="201" t="s">
        <v>4202</v>
      </c>
    </row>
    <row r="1228" spans="1:9" ht="25.5">
      <c r="A1228" s="167">
        <f t="shared" si="19"/>
        <v>1223</v>
      </c>
      <c r="B1228" s="201" t="s">
        <v>499</v>
      </c>
      <c r="C1228" s="201" t="s">
        <v>2743</v>
      </c>
      <c r="D1228" s="201" t="s">
        <v>2744</v>
      </c>
      <c r="E1228" s="201" t="s">
        <v>1491</v>
      </c>
      <c r="F1228" s="201" t="s">
        <v>4204</v>
      </c>
      <c r="G1228" s="201">
        <v>1</v>
      </c>
      <c r="H1228" s="201">
        <v>3</v>
      </c>
      <c r="I1228" s="201" t="s">
        <v>4202</v>
      </c>
    </row>
    <row r="1229" spans="1:9" ht="25.5">
      <c r="A1229" s="167">
        <f t="shared" si="19"/>
        <v>1224</v>
      </c>
      <c r="B1229" s="201" t="s">
        <v>499</v>
      </c>
      <c r="C1229" s="201" t="s">
        <v>2745</v>
      </c>
      <c r="D1229" s="201" t="s">
        <v>2746</v>
      </c>
      <c r="E1229" s="201" t="s">
        <v>1491</v>
      </c>
      <c r="F1229" s="201" t="s">
        <v>4204</v>
      </c>
      <c r="G1229" s="201">
        <v>1</v>
      </c>
      <c r="H1229" s="201">
        <v>3</v>
      </c>
      <c r="I1229" s="201" t="s">
        <v>4202</v>
      </c>
    </row>
    <row r="1230" spans="1:9" ht="25.5">
      <c r="A1230" s="167">
        <f t="shared" si="19"/>
        <v>1225</v>
      </c>
      <c r="B1230" s="201" t="s">
        <v>499</v>
      </c>
      <c r="C1230" s="201" t="s">
        <v>2747</v>
      </c>
      <c r="D1230" s="201" t="s">
        <v>2748</v>
      </c>
      <c r="E1230" s="201" t="s">
        <v>1491</v>
      </c>
      <c r="F1230" s="201" t="s">
        <v>4204</v>
      </c>
      <c r="G1230" s="201">
        <v>1</v>
      </c>
      <c r="H1230" s="201">
        <v>6</v>
      </c>
      <c r="I1230" s="201" t="s">
        <v>4202</v>
      </c>
    </row>
    <row r="1231" spans="1:9" ht="25.5">
      <c r="A1231" s="167">
        <f t="shared" si="19"/>
        <v>1226</v>
      </c>
      <c r="B1231" s="201" t="s">
        <v>499</v>
      </c>
      <c r="C1231" s="201" t="s">
        <v>2749</v>
      </c>
      <c r="D1231" s="201" t="s">
        <v>2271</v>
      </c>
      <c r="E1231" s="201" t="s">
        <v>711</v>
      </c>
      <c r="F1231" s="202" t="s">
        <v>3118</v>
      </c>
      <c r="G1231" s="201">
        <v>1</v>
      </c>
      <c r="H1231" s="201">
        <v>10</v>
      </c>
      <c r="I1231" s="201" t="s">
        <v>4202</v>
      </c>
    </row>
    <row r="1232" spans="1:9" ht="25.5">
      <c r="A1232" s="167">
        <f t="shared" si="19"/>
        <v>1227</v>
      </c>
      <c r="B1232" s="201" t="s">
        <v>499</v>
      </c>
      <c r="C1232" s="201" t="s">
        <v>2750</v>
      </c>
      <c r="D1232" s="201" t="s">
        <v>2751</v>
      </c>
      <c r="E1232" s="201" t="s">
        <v>1491</v>
      </c>
      <c r="F1232" s="201" t="s">
        <v>4204</v>
      </c>
      <c r="G1232" s="201">
        <v>1</v>
      </c>
      <c r="H1232" s="201">
        <v>2</v>
      </c>
      <c r="I1232" s="201" t="s">
        <v>4202</v>
      </c>
    </row>
    <row r="1233" spans="1:9" ht="25.5">
      <c r="A1233" s="167">
        <f t="shared" si="19"/>
        <v>1228</v>
      </c>
      <c r="B1233" s="201" t="s">
        <v>499</v>
      </c>
      <c r="C1233" s="201" t="s">
        <v>2752</v>
      </c>
      <c r="D1233" s="201" t="s">
        <v>2753</v>
      </c>
      <c r="E1233" s="201" t="s">
        <v>1491</v>
      </c>
      <c r="F1233" s="201" t="s">
        <v>4204</v>
      </c>
      <c r="G1233" s="201">
        <v>1</v>
      </c>
      <c r="H1233" s="201">
        <v>5</v>
      </c>
      <c r="I1233" s="201" t="s">
        <v>4202</v>
      </c>
    </row>
    <row r="1234" spans="1:9" ht="25.5">
      <c r="A1234" s="167">
        <f t="shared" si="19"/>
        <v>1229</v>
      </c>
      <c r="B1234" s="201" t="s">
        <v>499</v>
      </c>
      <c r="C1234" s="201" t="s">
        <v>2754</v>
      </c>
      <c r="D1234" s="201" t="s">
        <v>2755</v>
      </c>
      <c r="E1234" s="201" t="s">
        <v>1491</v>
      </c>
      <c r="F1234" s="201" t="s">
        <v>4204</v>
      </c>
      <c r="G1234" s="201">
        <v>1</v>
      </c>
      <c r="H1234" s="201">
        <v>5</v>
      </c>
      <c r="I1234" s="201" t="s">
        <v>4202</v>
      </c>
    </row>
    <row r="1235" spans="1:9" ht="25.5">
      <c r="A1235" s="167">
        <f t="shared" si="19"/>
        <v>1230</v>
      </c>
      <c r="B1235" s="201" t="s">
        <v>499</v>
      </c>
      <c r="C1235" s="201" t="s">
        <v>2756</v>
      </c>
      <c r="D1235" s="201" t="s">
        <v>2757</v>
      </c>
      <c r="E1235" s="201" t="s">
        <v>1491</v>
      </c>
      <c r="F1235" s="201" t="s">
        <v>4204</v>
      </c>
      <c r="G1235" s="201">
        <v>2</v>
      </c>
      <c r="H1235" s="201">
        <v>10</v>
      </c>
      <c r="I1235" s="201" t="s">
        <v>4202</v>
      </c>
    </row>
    <row r="1236" spans="1:9" ht="25.5">
      <c r="A1236" s="167">
        <f t="shared" si="19"/>
        <v>1231</v>
      </c>
      <c r="B1236" s="201" t="s">
        <v>499</v>
      </c>
      <c r="C1236" s="201" t="s">
        <v>2758</v>
      </c>
      <c r="D1236" s="201" t="s">
        <v>2271</v>
      </c>
      <c r="E1236" s="201" t="s">
        <v>805</v>
      </c>
      <c r="F1236" s="202" t="s">
        <v>2031</v>
      </c>
      <c r="G1236" s="201">
        <v>100</v>
      </c>
      <c r="H1236" s="201">
        <v>4</v>
      </c>
      <c r="I1236" s="201" t="s">
        <v>4202</v>
      </c>
    </row>
    <row r="1237" spans="1:9" ht="25.5">
      <c r="A1237" s="167">
        <f t="shared" si="19"/>
        <v>1232</v>
      </c>
      <c r="B1237" s="201" t="s">
        <v>499</v>
      </c>
      <c r="C1237" s="201" t="s">
        <v>2759</v>
      </c>
      <c r="D1237" s="201" t="s">
        <v>2760</v>
      </c>
      <c r="E1237" s="201" t="s">
        <v>805</v>
      </c>
      <c r="F1237" s="202" t="s">
        <v>2031</v>
      </c>
      <c r="G1237" s="201">
        <v>100</v>
      </c>
      <c r="H1237" s="201">
        <v>4</v>
      </c>
      <c r="I1237" s="201" t="s">
        <v>4202</v>
      </c>
    </row>
    <row r="1238" spans="1:9" ht="25.5">
      <c r="A1238" s="167">
        <f t="shared" si="19"/>
        <v>1233</v>
      </c>
      <c r="B1238" s="201" t="s">
        <v>499</v>
      </c>
      <c r="C1238" s="201" t="s">
        <v>2761</v>
      </c>
      <c r="D1238" s="201" t="s">
        <v>2760</v>
      </c>
      <c r="E1238" s="201" t="s">
        <v>805</v>
      </c>
      <c r="F1238" s="202" t="s">
        <v>2031</v>
      </c>
      <c r="G1238" s="201">
        <v>100</v>
      </c>
      <c r="H1238" s="201">
        <v>4</v>
      </c>
      <c r="I1238" s="201" t="s">
        <v>4202</v>
      </c>
    </row>
    <row r="1239" spans="1:9" ht="25.5">
      <c r="A1239" s="167">
        <f t="shared" si="19"/>
        <v>1234</v>
      </c>
      <c r="B1239" s="201" t="s">
        <v>499</v>
      </c>
      <c r="C1239" s="201" t="s">
        <v>2762</v>
      </c>
      <c r="D1239" s="201" t="s">
        <v>2763</v>
      </c>
      <c r="E1239" s="201" t="s">
        <v>805</v>
      </c>
      <c r="F1239" s="202" t="s">
        <v>2031</v>
      </c>
      <c r="G1239" s="201">
        <v>200</v>
      </c>
      <c r="H1239" s="201">
        <v>8</v>
      </c>
      <c r="I1239" s="201" t="s">
        <v>4202</v>
      </c>
    </row>
    <row r="1240" spans="1:9" ht="25.5">
      <c r="A1240" s="167">
        <f t="shared" si="19"/>
        <v>1235</v>
      </c>
      <c r="B1240" s="201" t="s">
        <v>499</v>
      </c>
      <c r="C1240" s="201" t="s">
        <v>2764</v>
      </c>
      <c r="D1240" s="201" t="s">
        <v>2760</v>
      </c>
      <c r="E1240" s="201" t="s">
        <v>805</v>
      </c>
      <c r="F1240" s="202" t="s">
        <v>2031</v>
      </c>
      <c r="G1240" s="201">
        <v>100</v>
      </c>
      <c r="H1240" s="201">
        <v>4</v>
      </c>
      <c r="I1240" s="201" t="s">
        <v>4202</v>
      </c>
    </row>
    <row r="1241" spans="1:9" ht="25.5">
      <c r="A1241" s="167">
        <f t="shared" si="19"/>
        <v>1236</v>
      </c>
      <c r="B1241" s="201" t="s">
        <v>499</v>
      </c>
      <c r="C1241" s="201" t="s">
        <v>2765</v>
      </c>
      <c r="D1241" s="201" t="s">
        <v>2766</v>
      </c>
      <c r="E1241" s="201" t="s">
        <v>805</v>
      </c>
      <c r="F1241" s="202" t="s">
        <v>2031</v>
      </c>
      <c r="G1241" s="201">
        <v>100</v>
      </c>
      <c r="H1241" s="201">
        <v>4</v>
      </c>
      <c r="I1241" s="201" t="s">
        <v>4202</v>
      </c>
    </row>
    <row r="1242" spans="1:9" ht="25.5">
      <c r="A1242" s="167">
        <f t="shared" si="19"/>
        <v>1237</v>
      </c>
      <c r="B1242" s="201" t="s">
        <v>499</v>
      </c>
      <c r="C1242" s="201" t="s">
        <v>2767</v>
      </c>
      <c r="D1242" s="201" t="s">
        <v>2766</v>
      </c>
      <c r="E1242" s="201" t="s">
        <v>805</v>
      </c>
      <c r="F1242" s="202" t="s">
        <v>2031</v>
      </c>
      <c r="G1242" s="201">
        <v>50</v>
      </c>
      <c r="H1242" s="201">
        <v>2</v>
      </c>
      <c r="I1242" s="201" t="s">
        <v>4202</v>
      </c>
    </row>
    <row r="1243" spans="1:9" ht="25.5">
      <c r="A1243" s="167">
        <f t="shared" si="19"/>
        <v>1238</v>
      </c>
      <c r="B1243" s="201" t="s">
        <v>499</v>
      </c>
      <c r="C1243" s="201" t="s">
        <v>2768</v>
      </c>
      <c r="D1243" s="201" t="s">
        <v>2766</v>
      </c>
      <c r="E1243" s="201" t="s">
        <v>805</v>
      </c>
      <c r="F1243" s="202" t="s">
        <v>2031</v>
      </c>
      <c r="G1243" s="201">
        <v>50</v>
      </c>
      <c r="H1243" s="201">
        <v>2</v>
      </c>
      <c r="I1243" s="201" t="s">
        <v>4202</v>
      </c>
    </row>
    <row r="1244" spans="1:9" ht="25.5">
      <c r="A1244" s="167">
        <f t="shared" si="19"/>
        <v>1239</v>
      </c>
      <c r="B1244" s="201" t="s">
        <v>499</v>
      </c>
      <c r="C1244" s="201" t="s">
        <v>2769</v>
      </c>
      <c r="D1244" s="201" t="s">
        <v>2770</v>
      </c>
      <c r="E1244" s="201" t="s">
        <v>805</v>
      </c>
      <c r="F1244" s="202" t="s">
        <v>2031</v>
      </c>
      <c r="G1244" s="201">
        <v>50</v>
      </c>
      <c r="H1244" s="201">
        <v>2</v>
      </c>
      <c r="I1244" s="201" t="s">
        <v>4202</v>
      </c>
    </row>
    <row r="1245" spans="1:9" ht="25.5">
      <c r="A1245" s="167">
        <f t="shared" si="19"/>
        <v>1240</v>
      </c>
      <c r="B1245" s="201" t="s">
        <v>499</v>
      </c>
      <c r="C1245" s="201" t="s">
        <v>2771</v>
      </c>
      <c r="D1245" s="201" t="s">
        <v>2271</v>
      </c>
      <c r="E1245" s="201" t="s">
        <v>805</v>
      </c>
      <c r="F1245" s="202" t="s">
        <v>2031</v>
      </c>
      <c r="G1245" s="201">
        <v>50</v>
      </c>
      <c r="H1245" s="201">
        <v>2</v>
      </c>
      <c r="I1245" s="201" t="s">
        <v>4202</v>
      </c>
    </row>
    <row r="1246" spans="1:9" ht="25.5">
      <c r="A1246" s="167">
        <f t="shared" si="19"/>
        <v>1241</v>
      </c>
      <c r="B1246" s="201" t="s">
        <v>499</v>
      </c>
      <c r="C1246" s="201" t="s">
        <v>2772</v>
      </c>
      <c r="D1246" s="201" t="s">
        <v>2773</v>
      </c>
      <c r="E1246" s="201" t="s">
        <v>805</v>
      </c>
      <c r="F1246" s="202" t="s">
        <v>2031</v>
      </c>
      <c r="G1246" s="201">
        <v>50</v>
      </c>
      <c r="H1246" s="201">
        <v>2</v>
      </c>
      <c r="I1246" s="201" t="s">
        <v>4202</v>
      </c>
    </row>
    <row r="1247" spans="1:9" ht="25.5">
      <c r="A1247" s="167">
        <f t="shared" si="19"/>
        <v>1242</v>
      </c>
      <c r="B1247" s="201" t="s">
        <v>499</v>
      </c>
      <c r="C1247" s="201" t="s">
        <v>2774</v>
      </c>
      <c r="D1247" s="201" t="s">
        <v>2704</v>
      </c>
      <c r="E1247" s="201" t="s">
        <v>1491</v>
      </c>
      <c r="F1247" s="201" t="s">
        <v>4204</v>
      </c>
      <c r="G1247" s="201">
        <v>1</v>
      </c>
      <c r="H1247" s="201">
        <v>5</v>
      </c>
      <c r="I1247" s="201" t="s">
        <v>4202</v>
      </c>
    </row>
    <row r="1248" spans="1:9" ht="25.5">
      <c r="A1248" s="167">
        <f t="shared" si="19"/>
        <v>1243</v>
      </c>
      <c r="B1248" s="201" t="s">
        <v>499</v>
      </c>
      <c r="C1248" s="201" t="s">
        <v>2775</v>
      </c>
      <c r="D1248" s="201" t="s">
        <v>2704</v>
      </c>
      <c r="E1248" s="201" t="s">
        <v>805</v>
      </c>
      <c r="F1248" s="202" t="s">
        <v>2031</v>
      </c>
      <c r="G1248" s="201">
        <v>50</v>
      </c>
      <c r="H1248" s="201">
        <v>2</v>
      </c>
      <c r="I1248" s="201" t="s">
        <v>4202</v>
      </c>
    </row>
    <row r="1249" spans="1:9" ht="25.5">
      <c r="A1249" s="167">
        <f t="shared" si="19"/>
        <v>1244</v>
      </c>
      <c r="B1249" s="201" t="s">
        <v>499</v>
      </c>
      <c r="C1249" s="201" t="s">
        <v>2776</v>
      </c>
      <c r="D1249" s="201" t="s">
        <v>2704</v>
      </c>
      <c r="E1249" s="201" t="s">
        <v>1491</v>
      </c>
      <c r="F1249" s="201" t="s">
        <v>4204</v>
      </c>
      <c r="G1249" s="201">
        <v>2</v>
      </c>
      <c r="H1249" s="201">
        <v>8</v>
      </c>
      <c r="I1249" s="201" t="s">
        <v>4202</v>
      </c>
    </row>
    <row r="1250" spans="1:9" ht="25.5">
      <c r="A1250" s="167">
        <f t="shared" si="19"/>
        <v>1245</v>
      </c>
      <c r="B1250" s="201" t="s">
        <v>499</v>
      </c>
      <c r="C1250" s="201" t="s">
        <v>2777</v>
      </c>
      <c r="D1250" s="201" t="s">
        <v>2778</v>
      </c>
      <c r="E1250" s="201" t="s">
        <v>711</v>
      </c>
      <c r="F1250" s="202" t="s">
        <v>3118</v>
      </c>
      <c r="G1250" s="201">
        <v>1</v>
      </c>
      <c r="H1250" s="201">
        <v>5</v>
      </c>
      <c r="I1250" s="201" t="s">
        <v>4202</v>
      </c>
    </row>
    <row r="1251" spans="1:9" ht="25.5">
      <c r="A1251" s="167">
        <f t="shared" si="19"/>
        <v>1246</v>
      </c>
      <c r="B1251" s="201" t="s">
        <v>499</v>
      </c>
      <c r="C1251" s="201" t="s">
        <v>2779</v>
      </c>
      <c r="D1251" s="201" t="s">
        <v>2780</v>
      </c>
      <c r="E1251" s="201" t="s">
        <v>805</v>
      </c>
      <c r="F1251" s="202" t="s">
        <v>2031</v>
      </c>
      <c r="G1251" s="201">
        <v>100</v>
      </c>
      <c r="H1251" s="201">
        <v>10</v>
      </c>
      <c r="I1251" s="201" t="s">
        <v>4202</v>
      </c>
    </row>
    <row r="1252" spans="1:9" ht="25.5">
      <c r="A1252" s="167">
        <f t="shared" si="19"/>
        <v>1247</v>
      </c>
      <c r="B1252" s="201" t="s">
        <v>499</v>
      </c>
      <c r="C1252" s="201" t="s">
        <v>2781</v>
      </c>
      <c r="D1252" s="201" t="s">
        <v>2782</v>
      </c>
      <c r="E1252" s="201" t="s">
        <v>805</v>
      </c>
      <c r="F1252" s="202" t="s">
        <v>2031</v>
      </c>
      <c r="G1252" s="201">
        <v>100</v>
      </c>
      <c r="H1252" s="201">
        <v>10</v>
      </c>
      <c r="I1252" s="201" t="s">
        <v>4202</v>
      </c>
    </row>
    <row r="1253" spans="1:9" ht="25.5">
      <c r="A1253" s="167">
        <f t="shared" si="19"/>
        <v>1248</v>
      </c>
      <c r="B1253" s="201" t="s">
        <v>499</v>
      </c>
      <c r="C1253" s="201" t="s">
        <v>2783</v>
      </c>
      <c r="D1253" s="201" t="s">
        <v>2784</v>
      </c>
      <c r="E1253" s="201" t="s">
        <v>805</v>
      </c>
      <c r="F1253" s="202" t="s">
        <v>2031</v>
      </c>
      <c r="G1253" s="201">
        <v>200</v>
      </c>
      <c r="H1253" s="201">
        <v>15</v>
      </c>
      <c r="I1253" s="201" t="s">
        <v>4202</v>
      </c>
    </row>
    <row r="1254" spans="1:9" ht="25.5">
      <c r="A1254" s="167">
        <f t="shared" si="19"/>
        <v>1249</v>
      </c>
      <c r="B1254" s="201" t="s">
        <v>499</v>
      </c>
      <c r="C1254" s="201" t="s">
        <v>2785</v>
      </c>
      <c r="D1254" s="201" t="s">
        <v>2786</v>
      </c>
      <c r="E1254" s="201" t="s">
        <v>805</v>
      </c>
      <c r="F1254" s="202" t="s">
        <v>2031</v>
      </c>
      <c r="G1254" s="201">
        <v>100</v>
      </c>
      <c r="H1254" s="201">
        <v>10</v>
      </c>
      <c r="I1254" s="201" t="s">
        <v>4202</v>
      </c>
    </row>
    <row r="1255" spans="1:9" ht="25.5">
      <c r="A1255" s="167">
        <f t="shared" si="19"/>
        <v>1250</v>
      </c>
      <c r="B1255" s="201" t="s">
        <v>499</v>
      </c>
      <c r="C1255" s="201" t="s">
        <v>2787</v>
      </c>
      <c r="D1255" s="201" t="s">
        <v>2271</v>
      </c>
      <c r="E1255" s="201" t="s">
        <v>1491</v>
      </c>
      <c r="F1255" s="201" t="s">
        <v>4204</v>
      </c>
      <c r="G1255" s="201">
        <v>1</v>
      </c>
      <c r="H1255" s="201">
        <v>3</v>
      </c>
      <c r="I1255" s="201" t="s">
        <v>4202</v>
      </c>
    </row>
    <row r="1256" spans="1:9" ht="25.5">
      <c r="A1256" s="167">
        <f t="shared" si="19"/>
        <v>1251</v>
      </c>
      <c r="B1256" s="201" t="s">
        <v>499</v>
      </c>
      <c r="C1256" s="201" t="s">
        <v>2788</v>
      </c>
      <c r="D1256" s="201" t="s">
        <v>2271</v>
      </c>
      <c r="E1256" s="201" t="s">
        <v>805</v>
      </c>
      <c r="F1256" s="202" t="s">
        <v>2031</v>
      </c>
      <c r="G1256" s="201">
        <v>50</v>
      </c>
      <c r="H1256" s="201">
        <v>2</v>
      </c>
      <c r="I1256" s="201" t="s">
        <v>4202</v>
      </c>
    </row>
    <row r="1257" spans="1:9" ht="25.5">
      <c r="A1257" s="167">
        <f t="shared" si="19"/>
        <v>1252</v>
      </c>
      <c r="B1257" s="201" t="s">
        <v>499</v>
      </c>
      <c r="C1257" s="201" t="s">
        <v>2789</v>
      </c>
      <c r="D1257" s="201" t="s">
        <v>2790</v>
      </c>
      <c r="E1257" s="201" t="s">
        <v>805</v>
      </c>
      <c r="F1257" s="202" t="s">
        <v>2031</v>
      </c>
      <c r="G1257" s="201">
        <v>50</v>
      </c>
      <c r="H1257" s="201">
        <v>2</v>
      </c>
      <c r="I1257" s="201" t="s">
        <v>4202</v>
      </c>
    </row>
    <row r="1258" spans="1:9" ht="25.5">
      <c r="A1258" s="167">
        <f t="shared" si="19"/>
        <v>1253</v>
      </c>
      <c r="B1258" s="201" t="s">
        <v>499</v>
      </c>
      <c r="C1258" s="201" t="s">
        <v>2791</v>
      </c>
      <c r="D1258" s="201" t="s">
        <v>2792</v>
      </c>
      <c r="E1258" s="201" t="s">
        <v>805</v>
      </c>
      <c r="F1258" s="202" t="s">
        <v>2031</v>
      </c>
      <c r="G1258" s="201">
        <v>50</v>
      </c>
      <c r="H1258" s="201">
        <v>2</v>
      </c>
      <c r="I1258" s="201" t="s">
        <v>4202</v>
      </c>
    </row>
    <row r="1259" spans="1:9" ht="25.5">
      <c r="A1259" s="167">
        <f t="shared" si="19"/>
        <v>1254</v>
      </c>
      <c r="B1259" s="201" t="s">
        <v>499</v>
      </c>
      <c r="C1259" s="201" t="s">
        <v>2793</v>
      </c>
      <c r="D1259" s="201" t="s">
        <v>2794</v>
      </c>
      <c r="E1259" s="201" t="s">
        <v>805</v>
      </c>
      <c r="F1259" s="202" t="s">
        <v>2031</v>
      </c>
      <c r="G1259" s="201">
        <v>50</v>
      </c>
      <c r="H1259" s="201">
        <v>2</v>
      </c>
      <c r="I1259" s="201" t="s">
        <v>4202</v>
      </c>
    </row>
    <row r="1260" spans="1:9" ht="25.5">
      <c r="A1260" s="167">
        <f t="shared" si="19"/>
        <v>1255</v>
      </c>
      <c r="B1260" s="201" t="s">
        <v>499</v>
      </c>
      <c r="C1260" s="201" t="s">
        <v>2795</v>
      </c>
      <c r="D1260" s="201" t="s">
        <v>2271</v>
      </c>
      <c r="E1260" s="201" t="s">
        <v>805</v>
      </c>
      <c r="F1260" s="202" t="s">
        <v>2031</v>
      </c>
      <c r="G1260" s="201">
        <v>50</v>
      </c>
      <c r="H1260" s="201">
        <v>2</v>
      </c>
      <c r="I1260" s="201" t="s">
        <v>4202</v>
      </c>
    </row>
    <row r="1261" spans="1:9" ht="25.5">
      <c r="A1261" s="167">
        <f t="shared" si="19"/>
        <v>1256</v>
      </c>
      <c r="B1261" s="201" t="s">
        <v>499</v>
      </c>
      <c r="C1261" s="201" t="s">
        <v>2796</v>
      </c>
      <c r="D1261" s="201" t="s">
        <v>2782</v>
      </c>
      <c r="E1261" s="201" t="s">
        <v>805</v>
      </c>
      <c r="F1261" s="202" t="s">
        <v>2031</v>
      </c>
      <c r="G1261" s="201">
        <v>50</v>
      </c>
      <c r="H1261" s="201">
        <v>2</v>
      </c>
      <c r="I1261" s="201" t="s">
        <v>4202</v>
      </c>
    </row>
    <row r="1262" spans="1:9" ht="25.5">
      <c r="A1262" s="167">
        <f t="shared" si="19"/>
        <v>1257</v>
      </c>
      <c r="B1262" s="201" t="s">
        <v>499</v>
      </c>
      <c r="C1262" s="201" t="s">
        <v>2797</v>
      </c>
      <c r="D1262" s="201" t="s">
        <v>2784</v>
      </c>
      <c r="E1262" s="201" t="s">
        <v>805</v>
      </c>
      <c r="F1262" s="202" t="s">
        <v>2031</v>
      </c>
      <c r="G1262" s="201">
        <v>50</v>
      </c>
      <c r="H1262" s="201">
        <v>2</v>
      </c>
      <c r="I1262" s="201" t="s">
        <v>4202</v>
      </c>
    </row>
    <row r="1263" spans="1:9" ht="25.5">
      <c r="A1263" s="167">
        <f t="shared" si="19"/>
        <v>1258</v>
      </c>
      <c r="B1263" s="201" t="s">
        <v>499</v>
      </c>
      <c r="C1263" s="201" t="s">
        <v>2798</v>
      </c>
      <c r="D1263" s="201" t="s">
        <v>2784</v>
      </c>
      <c r="E1263" s="201" t="s">
        <v>805</v>
      </c>
      <c r="F1263" s="202" t="s">
        <v>2031</v>
      </c>
      <c r="G1263" s="201">
        <v>50</v>
      </c>
      <c r="H1263" s="201">
        <v>2</v>
      </c>
      <c r="I1263" s="201" t="s">
        <v>4202</v>
      </c>
    </row>
    <row r="1264" spans="1:9" ht="25.5">
      <c r="A1264" s="167">
        <f t="shared" si="19"/>
        <v>1259</v>
      </c>
      <c r="B1264" s="201" t="s">
        <v>499</v>
      </c>
      <c r="C1264" s="201" t="s">
        <v>2420</v>
      </c>
      <c r="D1264" s="201" t="s">
        <v>2786</v>
      </c>
      <c r="E1264" s="201" t="s">
        <v>805</v>
      </c>
      <c r="F1264" s="202" t="s">
        <v>2031</v>
      </c>
      <c r="G1264" s="201">
        <v>50</v>
      </c>
      <c r="H1264" s="201">
        <v>2</v>
      </c>
      <c r="I1264" s="201" t="s">
        <v>4202</v>
      </c>
    </row>
    <row r="1265" spans="1:9" ht="25.5">
      <c r="A1265" s="167">
        <f t="shared" si="19"/>
        <v>1260</v>
      </c>
      <c r="B1265" s="201" t="s">
        <v>499</v>
      </c>
      <c r="C1265" s="201" t="s">
        <v>2799</v>
      </c>
      <c r="D1265" s="201" t="s">
        <v>2786</v>
      </c>
      <c r="E1265" s="201" t="s">
        <v>805</v>
      </c>
      <c r="F1265" s="202" t="s">
        <v>2031</v>
      </c>
      <c r="G1265" s="201">
        <v>50</v>
      </c>
      <c r="H1265" s="201">
        <v>2</v>
      </c>
      <c r="I1265" s="201" t="s">
        <v>4202</v>
      </c>
    </row>
    <row r="1266" spans="1:9" ht="25.5">
      <c r="A1266" s="167">
        <f t="shared" si="19"/>
        <v>1261</v>
      </c>
      <c r="B1266" s="201" t="s">
        <v>499</v>
      </c>
      <c r="C1266" s="201" t="s">
        <v>2800</v>
      </c>
      <c r="D1266" s="201" t="s">
        <v>2786</v>
      </c>
      <c r="E1266" s="201" t="s">
        <v>1491</v>
      </c>
      <c r="F1266" s="201" t="s">
        <v>4204</v>
      </c>
      <c r="G1266" s="201">
        <v>1</v>
      </c>
      <c r="H1266" s="201">
        <v>3</v>
      </c>
      <c r="I1266" s="201" t="s">
        <v>4202</v>
      </c>
    </row>
    <row r="1267" spans="1:9" ht="25.5">
      <c r="A1267" s="167">
        <f t="shared" si="19"/>
        <v>1262</v>
      </c>
      <c r="B1267" s="201" t="s">
        <v>499</v>
      </c>
      <c r="C1267" s="201" t="s">
        <v>2801</v>
      </c>
      <c r="D1267" s="201" t="s">
        <v>2271</v>
      </c>
      <c r="E1267" s="201" t="s">
        <v>805</v>
      </c>
      <c r="F1267" s="202" t="s">
        <v>2031</v>
      </c>
      <c r="G1267" s="201">
        <v>50</v>
      </c>
      <c r="H1267" s="201">
        <v>2</v>
      </c>
      <c r="I1267" s="201" t="s">
        <v>4202</v>
      </c>
    </row>
    <row r="1268" spans="1:9" ht="25.5">
      <c r="A1268" s="167">
        <f t="shared" si="19"/>
        <v>1263</v>
      </c>
      <c r="B1268" s="201" t="s">
        <v>499</v>
      </c>
      <c r="C1268" s="201" t="s">
        <v>2802</v>
      </c>
      <c r="D1268" s="201" t="s">
        <v>2803</v>
      </c>
      <c r="E1268" s="201" t="s">
        <v>1491</v>
      </c>
      <c r="F1268" s="201" t="s">
        <v>4204</v>
      </c>
      <c r="G1268" s="201">
        <v>1</v>
      </c>
      <c r="H1268" s="201">
        <v>3</v>
      </c>
      <c r="I1268" s="201" t="s">
        <v>4202</v>
      </c>
    </row>
    <row r="1269" spans="1:9" ht="25.5">
      <c r="A1269" s="167">
        <f t="shared" si="19"/>
        <v>1264</v>
      </c>
      <c r="B1269" s="201" t="s">
        <v>499</v>
      </c>
      <c r="C1269" s="201" t="s">
        <v>2804</v>
      </c>
      <c r="D1269" s="201" t="s">
        <v>2805</v>
      </c>
      <c r="E1269" s="201" t="s">
        <v>805</v>
      </c>
      <c r="F1269" s="202" t="s">
        <v>2031</v>
      </c>
      <c r="G1269" s="201">
        <v>50</v>
      </c>
      <c r="H1269" s="201">
        <v>2</v>
      </c>
      <c r="I1269" s="201" t="s">
        <v>4202</v>
      </c>
    </row>
    <row r="1270" spans="1:9" ht="25.5">
      <c r="A1270" s="167">
        <f t="shared" si="19"/>
        <v>1265</v>
      </c>
      <c r="B1270" s="201" t="s">
        <v>499</v>
      </c>
      <c r="C1270" s="201" t="s">
        <v>2806</v>
      </c>
      <c r="D1270" s="201" t="s">
        <v>2790</v>
      </c>
      <c r="E1270" s="201" t="s">
        <v>805</v>
      </c>
      <c r="F1270" s="202" t="s">
        <v>2031</v>
      </c>
      <c r="G1270" s="201">
        <v>50</v>
      </c>
      <c r="H1270" s="201">
        <v>2</v>
      </c>
      <c r="I1270" s="201" t="s">
        <v>4202</v>
      </c>
    </row>
    <row r="1271" spans="1:9" ht="25.5">
      <c r="A1271" s="167">
        <f t="shared" si="19"/>
        <v>1266</v>
      </c>
      <c r="B1271" s="201" t="s">
        <v>499</v>
      </c>
      <c r="C1271" s="201" t="s">
        <v>2807</v>
      </c>
      <c r="D1271" s="201" t="s">
        <v>2792</v>
      </c>
      <c r="E1271" s="201" t="s">
        <v>805</v>
      </c>
      <c r="F1271" s="202" t="s">
        <v>2031</v>
      </c>
      <c r="G1271" s="201">
        <v>50</v>
      </c>
      <c r="H1271" s="201">
        <v>2</v>
      </c>
      <c r="I1271" s="201" t="s">
        <v>4202</v>
      </c>
    </row>
    <row r="1272" spans="1:9" ht="25.5">
      <c r="A1272" s="167">
        <f t="shared" si="19"/>
        <v>1267</v>
      </c>
      <c r="B1272" s="201" t="s">
        <v>499</v>
      </c>
      <c r="C1272" s="201" t="s">
        <v>2808</v>
      </c>
      <c r="D1272" s="201" t="s">
        <v>2794</v>
      </c>
      <c r="E1272" s="201" t="s">
        <v>805</v>
      </c>
      <c r="F1272" s="202" t="s">
        <v>2031</v>
      </c>
      <c r="G1272" s="201">
        <v>50</v>
      </c>
      <c r="H1272" s="201">
        <v>2</v>
      </c>
      <c r="I1272" s="201" t="s">
        <v>4202</v>
      </c>
    </row>
    <row r="1273" spans="1:9" ht="25.5">
      <c r="A1273" s="167">
        <f t="shared" si="19"/>
        <v>1268</v>
      </c>
      <c r="B1273" s="201" t="s">
        <v>499</v>
      </c>
      <c r="C1273" s="201" t="s">
        <v>2809</v>
      </c>
      <c r="D1273" s="201" t="s">
        <v>2810</v>
      </c>
      <c r="E1273" s="201" t="s">
        <v>805</v>
      </c>
      <c r="F1273" s="202" t="s">
        <v>2031</v>
      </c>
      <c r="G1273" s="201">
        <v>100</v>
      </c>
      <c r="H1273" s="201">
        <v>4</v>
      </c>
      <c r="I1273" s="201" t="s">
        <v>4202</v>
      </c>
    </row>
    <row r="1274" spans="1:9" ht="25.5">
      <c r="A1274" s="167">
        <f t="shared" si="19"/>
        <v>1269</v>
      </c>
      <c r="B1274" s="201" t="s">
        <v>499</v>
      </c>
      <c r="C1274" s="201" t="s">
        <v>2811</v>
      </c>
      <c r="D1274" s="201" t="s">
        <v>2699</v>
      </c>
      <c r="E1274" s="201" t="s">
        <v>805</v>
      </c>
      <c r="F1274" s="202" t="s">
        <v>2031</v>
      </c>
      <c r="G1274" s="201">
        <v>60</v>
      </c>
      <c r="H1274" s="201">
        <v>3</v>
      </c>
      <c r="I1274" s="201" t="s">
        <v>4202</v>
      </c>
    </row>
    <row r="1275" spans="1:9" ht="25.5">
      <c r="A1275" s="167">
        <f t="shared" si="19"/>
        <v>1270</v>
      </c>
      <c r="B1275" s="201" t="s">
        <v>499</v>
      </c>
      <c r="C1275" s="201" t="s">
        <v>2812</v>
      </c>
      <c r="D1275" s="201" t="s">
        <v>2813</v>
      </c>
      <c r="E1275" s="201" t="s">
        <v>805</v>
      </c>
      <c r="F1275" s="202" t="s">
        <v>2031</v>
      </c>
      <c r="G1275" s="201">
        <v>50</v>
      </c>
      <c r="H1275" s="201">
        <v>2</v>
      </c>
      <c r="I1275" s="201" t="s">
        <v>4202</v>
      </c>
    </row>
    <row r="1276" spans="1:9" ht="25.5">
      <c r="A1276" s="167">
        <f t="shared" si="19"/>
        <v>1271</v>
      </c>
      <c r="B1276" s="201" t="s">
        <v>499</v>
      </c>
      <c r="C1276" s="201" t="s">
        <v>2814</v>
      </c>
      <c r="D1276" s="201" t="s">
        <v>2815</v>
      </c>
      <c r="E1276" s="201" t="s">
        <v>1491</v>
      </c>
      <c r="F1276" s="201" t="s">
        <v>4204</v>
      </c>
      <c r="G1276" s="201">
        <v>1</v>
      </c>
      <c r="H1276" s="201">
        <v>3</v>
      </c>
      <c r="I1276" s="201" t="s">
        <v>4202</v>
      </c>
    </row>
    <row r="1277" spans="1:9" ht="25.5">
      <c r="A1277" s="167">
        <f t="shared" si="19"/>
        <v>1272</v>
      </c>
      <c r="B1277" s="201" t="s">
        <v>499</v>
      </c>
      <c r="C1277" s="201" t="s">
        <v>2816</v>
      </c>
      <c r="D1277" s="201" t="s">
        <v>2817</v>
      </c>
      <c r="E1277" s="201" t="s">
        <v>805</v>
      </c>
      <c r="F1277" s="202" t="s">
        <v>2031</v>
      </c>
      <c r="G1277" s="201">
        <v>70</v>
      </c>
      <c r="H1277" s="201">
        <v>2.8</v>
      </c>
      <c r="I1277" s="201" t="s">
        <v>4202</v>
      </c>
    </row>
    <row r="1278" spans="1:9" ht="25.5">
      <c r="A1278" s="167">
        <f t="shared" si="19"/>
        <v>1273</v>
      </c>
      <c r="B1278" s="201" t="s">
        <v>499</v>
      </c>
      <c r="C1278" s="201" t="s">
        <v>2818</v>
      </c>
      <c r="D1278" s="201" t="s">
        <v>2819</v>
      </c>
      <c r="E1278" s="201" t="s">
        <v>711</v>
      </c>
      <c r="F1278" s="202" t="s">
        <v>3118</v>
      </c>
      <c r="G1278" s="201">
        <v>1</v>
      </c>
      <c r="H1278" s="201">
        <v>15</v>
      </c>
      <c r="I1278" s="201" t="s">
        <v>4202</v>
      </c>
    </row>
    <row r="1279" spans="1:9" ht="25.5">
      <c r="A1279" s="167">
        <f t="shared" si="19"/>
        <v>1274</v>
      </c>
      <c r="B1279" s="201" t="s">
        <v>499</v>
      </c>
      <c r="C1279" s="201" t="s">
        <v>2820</v>
      </c>
      <c r="D1279" s="201" t="s">
        <v>2821</v>
      </c>
      <c r="E1279" s="201" t="s">
        <v>805</v>
      </c>
      <c r="F1279" s="202" t="s">
        <v>2031</v>
      </c>
      <c r="G1279" s="201">
        <v>50</v>
      </c>
      <c r="H1279" s="201">
        <v>4</v>
      </c>
      <c r="I1279" s="201" t="s">
        <v>4202</v>
      </c>
    </row>
    <row r="1280" spans="1:9" ht="25.5">
      <c r="A1280" s="167">
        <f t="shared" si="19"/>
        <v>1275</v>
      </c>
      <c r="B1280" s="201" t="s">
        <v>499</v>
      </c>
      <c r="C1280" s="201" t="s">
        <v>2822</v>
      </c>
      <c r="D1280" s="201" t="s">
        <v>2823</v>
      </c>
      <c r="E1280" s="201" t="s">
        <v>805</v>
      </c>
      <c r="F1280" s="202" t="s">
        <v>2031</v>
      </c>
      <c r="G1280" s="201">
        <v>30</v>
      </c>
      <c r="H1280" s="201">
        <v>1.2</v>
      </c>
      <c r="I1280" s="201" t="s">
        <v>4202</v>
      </c>
    </row>
    <row r="1281" spans="1:9" ht="25.5">
      <c r="A1281" s="167">
        <f t="shared" si="19"/>
        <v>1276</v>
      </c>
      <c r="B1281" s="201" t="s">
        <v>499</v>
      </c>
      <c r="C1281" s="201" t="s">
        <v>2824</v>
      </c>
      <c r="D1281" s="201" t="s">
        <v>2825</v>
      </c>
      <c r="E1281" s="201" t="s">
        <v>805</v>
      </c>
      <c r="F1281" s="202" t="s">
        <v>2031</v>
      </c>
      <c r="G1281" s="201">
        <v>50</v>
      </c>
      <c r="H1281" s="201">
        <v>2</v>
      </c>
      <c r="I1281" s="201" t="s">
        <v>4202</v>
      </c>
    </row>
    <row r="1282" spans="1:9" ht="25.5">
      <c r="A1282" s="167">
        <f t="shared" si="19"/>
        <v>1277</v>
      </c>
      <c r="B1282" s="201" t="s">
        <v>499</v>
      </c>
      <c r="C1282" s="201" t="s">
        <v>2826</v>
      </c>
      <c r="D1282" s="201" t="s">
        <v>2827</v>
      </c>
      <c r="E1282" s="201" t="s">
        <v>805</v>
      </c>
      <c r="F1282" s="202" t="s">
        <v>2031</v>
      </c>
      <c r="G1282" s="201">
        <v>50</v>
      </c>
      <c r="H1282" s="201">
        <v>2</v>
      </c>
      <c r="I1282" s="201" t="s">
        <v>4202</v>
      </c>
    </row>
    <row r="1283" spans="1:9" ht="25.5">
      <c r="A1283" s="167">
        <f t="shared" si="19"/>
        <v>1278</v>
      </c>
      <c r="B1283" s="201" t="s">
        <v>499</v>
      </c>
      <c r="C1283" s="201" t="s">
        <v>2828</v>
      </c>
      <c r="D1283" s="201" t="s">
        <v>2829</v>
      </c>
      <c r="E1283" s="201" t="s">
        <v>805</v>
      </c>
      <c r="F1283" s="202" t="s">
        <v>2031</v>
      </c>
      <c r="G1283" s="201">
        <v>70</v>
      </c>
      <c r="H1283" s="201">
        <v>2</v>
      </c>
      <c r="I1283" s="201" t="s">
        <v>4202</v>
      </c>
    </row>
    <row r="1284" spans="1:9" ht="25.5">
      <c r="A1284" s="167">
        <f t="shared" si="19"/>
        <v>1279</v>
      </c>
      <c r="B1284" s="201" t="s">
        <v>499</v>
      </c>
      <c r="C1284" s="201" t="s">
        <v>2830</v>
      </c>
      <c r="D1284" s="201" t="s">
        <v>2831</v>
      </c>
      <c r="E1284" s="201" t="s">
        <v>805</v>
      </c>
      <c r="F1284" s="202" t="s">
        <v>2031</v>
      </c>
      <c r="G1284" s="201">
        <v>40</v>
      </c>
      <c r="H1284" s="201">
        <v>2</v>
      </c>
      <c r="I1284" s="201" t="s">
        <v>4202</v>
      </c>
    </row>
    <row r="1285" spans="1:9" ht="25.5">
      <c r="A1285" s="167">
        <f t="shared" si="19"/>
        <v>1280</v>
      </c>
      <c r="B1285" s="201" t="s">
        <v>499</v>
      </c>
      <c r="C1285" s="201" t="s">
        <v>2832</v>
      </c>
      <c r="D1285" s="201" t="s">
        <v>2833</v>
      </c>
      <c r="E1285" s="201" t="s">
        <v>805</v>
      </c>
      <c r="F1285" s="202" t="s">
        <v>2031</v>
      </c>
      <c r="G1285" s="201">
        <v>80</v>
      </c>
      <c r="H1285" s="201">
        <v>2</v>
      </c>
      <c r="I1285" s="201" t="s">
        <v>4202</v>
      </c>
    </row>
    <row r="1286" spans="1:9" ht="25.5">
      <c r="A1286" s="167">
        <f t="shared" si="19"/>
        <v>1281</v>
      </c>
      <c r="B1286" s="201" t="s">
        <v>499</v>
      </c>
      <c r="C1286" s="201" t="s">
        <v>2834</v>
      </c>
      <c r="D1286" s="201" t="s">
        <v>2835</v>
      </c>
      <c r="E1286" s="201" t="s">
        <v>805</v>
      </c>
      <c r="F1286" s="202" t="s">
        <v>2031</v>
      </c>
      <c r="G1286" s="201">
        <v>50</v>
      </c>
      <c r="H1286" s="201">
        <v>2</v>
      </c>
      <c r="I1286" s="201" t="s">
        <v>4202</v>
      </c>
    </row>
    <row r="1287" spans="1:9" ht="25.5">
      <c r="A1287" s="167">
        <f t="shared" si="19"/>
        <v>1282</v>
      </c>
      <c r="B1287" s="201" t="s">
        <v>499</v>
      </c>
      <c r="C1287" s="201" t="s">
        <v>2836</v>
      </c>
      <c r="D1287" s="201" t="s">
        <v>2837</v>
      </c>
      <c r="E1287" s="201" t="s">
        <v>805</v>
      </c>
      <c r="F1287" s="202" t="s">
        <v>2031</v>
      </c>
      <c r="G1287" s="201">
        <v>80</v>
      </c>
      <c r="H1287" s="201">
        <v>2</v>
      </c>
      <c r="I1287" s="201" t="s">
        <v>4202</v>
      </c>
    </row>
    <row r="1288" spans="1:9" ht="25.5">
      <c r="A1288" s="167">
        <f t="shared" ref="A1288:A1351" si="20">+A1287+1</f>
        <v>1283</v>
      </c>
      <c r="B1288" s="201" t="s">
        <v>499</v>
      </c>
      <c r="C1288" s="201" t="s">
        <v>2838</v>
      </c>
      <c r="D1288" s="201" t="s">
        <v>2839</v>
      </c>
      <c r="E1288" s="201" t="s">
        <v>805</v>
      </c>
      <c r="F1288" s="202" t="s">
        <v>2031</v>
      </c>
      <c r="G1288" s="201">
        <v>100</v>
      </c>
      <c r="H1288" s="201">
        <v>2</v>
      </c>
      <c r="I1288" s="201" t="s">
        <v>4202</v>
      </c>
    </row>
    <row r="1289" spans="1:9" ht="25.5">
      <c r="A1289" s="167">
        <f t="shared" si="20"/>
        <v>1284</v>
      </c>
      <c r="B1289" s="201" t="s">
        <v>499</v>
      </c>
      <c r="C1289" s="201" t="s">
        <v>2320</v>
      </c>
      <c r="D1289" s="201" t="s">
        <v>2833</v>
      </c>
      <c r="E1289" s="201" t="s">
        <v>805</v>
      </c>
      <c r="F1289" s="202" t="s">
        <v>2031</v>
      </c>
      <c r="G1289" s="201">
        <v>50</v>
      </c>
      <c r="H1289" s="201">
        <v>2</v>
      </c>
      <c r="I1289" s="201" t="s">
        <v>4202</v>
      </c>
    </row>
    <row r="1290" spans="1:9" ht="25.5">
      <c r="A1290" s="167">
        <f t="shared" si="20"/>
        <v>1285</v>
      </c>
      <c r="B1290" s="201" t="s">
        <v>499</v>
      </c>
      <c r="C1290" s="201" t="s">
        <v>2840</v>
      </c>
      <c r="D1290" s="201" t="s">
        <v>2841</v>
      </c>
      <c r="E1290" s="201" t="s">
        <v>805</v>
      </c>
      <c r="F1290" s="202" t="s">
        <v>2031</v>
      </c>
      <c r="G1290" s="201">
        <v>50</v>
      </c>
      <c r="H1290" s="201">
        <v>2</v>
      </c>
      <c r="I1290" s="201" t="s">
        <v>4202</v>
      </c>
    </row>
    <row r="1291" spans="1:9" ht="25.5">
      <c r="A1291" s="167">
        <f t="shared" si="20"/>
        <v>1286</v>
      </c>
      <c r="B1291" s="201" t="s">
        <v>499</v>
      </c>
      <c r="C1291" s="201" t="s">
        <v>2717</v>
      </c>
      <c r="D1291" s="201" t="s">
        <v>2718</v>
      </c>
      <c r="E1291" s="201" t="s">
        <v>805</v>
      </c>
      <c r="F1291" s="202" t="s">
        <v>2031</v>
      </c>
      <c r="G1291" s="201">
        <v>100</v>
      </c>
      <c r="H1291" s="201">
        <v>2</v>
      </c>
      <c r="I1291" s="201" t="s">
        <v>4202</v>
      </c>
    </row>
    <row r="1292" spans="1:9" ht="25.5">
      <c r="A1292" s="167">
        <f t="shared" si="20"/>
        <v>1287</v>
      </c>
      <c r="B1292" s="201" t="s">
        <v>499</v>
      </c>
      <c r="C1292" s="201" t="s">
        <v>2842</v>
      </c>
      <c r="D1292" s="201" t="s">
        <v>2843</v>
      </c>
      <c r="E1292" s="201" t="s">
        <v>805</v>
      </c>
      <c r="F1292" s="202" t="s">
        <v>2031</v>
      </c>
      <c r="G1292" s="201">
        <v>50</v>
      </c>
      <c r="H1292" s="201">
        <v>2</v>
      </c>
      <c r="I1292" s="201" t="s">
        <v>4202</v>
      </c>
    </row>
    <row r="1293" spans="1:9" ht="25.5">
      <c r="A1293" s="167">
        <f t="shared" si="20"/>
        <v>1288</v>
      </c>
      <c r="B1293" s="201" t="s">
        <v>499</v>
      </c>
      <c r="C1293" s="201" t="s">
        <v>2844</v>
      </c>
      <c r="D1293" s="201" t="s">
        <v>2845</v>
      </c>
      <c r="E1293" s="201" t="s">
        <v>805</v>
      </c>
      <c r="F1293" s="202" t="s">
        <v>2031</v>
      </c>
      <c r="G1293" s="201">
        <v>60</v>
      </c>
      <c r="H1293" s="201">
        <v>2</v>
      </c>
      <c r="I1293" s="201" t="s">
        <v>4202</v>
      </c>
    </row>
    <row r="1294" spans="1:9" ht="25.5">
      <c r="A1294" s="167">
        <f t="shared" si="20"/>
        <v>1289</v>
      </c>
      <c r="B1294" s="201" t="s">
        <v>499</v>
      </c>
      <c r="C1294" s="201" t="s">
        <v>2846</v>
      </c>
      <c r="D1294" s="201" t="s">
        <v>2847</v>
      </c>
      <c r="E1294" s="201" t="s">
        <v>805</v>
      </c>
      <c r="F1294" s="202" t="s">
        <v>2031</v>
      </c>
      <c r="G1294" s="201">
        <v>50</v>
      </c>
      <c r="H1294" s="201">
        <v>2</v>
      </c>
      <c r="I1294" s="201" t="s">
        <v>4202</v>
      </c>
    </row>
    <row r="1295" spans="1:9" ht="25.5">
      <c r="A1295" s="167">
        <f t="shared" si="20"/>
        <v>1290</v>
      </c>
      <c r="B1295" s="201" t="s">
        <v>499</v>
      </c>
      <c r="C1295" s="201" t="s">
        <v>2848</v>
      </c>
      <c r="D1295" s="201" t="s">
        <v>2849</v>
      </c>
      <c r="E1295" s="201" t="s">
        <v>805</v>
      </c>
      <c r="F1295" s="202" t="s">
        <v>2031</v>
      </c>
      <c r="G1295" s="201">
        <v>50</v>
      </c>
      <c r="H1295" s="201">
        <v>2</v>
      </c>
      <c r="I1295" s="201" t="s">
        <v>4202</v>
      </c>
    </row>
    <row r="1296" spans="1:9" ht="25.5">
      <c r="A1296" s="167">
        <f t="shared" si="20"/>
        <v>1291</v>
      </c>
      <c r="B1296" s="201" t="s">
        <v>499</v>
      </c>
      <c r="C1296" s="201" t="s">
        <v>2850</v>
      </c>
      <c r="D1296" s="201" t="s">
        <v>2851</v>
      </c>
      <c r="E1296" s="201" t="s">
        <v>805</v>
      </c>
      <c r="F1296" s="202" t="s">
        <v>2031</v>
      </c>
      <c r="G1296" s="201">
        <v>100</v>
      </c>
      <c r="H1296" s="201">
        <v>4</v>
      </c>
      <c r="I1296" s="201" t="s">
        <v>4202</v>
      </c>
    </row>
    <row r="1297" spans="1:9" ht="25.5">
      <c r="A1297" s="167">
        <f t="shared" si="20"/>
        <v>1292</v>
      </c>
      <c r="B1297" s="201" t="s">
        <v>499</v>
      </c>
      <c r="C1297" s="201" t="s">
        <v>2852</v>
      </c>
      <c r="D1297" s="201"/>
      <c r="E1297" s="201" t="s">
        <v>805</v>
      </c>
      <c r="F1297" s="202" t="s">
        <v>2031</v>
      </c>
      <c r="G1297" s="201">
        <v>50</v>
      </c>
      <c r="H1297" s="201">
        <v>2</v>
      </c>
      <c r="I1297" s="201" t="s">
        <v>4202</v>
      </c>
    </row>
    <row r="1298" spans="1:9" ht="25.5">
      <c r="A1298" s="167">
        <f t="shared" si="20"/>
        <v>1293</v>
      </c>
      <c r="B1298" s="201" t="s">
        <v>499</v>
      </c>
      <c r="C1298" s="201" t="s">
        <v>2853</v>
      </c>
      <c r="D1298" s="201" t="s">
        <v>2854</v>
      </c>
      <c r="E1298" s="201" t="s">
        <v>805</v>
      </c>
      <c r="F1298" s="202" t="s">
        <v>2031</v>
      </c>
      <c r="G1298" s="201">
        <v>60</v>
      </c>
      <c r="H1298" s="201">
        <v>2.5</v>
      </c>
      <c r="I1298" s="201" t="s">
        <v>4202</v>
      </c>
    </row>
    <row r="1299" spans="1:9" ht="25.5">
      <c r="A1299" s="167">
        <f t="shared" si="20"/>
        <v>1294</v>
      </c>
      <c r="B1299" s="201" t="s">
        <v>499</v>
      </c>
      <c r="C1299" s="201" t="s">
        <v>2855</v>
      </c>
      <c r="D1299" s="201"/>
      <c r="E1299" s="201" t="s">
        <v>805</v>
      </c>
      <c r="F1299" s="202" t="s">
        <v>2031</v>
      </c>
      <c r="G1299" s="201">
        <v>50</v>
      </c>
      <c r="H1299" s="201">
        <v>2</v>
      </c>
      <c r="I1299" s="201" t="s">
        <v>4202</v>
      </c>
    </row>
    <row r="1300" spans="1:9" ht="25.5">
      <c r="A1300" s="167">
        <f t="shared" si="20"/>
        <v>1295</v>
      </c>
      <c r="B1300" s="201" t="s">
        <v>499</v>
      </c>
      <c r="C1300" s="201" t="s">
        <v>2856</v>
      </c>
      <c r="D1300" s="201" t="s">
        <v>2857</v>
      </c>
      <c r="E1300" s="201" t="s">
        <v>805</v>
      </c>
      <c r="F1300" s="202" t="s">
        <v>2031</v>
      </c>
      <c r="G1300" s="201">
        <v>40</v>
      </c>
      <c r="H1300" s="201">
        <v>1.6</v>
      </c>
      <c r="I1300" s="201" t="s">
        <v>4202</v>
      </c>
    </row>
    <row r="1301" spans="1:9" ht="25.5">
      <c r="A1301" s="167">
        <f t="shared" si="20"/>
        <v>1296</v>
      </c>
      <c r="B1301" s="201" t="s">
        <v>499</v>
      </c>
      <c r="C1301" s="201" t="s">
        <v>2858</v>
      </c>
      <c r="D1301" s="201" t="s">
        <v>2859</v>
      </c>
      <c r="E1301" s="201" t="s">
        <v>805</v>
      </c>
      <c r="F1301" s="202" t="s">
        <v>2031</v>
      </c>
      <c r="G1301" s="201">
        <v>60</v>
      </c>
      <c r="H1301" s="201">
        <v>2</v>
      </c>
      <c r="I1301" s="201" t="s">
        <v>4202</v>
      </c>
    </row>
    <row r="1302" spans="1:9" ht="25.5">
      <c r="A1302" s="167">
        <f t="shared" si="20"/>
        <v>1297</v>
      </c>
      <c r="B1302" s="201" t="s">
        <v>499</v>
      </c>
      <c r="C1302" s="201" t="s">
        <v>2860</v>
      </c>
      <c r="D1302" s="201" t="s">
        <v>2861</v>
      </c>
      <c r="E1302" s="201" t="s">
        <v>805</v>
      </c>
      <c r="F1302" s="202" t="s">
        <v>2031</v>
      </c>
      <c r="G1302" s="201">
        <v>50</v>
      </c>
      <c r="H1302" s="201">
        <v>2</v>
      </c>
      <c r="I1302" s="201" t="s">
        <v>4202</v>
      </c>
    </row>
    <row r="1303" spans="1:9" ht="25.5">
      <c r="A1303" s="167">
        <f t="shared" si="20"/>
        <v>1298</v>
      </c>
      <c r="B1303" s="201" t="s">
        <v>499</v>
      </c>
      <c r="C1303" s="201" t="s">
        <v>2862</v>
      </c>
      <c r="D1303" s="201" t="s">
        <v>2863</v>
      </c>
      <c r="E1303" s="201" t="s">
        <v>805</v>
      </c>
      <c r="F1303" s="202" t="s">
        <v>2031</v>
      </c>
      <c r="G1303" s="201">
        <v>50</v>
      </c>
      <c r="H1303" s="201">
        <v>2</v>
      </c>
      <c r="I1303" s="201" t="s">
        <v>4202</v>
      </c>
    </row>
    <row r="1304" spans="1:9" ht="25.5">
      <c r="A1304" s="167">
        <f t="shared" si="20"/>
        <v>1299</v>
      </c>
      <c r="B1304" s="201" t="s">
        <v>499</v>
      </c>
      <c r="C1304" s="201" t="s">
        <v>2864</v>
      </c>
      <c r="D1304" s="201" t="s">
        <v>2736</v>
      </c>
      <c r="E1304" s="201" t="s">
        <v>805</v>
      </c>
      <c r="F1304" s="202" t="s">
        <v>2031</v>
      </c>
      <c r="G1304" s="201">
        <v>70</v>
      </c>
      <c r="H1304" s="201">
        <v>2.8</v>
      </c>
      <c r="I1304" s="201" t="s">
        <v>4202</v>
      </c>
    </row>
    <row r="1305" spans="1:9" ht="25.5">
      <c r="A1305" s="167">
        <f t="shared" si="20"/>
        <v>1300</v>
      </c>
      <c r="B1305" s="201" t="s">
        <v>499</v>
      </c>
      <c r="C1305" s="201" t="s">
        <v>2865</v>
      </c>
      <c r="D1305" s="201" t="s">
        <v>2866</v>
      </c>
      <c r="E1305" s="201" t="s">
        <v>805</v>
      </c>
      <c r="F1305" s="202" t="s">
        <v>2031</v>
      </c>
      <c r="G1305" s="201">
        <v>40</v>
      </c>
      <c r="H1305" s="201">
        <v>1.6</v>
      </c>
      <c r="I1305" s="201" t="s">
        <v>4202</v>
      </c>
    </row>
    <row r="1306" spans="1:9" ht="25.5">
      <c r="A1306" s="167">
        <f t="shared" si="20"/>
        <v>1301</v>
      </c>
      <c r="B1306" s="201" t="s">
        <v>499</v>
      </c>
      <c r="C1306" s="201" t="s">
        <v>2867</v>
      </c>
      <c r="D1306" s="201" t="s">
        <v>2866</v>
      </c>
      <c r="E1306" s="201" t="s">
        <v>805</v>
      </c>
      <c r="F1306" s="202" t="s">
        <v>2031</v>
      </c>
      <c r="G1306" s="201">
        <v>40</v>
      </c>
      <c r="H1306" s="201">
        <v>1.6</v>
      </c>
      <c r="I1306" s="201" t="s">
        <v>4202</v>
      </c>
    </row>
    <row r="1307" spans="1:9" ht="25.5">
      <c r="A1307" s="167">
        <f t="shared" si="20"/>
        <v>1302</v>
      </c>
      <c r="B1307" s="201" t="s">
        <v>499</v>
      </c>
      <c r="C1307" s="201" t="s">
        <v>2868</v>
      </c>
      <c r="D1307" s="201" t="s">
        <v>2869</v>
      </c>
      <c r="E1307" s="201" t="s">
        <v>805</v>
      </c>
      <c r="F1307" s="202" t="s">
        <v>2031</v>
      </c>
      <c r="G1307" s="201">
        <v>50</v>
      </c>
      <c r="H1307" s="201">
        <v>4</v>
      </c>
      <c r="I1307" s="201" t="s">
        <v>4202</v>
      </c>
    </row>
    <row r="1308" spans="1:9" ht="25.5">
      <c r="A1308" s="167">
        <f t="shared" si="20"/>
        <v>1303</v>
      </c>
      <c r="B1308" s="201" t="s">
        <v>499</v>
      </c>
      <c r="C1308" s="201" t="s">
        <v>2870</v>
      </c>
      <c r="D1308" s="201" t="s">
        <v>2871</v>
      </c>
      <c r="E1308" s="201" t="s">
        <v>805</v>
      </c>
      <c r="F1308" s="202" t="s">
        <v>2031</v>
      </c>
      <c r="G1308" s="201">
        <v>50</v>
      </c>
      <c r="H1308" s="201">
        <v>4</v>
      </c>
      <c r="I1308" s="201" t="s">
        <v>4202</v>
      </c>
    </row>
    <row r="1309" spans="1:9" ht="25.5">
      <c r="A1309" s="167">
        <f t="shared" si="20"/>
        <v>1304</v>
      </c>
      <c r="B1309" s="201" t="s">
        <v>499</v>
      </c>
      <c r="C1309" s="201" t="s">
        <v>2872</v>
      </c>
      <c r="D1309" s="201" t="s">
        <v>2730</v>
      </c>
      <c r="E1309" s="201" t="s">
        <v>805</v>
      </c>
      <c r="F1309" s="202" t="s">
        <v>2031</v>
      </c>
      <c r="G1309" s="201">
        <v>40</v>
      </c>
      <c r="H1309" s="201">
        <v>1.6</v>
      </c>
      <c r="I1309" s="201" t="s">
        <v>4202</v>
      </c>
    </row>
    <row r="1310" spans="1:9" ht="25.5">
      <c r="A1310" s="167">
        <f t="shared" si="20"/>
        <v>1305</v>
      </c>
      <c r="B1310" s="201" t="s">
        <v>499</v>
      </c>
      <c r="C1310" s="201" t="s">
        <v>2873</v>
      </c>
      <c r="D1310" s="201"/>
      <c r="E1310" s="201" t="s">
        <v>805</v>
      </c>
      <c r="F1310" s="202" t="s">
        <v>2031</v>
      </c>
      <c r="G1310" s="201">
        <v>50</v>
      </c>
      <c r="H1310" s="201">
        <v>2</v>
      </c>
      <c r="I1310" s="201" t="s">
        <v>4202</v>
      </c>
    </row>
    <row r="1311" spans="1:9" ht="25.5">
      <c r="A1311" s="167">
        <f t="shared" si="20"/>
        <v>1306</v>
      </c>
      <c r="B1311" s="201" t="s">
        <v>499</v>
      </c>
      <c r="C1311" s="201" t="s">
        <v>2874</v>
      </c>
      <c r="D1311" s="201"/>
      <c r="E1311" s="201" t="s">
        <v>805</v>
      </c>
      <c r="F1311" s="202" t="s">
        <v>2031</v>
      </c>
      <c r="G1311" s="201">
        <v>50</v>
      </c>
      <c r="H1311" s="201">
        <v>2</v>
      </c>
      <c r="I1311" s="201" t="s">
        <v>4202</v>
      </c>
    </row>
    <row r="1312" spans="1:9" ht="25.5">
      <c r="A1312" s="167">
        <f t="shared" si="20"/>
        <v>1307</v>
      </c>
      <c r="B1312" s="201" t="s">
        <v>499</v>
      </c>
      <c r="C1312" s="201" t="s">
        <v>2875</v>
      </c>
      <c r="D1312" s="201"/>
      <c r="E1312" s="201" t="s">
        <v>1491</v>
      </c>
      <c r="F1312" s="201" t="s">
        <v>4204</v>
      </c>
      <c r="G1312" s="201">
        <v>1</v>
      </c>
      <c r="H1312" s="201">
        <v>4</v>
      </c>
      <c r="I1312" s="201" t="s">
        <v>4202</v>
      </c>
    </row>
    <row r="1313" spans="1:9" ht="25.5">
      <c r="A1313" s="167">
        <f t="shared" si="20"/>
        <v>1308</v>
      </c>
      <c r="B1313" s="201" t="s">
        <v>499</v>
      </c>
      <c r="C1313" s="201" t="s">
        <v>2876</v>
      </c>
      <c r="D1313" s="201"/>
      <c r="E1313" s="201" t="s">
        <v>1491</v>
      </c>
      <c r="F1313" s="201" t="s">
        <v>4204</v>
      </c>
      <c r="G1313" s="201">
        <v>1</v>
      </c>
      <c r="H1313" s="201">
        <v>4</v>
      </c>
      <c r="I1313" s="201" t="s">
        <v>4202</v>
      </c>
    </row>
    <row r="1314" spans="1:9" ht="25.5">
      <c r="A1314" s="167">
        <f t="shared" si="20"/>
        <v>1309</v>
      </c>
      <c r="B1314" s="201" t="s">
        <v>499</v>
      </c>
      <c r="C1314" s="201" t="s">
        <v>2877</v>
      </c>
      <c r="D1314" s="201" t="s">
        <v>2849</v>
      </c>
      <c r="E1314" s="201" t="s">
        <v>711</v>
      </c>
      <c r="F1314" s="202" t="s">
        <v>3118</v>
      </c>
      <c r="G1314" s="201">
        <v>1</v>
      </c>
      <c r="H1314" s="201">
        <v>10</v>
      </c>
      <c r="I1314" s="201" t="s">
        <v>4202</v>
      </c>
    </row>
    <row r="1315" spans="1:9" ht="25.5">
      <c r="A1315" s="167">
        <f t="shared" si="20"/>
        <v>1310</v>
      </c>
      <c r="B1315" s="201" t="s">
        <v>499</v>
      </c>
      <c r="C1315" s="201" t="s">
        <v>2878</v>
      </c>
      <c r="D1315" s="201" t="s">
        <v>2879</v>
      </c>
      <c r="E1315" s="201" t="s">
        <v>1491</v>
      </c>
      <c r="F1315" s="201" t="s">
        <v>4204</v>
      </c>
      <c r="G1315" s="201">
        <v>1</v>
      </c>
      <c r="H1315" s="201">
        <v>4</v>
      </c>
      <c r="I1315" s="201" t="s">
        <v>4202</v>
      </c>
    </row>
    <row r="1316" spans="1:9" ht="25.5">
      <c r="A1316" s="167">
        <f t="shared" si="20"/>
        <v>1311</v>
      </c>
      <c r="B1316" s="201" t="s">
        <v>499</v>
      </c>
      <c r="C1316" s="201" t="s">
        <v>2880</v>
      </c>
      <c r="D1316" s="201" t="s">
        <v>2881</v>
      </c>
      <c r="E1316" s="201" t="s">
        <v>1491</v>
      </c>
      <c r="F1316" s="201" t="s">
        <v>4204</v>
      </c>
      <c r="G1316" s="201">
        <v>1</v>
      </c>
      <c r="H1316" s="201">
        <v>5</v>
      </c>
      <c r="I1316" s="201" t="s">
        <v>4202</v>
      </c>
    </row>
    <row r="1317" spans="1:9" ht="25.5">
      <c r="A1317" s="167">
        <f t="shared" si="20"/>
        <v>1312</v>
      </c>
      <c r="B1317" s="201" t="s">
        <v>499</v>
      </c>
      <c r="C1317" s="201" t="s">
        <v>2882</v>
      </c>
      <c r="D1317" s="201" t="s">
        <v>2742</v>
      </c>
      <c r="E1317" s="201" t="s">
        <v>1491</v>
      </c>
      <c r="F1317" s="201" t="s">
        <v>4204</v>
      </c>
      <c r="G1317" s="201">
        <v>1</v>
      </c>
      <c r="H1317" s="201">
        <v>5</v>
      </c>
      <c r="I1317" s="201" t="s">
        <v>4202</v>
      </c>
    </row>
    <row r="1318" spans="1:9" ht="25.5">
      <c r="A1318" s="167">
        <f t="shared" si="20"/>
        <v>1313</v>
      </c>
      <c r="B1318" s="201" t="s">
        <v>499</v>
      </c>
      <c r="C1318" s="201" t="s">
        <v>2883</v>
      </c>
      <c r="D1318" s="201" t="s">
        <v>2884</v>
      </c>
      <c r="E1318" s="201" t="s">
        <v>1491</v>
      </c>
      <c r="F1318" s="201" t="s">
        <v>4204</v>
      </c>
      <c r="G1318" s="201">
        <v>1</v>
      </c>
      <c r="H1318" s="201">
        <v>5</v>
      </c>
      <c r="I1318" s="201" t="s">
        <v>4202</v>
      </c>
    </row>
    <row r="1319" spans="1:9" ht="25.5">
      <c r="A1319" s="167">
        <f t="shared" si="20"/>
        <v>1314</v>
      </c>
      <c r="B1319" s="201" t="s">
        <v>499</v>
      </c>
      <c r="C1319" s="201" t="s">
        <v>2885</v>
      </c>
      <c r="D1319" s="201" t="s">
        <v>2886</v>
      </c>
      <c r="E1319" s="201" t="s">
        <v>1491</v>
      </c>
      <c r="F1319" s="201" t="s">
        <v>4204</v>
      </c>
      <c r="G1319" s="201">
        <v>1</v>
      </c>
      <c r="H1319" s="201">
        <v>5</v>
      </c>
      <c r="I1319" s="201" t="s">
        <v>4202</v>
      </c>
    </row>
    <row r="1320" spans="1:9" ht="25.5">
      <c r="A1320" s="167">
        <f t="shared" si="20"/>
        <v>1315</v>
      </c>
      <c r="B1320" s="201" t="s">
        <v>499</v>
      </c>
      <c r="C1320" s="201" t="s">
        <v>2887</v>
      </c>
      <c r="D1320" s="201"/>
      <c r="E1320" s="201" t="s">
        <v>805</v>
      </c>
      <c r="F1320" s="202" t="s">
        <v>2031</v>
      </c>
      <c r="G1320" s="201">
        <v>50</v>
      </c>
      <c r="H1320" s="201">
        <v>2</v>
      </c>
      <c r="I1320" s="201" t="s">
        <v>4202</v>
      </c>
    </row>
    <row r="1321" spans="1:9" ht="25.5">
      <c r="A1321" s="167">
        <f t="shared" si="20"/>
        <v>1316</v>
      </c>
      <c r="B1321" s="201" t="s">
        <v>499</v>
      </c>
      <c r="C1321" s="201" t="s">
        <v>2888</v>
      </c>
      <c r="D1321" s="201" t="s">
        <v>2889</v>
      </c>
      <c r="E1321" s="201" t="s">
        <v>1491</v>
      </c>
      <c r="F1321" s="201" t="s">
        <v>4204</v>
      </c>
      <c r="G1321" s="201">
        <v>1</v>
      </c>
      <c r="H1321" s="201">
        <v>5</v>
      </c>
      <c r="I1321" s="201" t="s">
        <v>4202</v>
      </c>
    </row>
    <row r="1322" spans="1:9" ht="25.5">
      <c r="A1322" s="167">
        <f t="shared" si="20"/>
        <v>1317</v>
      </c>
      <c r="B1322" s="201" t="s">
        <v>499</v>
      </c>
      <c r="C1322" s="201" t="s">
        <v>2890</v>
      </c>
      <c r="D1322" s="201" t="s">
        <v>2891</v>
      </c>
      <c r="E1322" s="201" t="s">
        <v>1491</v>
      </c>
      <c r="F1322" s="201" t="s">
        <v>4204</v>
      </c>
      <c r="G1322" s="201">
        <v>1</v>
      </c>
      <c r="H1322" s="201">
        <v>5</v>
      </c>
      <c r="I1322" s="201" t="s">
        <v>4202</v>
      </c>
    </row>
    <row r="1323" spans="1:9" ht="25.5">
      <c r="A1323" s="167">
        <f t="shared" si="20"/>
        <v>1318</v>
      </c>
      <c r="B1323" s="201" t="s">
        <v>499</v>
      </c>
      <c r="C1323" s="201" t="s">
        <v>2892</v>
      </c>
      <c r="D1323" s="201" t="s">
        <v>2893</v>
      </c>
      <c r="E1323" s="201" t="s">
        <v>805</v>
      </c>
      <c r="F1323" s="202" t="s">
        <v>2031</v>
      </c>
      <c r="G1323" s="201">
        <v>50</v>
      </c>
      <c r="H1323" s="201">
        <v>2</v>
      </c>
      <c r="I1323" s="201" t="s">
        <v>4202</v>
      </c>
    </row>
    <row r="1324" spans="1:9" ht="25.5">
      <c r="A1324" s="167">
        <f t="shared" si="20"/>
        <v>1319</v>
      </c>
      <c r="B1324" s="201" t="s">
        <v>499</v>
      </c>
      <c r="C1324" s="201" t="s">
        <v>2894</v>
      </c>
      <c r="D1324" s="201" t="s">
        <v>2895</v>
      </c>
      <c r="E1324" s="201" t="s">
        <v>805</v>
      </c>
      <c r="F1324" s="202" t="s">
        <v>2031</v>
      </c>
      <c r="G1324" s="201">
        <v>50</v>
      </c>
      <c r="H1324" s="201">
        <v>2</v>
      </c>
      <c r="I1324" s="201" t="s">
        <v>4202</v>
      </c>
    </row>
    <row r="1325" spans="1:9" ht="25.5">
      <c r="A1325" s="167">
        <f t="shared" si="20"/>
        <v>1320</v>
      </c>
      <c r="B1325" s="201" t="s">
        <v>499</v>
      </c>
      <c r="C1325" s="201" t="s">
        <v>2896</v>
      </c>
      <c r="D1325" s="201" t="s">
        <v>2897</v>
      </c>
      <c r="E1325" s="201" t="s">
        <v>1491</v>
      </c>
      <c r="F1325" s="201" t="s">
        <v>4204</v>
      </c>
      <c r="G1325" s="201">
        <v>1</v>
      </c>
      <c r="H1325" s="201">
        <v>5</v>
      </c>
      <c r="I1325" s="201" t="s">
        <v>4202</v>
      </c>
    </row>
    <row r="1326" spans="1:9" ht="25.5">
      <c r="A1326" s="167">
        <f t="shared" si="20"/>
        <v>1321</v>
      </c>
      <c r="B1326" s="201" t="s">
        <v>499</v>
      </c>
      <c r="C1326" s="201" t="s">
        <v>2898</v>
      </c>
      <c r="D1326" s="201" t="s">
        <v>2899</v>
      </c>
      <c r="E1326" s="201" t="s">
        <v>1491</v>
      </c>
      <c r="F1326" s="201" t="s">
        <v>4204</v>
      </c>
      <c r="G1326" s="201">
        <v>1</v>
      </c>
      <c r="H1326" s="201">
        <v>5</v>
      </c>
      <c r="I1326" s="201" t="s">
        <v>4202</v>
      </c>
    </row>
    <row r="1327" spans="1:9" ht="25.5">
      <c r="A1327" s="167">
        <f t="shared" si="20"/>
        <v>1322</v>
      </c>
      <c r="B1327" s="201" t="s">
        <v>499</v>
      </c>
      <c r="C1327" s="201" t="s">
        <v>2900</v>
      </c>
      <c r="D1327" s="201" t="s">
        <v>2899</v>
      </c>
      <c r="E1327" s="201" t="s">
        <v>1491</v>
      </c>
      <c r="F1327" s="201" t="s">
        <v>4204</v>
      </c>
      <c r="G1327" s="201">
        <v>1</v>
      </c>
      <c r="H1327" s="201">
        <v>5</v>
      </c>
      <c r="I1327" s="201" t="s">
        <v>4202</v>
      </c>
    </row>
    <row r="1328" spans="1:9" ht="25.5">
      <c r="A1328" s="167">
        <f t="shared" si="20"/>
        <v>1323</v>
      </c>
      <c r="B1328" s="201" t="s">
        <v>499</v>
      </c>
      <c r="C1328" s="201" t="s">
        <v>2901</v>
      </c>
      <c r="D1328" s="201" t="s">
        <v>2902</v>
      </c>
      <c r="E1328" s="201" t="s">
        <v>1491</v>
      </c>
      <c r="F1328" s="201" t="s">
        <v>4204</v>
      </c>
      <c r="G1328" s="201">
        <v>1</v>
      </c>
      <c r="H1328" s="201">
        <v>5</v>
      </c>
      <c r="I1328" s="201" t="s">
        <v>4202</v>
      </c>
    </row>
    <row r="1329" spans="1:9" ht="25.5">
      <c r="A1329" s="167">
        <f t="shared" si="20"/>
        <v>1324</v>
      </c>
      <c r="B1329" s="201" t="s">
        <v>499</v>
      </c>
      <c r="C1329" s="201" t="s">
        <v>2903</v>
      </c>
      <c r="D1329" s="201" t="s">
        <v>2904</v>
      </c>
      <c r="E1329" s="201" t="s">
        <v>1491</v>
      </c>
      <c r="F1329" s="201" t="s">
        <v>4204</v>
      </c>
      <c r="G1329" s="201">
        <v>1</v>
      </c>
      <c r="H1329" s="201">
        <v>5</v>
      </c>
      <c r="I1329" s="201" t="s">
        <v>4202</v>
      </c>
    </row>
    <row r="1330" spans="1:9" ht="25.5">
      <c r="A1330" s="167">
        <f t="shared" si="20"/>
        <v>1325</v>
      </c>
      <c r="B1330" s="201" t="s">
        <v>499</v>
      </c>
      <c r="C1330" s="201" t="s">
        <v>2905</v>
      </c>
      <c r="D1330" s="201" t="s">
        <v>2906</v>
      </c>
      <c r="E1330" s="201" t="s">
        <v>1491</v>
      </c>
      <c r="F1330" s="201" t="s">
        <v>4204</v>
      </c>
      <c r="G1330" s="201">
        <v>1</v>
      </c>
      <c r="H1330" s="201">
        <v>5</v>
      </c>
      <c r="I1330" s="201" t="s">
        <v>4202</v>
      </c>
    </row>
    <row r="1331" spans="1:9" ht="25.5">
      <c r="A1331" s="167">
        <f t="shared" si="20"/>
        <v>1326</v>
      </c>
      <c r="B1331" s="201" t="s">
        <v>499</v>
      </c>
      <c r="C1331" s="201" t="s">
        <v>2907</v>
      </c>
      <c r="D1331" s="201" t="s">
        <v>2908</v>
      </c>
      <c r="E1331" s="201" t="s">
        <v>1491</v>
      </c>
      <c r="F1331" s="201" t="s">
        <v>4204</v>
      </c>
      <c r="G1331" s="201">
        <v>1</v>
      </c>
      <c r="H1331" s="201">
        <v>5</v>
      </c>
      <c r="I1331" s="201" t="s">
        <v>4202</v>
      </c>
    </row>
    <row r="1332" spans="1:9" ht="25.5">
      <c r="A1332" s="167">
        <f t="shared" si="20"/>
        <v>1327</v>
      </c>
      <c r="B1332" s="201" t="s">
        <v>499</v>
      </c>
      <c r="C1332" s="201" t="s">
        <v>2909</v>
      </c>
      <c r="D1332" s="201" t="s">
        <v>2910</v>
      </c>
      <c r="E1332" s="201" t="s">
        <v>1491</v>
      </c>
      <c r="F1332" s="201" t="s">
        <v>4204</v>
      </c>
      <c r="G1332" s="201">
        <v>1</v>
      </c>
      <c r="H1332" s="201">
        <v>5</v>
      </c>
      <c r="I1332" s="201" t="s">
        <v>4202</v>
      </c>
    </row>
    <row r="1333" spans="1:9" ht="25.5">
      <c r="A1333" s="167">
        <f t="shared" si="20"/>
        <v>1328</v>
      </c>
      <c r="B1333" s="201" t="s">
        <v>499</v>
      </c>
      <c r="C1333" s="201" t="s">
        <v>2911</v>
      </c>
      <c r="D1333" s="201" t="s">
        <v>2912</v>
      </c>
      <c r="E1333" s="201" t="s">
        <v>805</v>
      </c>
      <c r="F1333" s="202" t="s">
        <v>2031</v>
      </c>
      <c r="G1333" s="201">
        <v>50</v>
      </c>
      <c r="H1333" s="201">
        <v>2</v>
      </c>
      <c r="I1333" s="201" t="s">
        <v>4202</v>
      </c>
    </row>
    <row r="1334" spans="1:9" ht="25.5">
      <c r="A1334" s="167">
        <f t="shared" si="20"/>
        <v>1329</v>
      </c>
      <c r="B1334" s="201" t="s">
        <v>499</v>
      </c>
      <c r="C1334" s="201" t="s">
        <v>2913</v>
      </c>
      <c r="D1334" s="201" t="s">
        <v>2914</v>
      </c>
      <c r="E1334" s="201" t="s">
        <v>805</v>
      </c>
      <c r="F1334" s="202" t="s">
        <v>2031</v>
      </c>
      <c r="G1334" s="201">
        <v>50</v>
      </c>
      <c r="H1334" s="201">
        <v>2</v>
      </c>
      <c r="I1334" s="201" t="s">
        <v>4202</v>
      </c>
    </row>
    <row r="1335" spans="1:9" ht="25.5">
      <c r="A1335" s="167">
        <f t="shared" si="20"/>
        <v>1330</v>
      </c>
      <c r="B1335" s="201" t="s">
        <v>499</v>
      </c>
      <c r="C1335" s="201" t="s">
        <v>2915</v>
      </c>
      <c r="D1335" s="201" t="s">
        <v>2916</v>
      </c>
      <c r="E1335" s="201" t="s">
        <v>805</v>
      </c>
      <c r="F1335" s="202" t="s">
        <v>2031</v>
      </c>
      <c r="G1335" s="201">
        <v>50</v>
      </c>
      <c r="H1335" s="201">
        <v>2</v>
      </c>
      <c r="I1335" s="201" t="s">
        <v>4202</v>
      </c>
    </row>
    <row r="1336" spans="1:9" ht="25.5">
      <c r="A1336" s="167">
        <f t="shared" si="20"/>
        <v>1331</v>
      </c>
      <c r="B1336" s="201" t="s">
        <v>499</v>
      </c>
      <c r="C1336" s="201" t="s">
        <v>2917</v>
      </c>
      <c r="D1336" s="201" t="s">
        <v>2918</v>
      </c>
      <c r="E1336" s="201" t="s">
        <v>805</v>
      </c>
      <c r="F1336" s="202" t="s">
        <v>2031</v>
      </c>
      <c r="G1336" s="201">
        <v>50</v>
      </c>
      <c r="H1336" s="201">
        <v>2</v>
      </c>
      <c r="I1336" s="201" t="s">
        <v>4202</v>
      </c>
    </row>
    <row r="1337" spans="1:9">
      <c r="A1337" s="167">
        <f t="shared" si="20"/>
        <v>1332</v>
      </c>
      <c r="B1337" s="201" t="s">
        <v>581</v>
      </c>
      <c r="C1337" s="201" t="s">
        <v>2919</v>
      </c>
      <c r="D1337" s="201" t="s">
        <v>2920</v>
      </c>
      <c r="E1337" s="201" t="s">
        <v>711</v>
      </c>
      <c r="F1337" s="202" t="s">
        <v>3118</v>
      </c>
      <c r="G1337" s="201">
        <v>2</v>
      </c>
      <c r="H1337" s="201">
        <v>25</v>
      </c>
      <c r="I1337" s="201" t="s">
        <v>2921</v>
      </c>
    </row>
    <row r="1338" spans="1:9">
      <c r="A1338" s="167">
        <f t="shared" si="20"/>
        <v>1333</v>
      </c>
      <c r="B1338" s="201" t="s">
        <v>581</v>
      </c>
      <c r="C1338" s="201" t="s">
        <v>2922</v>
      </c>
      <c r="D1338" s="201" t="s">
        <v>2923</v>
      </c>
      <c r="E1338" s="201" t="s">
        <v>711</v>
      </c>
      <c r="F1338" s="202" t="s">
        <v>3118</v>
      </c>
      <c r="G1338" s="201">
        <v>2</v>
      </c>
      <c r="H1338" s="201">
        <v>12.5</v>
      </c>
      <c r="I1338" s="201" t="s">
        <v>2921</v>
      </c>
    </row>
    <row r="1339" spans="1:9">
      <c r="A1339" s="167">
        <f t="shared" si="20"/>
        <v>1334</v>
      </c>
      <c r="B1339" s="201" t="s">
        <v>581</v>
      </c>
      <c r="C1339" s="201" t="s">
        <v>2924</v>
      </c>
      <c r="D1339" s="201" t="s">
        <v>2925</v>
      </c>
      <c r="E1339" s="201" t="s">
        <v>711</v>
      </c>
      <c r="F1339" s="202" t="s">
        <v>3118</v>
      </c>
      <c r="G1339" s="201">
        <v>2</v>
      </c>
      <c r="H1339" s="201">
        <v>25</v>
      </c>
      <c r="I1339" s="201" t="s">
        <v>2921</v>
      </c>
    </row>
    <row r="1340" spans="1:9">
      <c r="A1340" s="167">
        <f t="shared" si="20"/>
        <v>1335</v>
      </c>
      <c r="B1340" s="201" t="s">
        <v>581</v>
      </c>
      <c r="C1340" s="201" t="s">
        <v>2926</v>
      </c>
      <c r="D1340" s="201" t="s">
        <v>2927</v>
      </c>
      <c r="E1340" s="201" t="s">
        <v>711</v>
      </c>
      <c r="F1340" s="202" t="s">
        <v>3118</v>
      </c>
      <c r="G1340" s="201">
        <v>2</v>
      </c>
      <c r="H1340" s="201">
        <v>25</v>
      </c>
      <c r="I1340" s="201" t="s">
        <v>2921</v>
      </c>
    </row>
    <row r="1341" spans="1:9">
      <c r="A1341" s="167">
        <f t="shared" si="20"/>
        <v>1336</v>
      </c>
      <c r="B1341" s="201" t="s">
        <v>581</v>
      </c>
      <c r="C1341" s="201" t="s">
        <v>2928</v>
      </c>
      <c r="D1341" s="201" t="s">
        <v>2929</v>
      </c>
      <c r="E1341" s="201" t="s">
        <v>711</v>
      </c>
      <c r="F1341" s="202" t="s">
        <v>3118</v>
      </c>
      <c r="G1341" s="201">
        <v>1</v>
      </c>
      <c r="H1341" s="201">
        <v>12.5</v>
      </c>
      <c r="I1341" s="201" t="s">
        <v>2921</v>
      </c>
    </row>
    <row r="1342" spans="1:9" ht="25.5">
      <c r="A1342" s="167">
        <f t="shared" si="20"/>
        <v>1337</v>
      </c>
      <c r="B1342" s="201" t="s">
        <v>581</v>
      </c>
      <c r="C1342" s="201" t="s">
        <v>2930</v>
      </c>
      <c r="D1342" s="201" t="s">
        <v>2931</v>
      </c>
      <c r="E1342" s="201" t="s">
        <v>711</v>
      </c>
      <c r="F1342" s="202" t="s">
        <v>3118</v>
      </c>
      <c r="G1342" s="201">
        <v>2</v>
      </c>
      <c r="H1342" s="201">
        <v>25</v>
      </c>
      <c r="I1342" s="201" t="s">
        <v>2921</v>
      </c>
    </row>
    <row r="1343" spans="1:9">
      <c r="A1343" s="167">
        <f t="shared" si="20"/>
        <v>1338</v>
      </c>
      <c r="B1343" s="201" t="s">
        <v>581</v>
      </c>
      <c r="C1343" s="201" t="s">
        <v>2932</v>
      </c>
      <c r="D1343" s="201" t="s">
        <v>2931</v>
      </c>
      <c r="E1343" s="201" t="s">
        <v>711</v>
      </c>
      <c r="F1343" s="202" t="s">
        <v>3118</v>
      </c>
      <c r="G1343" s="201">
        <v>1</v>
      </c>
      <c r="H1343" s="201">
        <v>11</v>
      </c>
      <c r="I1343" s="201" t="s">
        <v>2921</v>
      </c>
    </row>
    <row r="1344" spans="1:9">
      <c r="A1344" s="167">
        <f t="shared" si="20"/>
        <v>1339</v>
      </c>
      <c r="B1344" s="201" t="s">
        <v>581</v>
      </c>
      <c r="C1344" s="201" t="s">
        <v>2933</v>
      </c>
      <c r="D1344" s="201" t="s">
        <v>2934</v>
      </c>
      <c r="E1344" s="201" t="s">
        <v>711</v>
      </c>
      <c r="F1344" s="202" t="s">
        <v>3118</v>
      </c>
      <c r="G1344" s="201">
        <v>1</v>
      </c>
      <c r="H1344" s="201">
        <v>10</v>
      </c>
      <c r="I1344" s="201" t="s">
        <v>2921</v>
      </c>
    </row>
    <row r="1345" spans="1:9">
      <c r="A1345" s="167">
        <f t="shared" si="20"/>
        <v>1340</v>
      </c>
      <c r="B1345" s="201" t="s">
        <v>581</v>
      </c>
      <c r="C1345" s="201" t="s">
        <v>2935</v>
      </c>
      <c r="D1345" s="201" t="s">
        <v>2271</v>
      </c>
      <c r="E1345" s="201" t="s">
        <v>711</v>
      </c>
      <c r="F1345" s="202" t="s">
        <v>3118</v>
      </c>
      <c r="G1345" s="201">
        <v>1</v>
      </c>
      <c r="H1345" s="201">
        <v>8</v>
      </c>
      <c r="I1345" s="201" t="s">
        <v>2921</v>
      </c>
    </row>
    <row r="1346" spans="1:9">
      <c r="A1346" s="167">
        <f t="shared" si="20"/>
        <v>1341</v>
      </c>
      <c r="B1346" s="201" t="s">
        <v>581</v>
      </c>
      <c r="C1346" s="201" t="s">
        <v>2936</v>
      </c>
      <c r="D1346" s="201" t="s">
        <v>2937</v>
      </c>
      <c r="E1346" s="201" t="s">
        <v>711</v>
      </c>
      <c r="F1346" s="202" t="s">
        <v>3118</v>
      </c>
      <c r="G1346" s="201">
        <v>1</v>
      </c>
      <c r="H1346" s="201">
        <v>8</v>
      </c>
      <c r="I1346" s="201" t="s">
        <v>2921</v>
      </c>
    </row>
    <row r="1347" spans="1:9">
      <c r="A1347" s="167">
        <f t="shared" si="20"/>
        <v>1342</v>
      </c>
      <c r="B1347" s="201" t="s">
        <v>581</v>
      </c>
      <c r="C1347" s="201" t="s">
        <v>2938</v>
      </c>
      <c r="D1347" s="201" t="s">
        <v>2939</v>
      </c>
      <c r="E1347" s="201" t="s">
        <v>711</v>
      </c>
      <c r="F1347" s="202" t="s">
        <v>3118</v>
      </c>
      <c r="G1347" s="201">
        <v>2</v>
      </c>
      <c r="H1347" s="201">
        <v>14</v>
      </c>
      <c r="I1347" s="201" t="s">
        <v>2921</v>
      </c>
    </row>
    <row r="1348" spans="1:9">
      <c r="A1348" s="167">
        <f t="shared" si="20"/>
        <v>1343</v>
      </c>
      <c r="B1348" s="201" t="s">
        <v>581</v>
      </c>
      <c r="C1348" s="201" t="s">
        <v>2940</v>
      </c>
      <c r="D1348" s="201" t="s">
        <v>2941</v>
      </c>
      <c r="E1348" s="201" t="s">
        <v>711</v>
      </c>
      <c r="F1348" s="202" t="s">
        <v>3118</v>
      </c>
      <c r="G1348" s="201">
        <v>1</v>
      </c>
      <c r="H1348" s="201">
        <v>8</v>
      </c>
      <c r="I1348" s="201" t="s">
        <v>2921</v>
      </c>
    </row>
    <row r="1349" spans="1:9">
      <c r="A1349" s="167">
        <f t="shared" si="20"/>
        <v>1344</v>
      </c>
      <c r="B1349" s="201" t="s">
        <v>581</v>
      </c>
      <c r="C1349" s="201" t="s">
        <v>2942</v>
      </c>
      <c r="D1349" s="201" t="s">
        <v>2271</v>
      </c>
      <c r="E1349" s="201" t="s">
        <v>711</v>
      </c>
      <c r="F1349" s="202" t="s">
        <v>3118</v>
      </c>
      <c r="G1349" s="201">
        <v>1</v>
      </c>
      <c r="H1349" s="201">
        <v>9</v>
      </c>
      <c r="I1349" s="201" t="s">
        <v>2921</v>
      </c>
    </row>
    <row r="1350" spans="1:9">
      <c r="A1350" s="167">
        <f t="shared" si="20"/>
        <v>1345</v>
      </c>
      <c r="B1350" s="201" t="s">
        <v>581</v>
      </c>
      <c r="C1350" s="201" t="s">
        <v>2943</v>
      </c>
      <c r="D1350" s="201" t="s">
        <v>2271</v>
      </c>
      <c r="E1350" s="201" t="s">
        <v>711</v>
      </c>
      <c r="F1350" s="202" t="s">
        <v>3118</v>
      </c>
      <c r="G1350" s="201">
        <v>1</v>
      </c>
      <c r="H1350" s="201">
        <v>8</v>
      </c>
      <c r="I1350" s="201" t="s">
        <v>2921</v>
      </c>
    </row>
    <row r="1351" spans="1:9">
      <c r="A1351" s="167">
        <f t="shared" si="20"/>
        <v>1346</v>
      </c>
      <c r="B1351" s="201" t="s">
        <v>581</v>
      </c>
      <c r="C1351" s="201" t="s">
        <v>2944</v>
      </c>
      <c r="D1351" s="201" t="s">
        <v>2271</v>
      </c>
      <c r="E1351" s="201" t="s">
        <v>711</v>
      </c>
      <c r="F1351" s="202" t="s">
        <v>3118</v>
      </c>
      <c r="G1351" s="201">
        <v>2</v>
      </c>
      <c r="H1351" s="201">
        <v>12</v>
      </c>
      <c r="I1351" s="201" t="s">
        <v>2921</v>
      </c>
    </row>
    <row r="1352" spans="1:9" ht="25.5">
      <c r="A1352" s="167">
        <f t="shared" ref="A1352:A1415" si="21">+A1351+1</f>
        <v>1347</v>
      </c>
      <c r="B1352" s="201" t="s">
        <v>2945</v>
      </c>
      <c r="C1352" s="201" t="s">
        <v>2946</v>
      </c>
      <c r="D1352" s="201" t="s">
        <v>2947</v>
      </c>
      <c r="E1352" s="201" t="s">
        <v>1491</v>
      </c>
      <c r="F1352" s="201" t="s">
        <v>4204</v>
      </c>
      <c r="G1352" s="201">
        <v>1</v>
      </c>
      <c r="H1352" s="201">
        <v>3.5</v>
      </c>
      <c r="I1352" s="201" t="s">
        <v>3119</v>
      </c>
    </row>
    <row r="1353" spans="1:9" ht="25.5">
      <c r="A1353" s="167">
        <f t="shared" si="21"/>
        <v>1348</v>
      </c>
      <c r="B1353" s="201" t="s">
        <v>2945</v>
      </c>
      <c r="C1353" s="201" t="s">
        <v>2948</v>
      </c>
      <c r="D1353" s="201" t="s">
        <v>2949</v>
      </c>
      <c r="E1353" s="201" t="s">
        <v>1491</v>
      </c>
      <c r="F1353" s="201" t="s">
        <v>4204</v>
      </c>
      <c r="G1353" s="201">
        <v>1</v>
      </c>
      <c r="H1353" s="201">
        <v>3.5</v>
      </c>
      <c r="I1353" s="201" t="s">
        <v>3119</v>
      </c>
    </row>
    <row r="1354" spans="1:9" ht="25.5">
      <c r="A1354" s="167">
        <f t="shared" si="21"/>
        <v>1349</v>
      </c>
      <c r="B1354" s="201" t="s">
        <v>2945</v>
      </c>
      <c r="C1354" s="201" t="s">
        <v>2950</v>
      </c>
      <c r="D1354" s="201" t="s">
        <v>2951</v>
      </c>
      <c r="E1354" s="201" t="s">
        <v>1491</v>
      </c>
      <c r="F1354" s="201" t="s">
        <v>4204</v>
      </c>
      <c r="G1354" s="201">
        <v>1</v>
      </c>
      <c r="H1354" s="201">
        <v>3.5</v>
      </c>
      <c r="I1354" s="201" t="s">
        <v>3119</v>
      </c>
    </row>
    <row r="1355" spans="1:9" ht="25.5">
      <c r="A1355" s="167">
        <f t="shared" si="21"/>
        <v>1350</v>
      </c>
      <c r="B1355" s="201" t="s">
        <v>2945</v>
      </c>
      <c r="C1355" s="201" t="s">
        <v>2952</v>
      </c>
      <c r="D1355" s="201" t="s">
        <v>2953</v>
      </c>
      <c r="E1355" s="201" t="s">
        <v>1491</v>
      </c>
      <c r="F1355" s="201" t="s">
        <v>4204</v>
      </c>
      <c r="G1355" s="201">
        <v>1</v>
      </c>
      <c r="H1355" s="201">
        <v>3.5</v>
      </c>
      <c r="I1355" s="201" t="s">
        <v>3119</v>
      </c>
    </row>
    <row r="1356" spans="1:9">
      <c r="A1356" s="167">
        <f t="shared" si="21"/>
        <v>1351</v>
      </c>
      <c r="B1356" s="201" t="s">
        <v>581</v>
      </c>
      <c r="C1356" s="201" t="s">
        <v>2954</v>
      </c>
      <c r="D1356" s="201" t="s">
        <v>2955</v>
      </c>
      <c r="E1356" s="201" t="s">
        <v>711</v>
      </c>
      <c r="F1356" s="202" t="s">
        <v>3118</v>
      </c>
      <c r="G1356" s="201">
        <v>1</v>
      </c>
      <c r="H1356" s="201">
        <v>10</v>
      </c>
      <c r="I1356" s="201" t="s">
        <v>3119</v>
      </c>
    </row>
    <row r="1357" spans="1:9">
      <c r="A1357" s="167">
        <f t="shared" si="21"/>
        <v>1352</v>
      </c>
      <c r="B1357" s="201" t="s">
        <v>581</v>
      </c>
      <c r="C1357" s="201" t="s">
        <v>2956</v>
      </c>
      <c r="D1357" s="201" t="s">
        <v>2271</v>
      </c>
      <c r="E1357" s="201" t="s">
        <v>711</v>
      </c>
      <c r="F1357" s="202" t="s">
        <v>3118</v>
      </c>
      <c r="G1357" s="201">
        <v>1</v>
      </c>
      <c r="H1357" s="201">
        <v>10</v>
      </c>
      <c r="I1357" s="201" t="s">
        <v>3119</v>
      </c>
    </row>
    <row r="1358" spans="1:9" ht="25.5">
      <c r="A1358" s="167">
        <f t="shared" si="21"/>
        <v>1353</v>
      </c>
      <c r="B1358" s="201" t="s">
        <v>581</v>
      </c>
      <c r="C1358" s="201" t="s">
        <v>2957</v>
      </c>
      <c r="D1358" s="201" t="s">
        <v>2958</v>
      </c>
      <c r="E1358" s="201" t="s">
        <v>1491</v>
      </c>
      <c r="F1358" s="201" t="s">
        <v>4204</v>
      </c>
      <c r="G1358" s="201">
        <v>1</v>
      </c>
      <c r="H1358" s="201">
        <v>3</v>
      </c>
      <c r="I1358" s="201" t="s">
        <v>3119</v>
      </c>
    </row>
    <row r="1359" spans="1:9" ht="25.5">
      <c r="A1359" s="167">
        <f t="shared" si="21"/>
        <v>1354</v>
      </c>
      <c r="B1359" s="201" t="s">
        <v>581</v>
      </c>
      <c r="C1359" s="201" t="s">
        <v>2959</v>
      </c>
      <c r="D1359" s="201" t="s">
        <v>2960</v>
      </c>
      <c r="E1359" s="201" t="s">
        <v>1491</v>
      </c>
      <c r="F1359" s="201" t="s">
        <v>4204</v>
      </c>
      <c r="G1359" s="201">
        <v>1</v>
      </c>
      <c r="H1359" s="201">
        <v>5</v>
      </c>
      <c r="I1359" s="201" t="s">
        <v>3119</v>
      </c>
    </row>
    <row r="1360" spans="1:9" ht="25.5">
      <c r="A1360" s="167">
        <f t="shared" si="21"/>
        <v>1355</v>
      </c>
      <c r="B1360" s="201" t="s">
        <v>581</v>
      </c>
      <c r="C1360" s="201" t="s">
        <v>2961</v>
      </c>
      <c r="D1360" s="201" t="s">
        <v>2271</v>
      </c>
      <c r="E1360" s="201" t="s">
        <v>1491</v>
      </c>
      <c r="F1360" s="201" t="s">
        <v>4204</v>
      </c>
      <c r="G1360" s="201">
        <v>1</v>
      </c>
      <c r="H1360" s="201">
        <v>5</v>
      </c>
      <c r="I1360" s="201" t="s">
        <v>3119</v>
      </c>
    </row>
    <row r="1361" spans="1:9">
      <c r="A1361" s="167">
        <f t="shared" si="21"/>
        <v>1356</v>
      </c>
      <c r="B1361" s="201" t="s">
        <v>581</v>
      </c>
      <c r="C1361" s="201" t="s">
        <v>2962</v>
      </c>
      <c r="D1361" s="201" t="s">
        <v>2271</v>
      </c>
      <c r="E1361" s="201" t="s">
        <v>711</v>
      </c>
      <c r="F1361" s="202" t="s">
        <v>3118</v>
      </c>
      <c r="G1361" s="201">
        <v>2</v>
      </c>
      <c r="H1361" s="201">
        <v>18</v>
      </c>
      <c r="I1361" s="201" t="s">
        <v>3119</v>
      </c>
    </row>
    <row r="1362" spans="1:9" ht="25.5">
      <c r="A1362" s="167">
        <f t="shared" si="21"/>
        <v>1357</v>
      </c>
      <c r="B1362" s="201" t="s">
        <v>581</v>
      </c>
      <c r="C1362" s="201" t="s">
        <v>2963</v>
      </c>
      <c r="D1362" s="201" t="s">
        <v>2964</v>
      </c>
      <c r="E1362" s="201" t="s">
        <v>1491</v>
      </c>
      <c r="F1362" s="201" t="s">
        <v>4204</v>
      </c>
      <c r="G1362" s="201">
        <v>1</v>
      </c>
      <c r="H1362" s="201">
        <v>3</v>
      </c>
      <c r="I1362" s="201" t="s">
        <v>3119</v>
      </c>
    </row>
    <row r="1363" spans="1:9" ht="25.5">
      <c r="A1363" s="167">
        <f t="shared" si="21"/>
        <v>1358</v>
      </c>
      <c r="B1363" s="201" t="s">
        <v>581</v>
      </c>
      <c r="C1363" s="201" t="s">
        <v>2965</v>
      </c>
      <c r="D1363" s="201" t="s">
        <v>2966</v>
      </c>
      <c r="E1363" s="201" t="s">
        <v>1491</v>
      </c>
      <c r="F1363" s="201" t="s">
        <v>4204</v>
      </c>
      <c r="G1363" s="201">
        <v>1</v>
      </c>
      <c r="H1363" s="201">
        <v>5</v>
      </c>
      <c r="I1363" s="201" t="s">
        <v>3119</v>
      </c>
    </row>
    <row r="1364" spans="1:9" ht="25.5">
      <c r="A1364" s="167">
        <f t="shared" si="21"/>
        <v>1359</v>
      </c>
      <c r="B1364" s="201" t="s">
        <v>581</v>
      </c>
      <c r="C1364" s="201" t="s">
        <v>2967</v>
      </c>
      <c r="D1364" s="201" t="s">
        <v>2968</v>
      </c>
      <c r="E1364" s="201" t="s">
        <v>1491</v>
      </c>
      <c r="F1364" s="201" t="s">
        <v>4204</v>
      </c>
      <c r="G1364" s="201">
        <v>1</v>
      </c>
      <c r="H1364" s="201">
        <v>5</v>
      </c>
      <c r="I1364" s="201" t="s">
        <v>3119</v>
      </c>
    </row>
    <row r="1365" spans="1:9" ht="25.5">
      <c r="A1365" s="167">
        <f t="shared" si="21"/>
        <v>1360</v>
      </c>
      <c r="B1365" s="201" t="s">
        <v>581</v>
      </c>
      <c r="C1365" s="201" t="s">
        <v>2969</v>
      </c>
      <c r="D1365" s="201" t="s">
        <v>2970</v>
      </c>
      <c r="E1365" s="201" t="s">
        <v>1491</v>
      </c>
      <c r="F1365" s="201" t="s">
        <v>4204</v>
      </c>
      <c r="G1365" s="201">
        <v>1</v>
      </c>
      <c r="H1365" s="201">
        <v>30</v>
      </c>
      <c r="I1365" s="201" t="s">
        <v>3119</v>
      </c>
    </row>
    <row r="1366" spans="1:9" ht="25.5">
      <c r="A1366" s="167">
        <f t="shared" si="21"/>
        <v>1361</v>
      </c>
      <c r="B1366" s="201" t="s">
        <v>581</v>
      </c>
      <c r="C1366" s="201" t="s">
        <v>2971</v>
      </c>
      <c r="D1366" s="201" t="s">
        <v>2972</v>
      </c>
      <c r="E1366" s="201" t="s">
        <v>1491</v>
      </c>
      <c r="F1366" s="201" t="s">
        <v>4204</v>
      </c>
      <c r="G1366" s="201">
        <v>1</v>
      </c>
      <c r="H1366" s="201">
        <v>30</v>
      </c>
      <c r="I1366" s="201" t="s">
        <v>3119</v>
      </c>
    </row>
    <row r="1367" spans="1:9" ht="25.5">
      <c r="A1367" s="167">
        <f t="shared" si="21"/>
        <v>1362</v>
      </c>
      <c r="B1367" s="201" t="s">
        <v>581</v>
      </c>
      <c r="C1367" s="201" t="s">
        <v>2973</v>
      </c>
      <c r="D1367" s="201" t="s">
        <v>2974</v>
      </c>
      <c r="E1367" s="201" t="s">
        <v>1491</v>
      </c>
      <c r="F1367" s="201" t="s">
        <v>4204</v>
      </c>
      <c r="G1367" s="201">
        <v>2</v>
      </c>
      <c r="H1367" s="201">
        <v>10</v>
      </c>
      <c r="I1367" s="201" t="s">
        <v>3119</v>
      </c>
    </row>
    <row r="1368" spans="1:9" ht="25.5">
      <c r="A1368" s="167">
        <f t="shared" si="21"/>
        <v>1363</v>
      </c>
      <c r="B1368" s="201" t="s">
        <v>581</v>
      </c>
      <c r="C1368" s="201" t="s">
        <v>2975</v>
      </c>
      <c r="D1368" s="201" t="s">
        <v>2976</v>
      </c>
      <c r="E1368" s="201" t="s">
        <v>1491</v>
      </c>
      <c r="F1368" s="201" t="s">
        <v>4204</v>
      </c>
      <c r="G1368" s="201">
        <v>1</v>
      </c>
      <c r="H1368" s="201">
        <v>5</v>
      </c>
      <c r="I1368" s="201" t="s">
        <v>3119</v>
      </c>
    </row>
    <row r="1369" spans="1:9" ht="25.5">
      <c r="A1369" s="167">
        <f t="shared" si="21"/>
        <v>1364</v>
      </c>
      <c r="B1369" s="201" t="s">
        <v>570</v>
      </c>
      <c r="C1369" s="201" t="s">
        <v>2977</v>
      </c>
      <c r="D1369" s="201" t="s">
        <v>2978</v>
      </c>
      <c r="E1369" s="201" t="s">
        <v>1491</v>
      </c>
      <c r="F1369" s="201" t="s">
        <v>4204</v>
      </c>
      <c r="G1369" s="201">
        <v>1</v>
      </c>
      <c r="H1369" s="201">
        <v>5</v>
      </c>
      <c r="I1369" s="201" t="s">
        <v>4202</v>
      </c>
    </row>
    <row r="1370" spans="1:9" ht="25.5">
      <c r="A1370" s="167">
        <f t="shared" si="21"/>
        <v>1365</v>
      </c>
      <c r="B1370" s="201" t="s">
        <v>570</v>
      </c>
      <c r="C1370" s="201" t="s">
        <v>2979</v>
      </c>
      <c r="D1370" s="201" t="s">
        <v>2980</v>
      </c>
      <c r="E1370" s="201" t="s">
        <v>711</v>
      </c>
      <c r="F1370" s="202" t="s">
        <v>3118</v>
      </c>
      <c r="G1370" s="201">
        <v>2</v>
      </c>
      <c r="H1370" s="201">
        <v>20</v>
      </c>
      <c r="I1370" s="201" t="s">
        <v>4202</v>
      </c>
    </row>
    <row r="1371" spans="1:9" ht="25.5">
      <c r="A1371" s="167">
        <f t="shared" si="21"/>
        <v>1366</v>
      </c>
      <c r="B1371" s="201" t="s">
        <v>570</v>
      </c>
      <c r="C1371" s="201" t="s">
        <v>2981</v>
      </c>
      <c r="D1371" s="201" t="s">
        <v>2982</v>
      </c>
      <c r="E1371" s="201" t="s">
        <v>711</v>
      </c>
      <c r="F1371" s="202" t="s">
        <v>3118</v>
      </c>
      <c r="G1371" s="201">
        <v>2</v>
      </c>
      <c r="H1371" s="201">
        <v>20</v>
      </c>
      <c r="I1371" s="201" t="s">
        <v>4202</v>
      </c>
    </row>
    <row r="1372" spans="1:9" ht="25.5">
      <c r="A1372" s="167">
        <f t="shared" si="21"/>
        <v>1367</v>
      </c>
      <c r="B1372" s="201" t="s">
        <v>570</v>
      </c>
      <c r="C1372" s="201" t="s">
        <v>2983</v>
      </c>
      <c r="D1372" s="201" t="s">
        <v>2984</v>
      </c>
      <c r="E1372" s="201" t="s">
        <v>1491</v>
      </c>
      <c r="F1372" s="201" t="s">
        <v>4204</v>
      </c>
      <c r="G1372" s="201">
        <v>2</v>
      </c>
      <c r="H1372" s="201">
        <v>12</v>
      </c>
      <c r="I1372" s="201" t="s">
        <v>4202</v>
      </c>
    </row>
    <row r="1373" spans="1:9" ht="25.5">
      <c r="A1373" s="167">
        <f t="shared" si="21"/>
        <v>1368</v>
      </c>
      <c r="B1373" s="201" t="s">
        <v>570</v>
      </c>
      <c r="C1373" s="201" t="s">
        <v>2985</v>
      </c>
      <c r="D1373" s="201" t="s">
        <v>2986</v>
      </c>
      <c r="E1373" s="201" t="s">
        <v>1491</v>
      </c>
      <c r="F1373" s="201" t="s">
        <v>4204</v>
      </c>
      <c r="G1373" s="201">
        <v>2</v>
      </c>
      <c r="H1373" s="201">
        <v>10</v>
      </c>
      <c r="I1373" s="201" t="s">
        <v>4202</v>
      </c>
    </row>
    <row r="1374" spans="1:9" ht="25.5">
      <c r="A1374" s="167">
        <f t="shared" si="21"/>
        <v>1369</v>
      </c>
      <c r="B1374" s="201" t="s">
        <v>570</v>
      </c>
      <c r="C1374" s="201" t="s">
        <v>2987</v>
      </c>
      <c r="D1374" s="201" t="s">
        <v>2988</v>
      </c>
      <c r="E1374" s="201" t="s">
        <v>805</v>
      </c>
      <c r="F1374" s="202" t="s">
        <v>2031</v>
      </c>
      <c r="G1374" s="201">
        <v>50</v>
      </c>
      <c r="H1374" s="201">
        <v>2</v>
      </c>
      <c r="I1374" s="201" t="s">
        <v>4202</v>
      </c>
    </row>
    <row r="1375" spans="1:9" ht="25.5">
      <c r="A1375" s="167">
        <f t="shared" si="21"/>
        <v>1370</v>
      </c>
      <c r="B1375" s="201" t="s">
        <v>570</v>
      </c>
      <c r="C1375" s="201" t="s">
        <v>2989</v>
      </c>
      <c r="D1375" s="201" t="s">
        <v>2990</v>
      </c>
      <c r="E1375" s="201" t="s">
        <v>805</v>
      </c>
      <c r="F1375" s="202" t="s">
        <v>2031</v>
      </c>
      <c r="G1375" s="201">
        <v>50</v>
      </c>
      <c r="H1375" s="201">
        <v>2</v>
      </c>
      <c r="I1375" s="201" t="s">
        <v>4202</v>
      </c>
    </row>
    <row r="1376" spans="1:9" ht="25.5">
      <c r="A1376" s="167">
        <f t="shared" si="21"/>
        <v>1371</v>
      </c>
      <c r="B1376" s="201" t="s">
        <v>570</v>
      </c>
      <c r="C1376" s="201" t="s">
        <v>2991</v>
      </c>
      <c r="D1376" s="201"/>
      <c r="E1376" s="201" t="s">
        <v>805</v>
      </c>
      <c r="F1376" s="202" t="s">
        <v>2031</v>
      </c>
      <c r="G1376" s="201">
        <v>100</v>
      </c>
      <c r="H1376" s="201">
        <v>2</v>
      </c>
      <c r="I1376" s="201" t="s">
        <v>4202</v>
      </c>
    </row>
    <row r="1377" spans="1:9" ht="25.5">
      <c r="A1377" s="167">
        <f t="shared" si="21"/>
        <v>1372</v>
      </c>
      <c r="B1377" s="201" t="s">
        <v>570</v>
      </c>
      <c r="C1377" s="201" t="s">
        <v>2992</v>
      </c>
      <c r="D1377" s="201"/>
      <c r="E1377" s="201" t="s">
        <v>805</v>
      </c>
      <c r="F1377" s="202" t="s">
        <v>2031</v>
      </c>
      <c r="G1377" s="201">
        <v>50</v>
      </c>
      <c r="H1377" s="201">
        <v>2</v>
      </c>
      <c r="I1377" s="201" t="s">
        <v>4202</v>
      </c>
    </row>
    <row r="1378" spans="1:9" ht="25.5">
      <c r="A1378" s="167">
        <f t="shared" si="21"/>
        <v>1373</v>
      </c>
      <c r="B1378" s="201" t="s">
        <v>570</v>
      </c>
      <c r="C1378" s="201" t="s">
        <v>2993</v>
      </c>
      <c r="D1378" s="201"/>
      <c r="E1378" s="201" t="s">
        <v>805</v>
      </c>
      <c r="F1378" s="202" t="s">
        <v>2031</v>
      </c>
      <c r="G1378" s="201">
        <v>50</v>
      </c>
      <c r="H1378" s="201">
        <v>2</v>
      </c>
      <c r="I1378" s="201" t="s">
        <v>4202</v>
      </c>
    </row>
    <row r="1379" spans="1:9" ht="25.5">
      <c r="A1379" s="167">
        <f t="shared" si="21"/>
        <v>1374</v>
      </c>
      <c r="B1379" s="201" t="s">
        <v>570</v>
      </c>
      <c r="C1379" s="201" t="s">
        <v>2994</v>
      </c>
      <c r="D1379" s="201" t="s">
        <v>2995</v>
      </c>
      <c r="E1379" s="201" t="s">
        <v>805</v>
      </c>
      <c r="F1379" s="202" t="s">
        <v>2031</v>
      </c>
      <c r="G1379" s="201">
        <v>50</v>
      </c>
      <c r="H1379" s="201">
        <v>2</v>
      </c>
      <c r="I1379" s="201" t="s">
        <v>4202</v>
      </c>
    </row>
    <row r="1380" spans="1:9" ht="25.5">
      <c r="A1380" s="167">
        <f t="shared" si="21"/>
        <v>1375</v>
      </c>
      <c r="B1380" s="201" t="s">
        <v>570</v>
      </c>
      <c r="C1380" s="201" t="s">
        <v>2996</v>
      </c>
      <c r="D1380" s="201" t="s">
        <v>2997</v>
      </c>
      <c r="E1380" s="201" t="s">
        <v>805</v>
      </c>
      <c r="F1380" s="202" t="s">
        <v>2031</v>
      </c>
      <c r="G1380" s="201">
        <v>50</v>
      </c>
      <c r="H1380" s="201">
        <v>2</v>
      </c>
      <c r="I1380" s="201" t="s">
        <v>4202</v>
      </c>
    </row>
    <row r="1381" spans="1:9" ht="25.5">
      <c r="A1381" s="167">
        <f t="shared" si="21"/>
        <v>1376</v>
      </c>
      <c r="B1381" s="201" t="s">
        <v>570</v>
      </c>
      <c r="C1381" s="201" t="s">
        <v>2998</v>
      </c>
      <c r="D1381" s="201" t="s">
        <v>2999</v>
      </c>
      <c r="E1381" s="201" t="s">
        <v>805</v>
      </c>
      <c r="F1381" s="202" t="s">
        <v>2031</v>
      </c>
      <c r="G1381" s="201">
        <v>50</v>
      </c>
      <c r="H1381" s="201">
        <v>2</v>
      </c>
      <c r="I1381" s="201" t="s">
        <v>4202</v>
      </c>
    </row>
    <row r="1382" spans="1:9" ht="25.5">
      <c r="A1382" s="167">
        <f t="shared" si="21"/>
        <v>1377</v>
      </c>
      <c r="B1382" s="201" t="s">
        <v>570</v>
      </c>
      <c r="C1382" s="201" t="s">
        <v>3000</v>
      </c>
      <c r="D1382" s="201" t="s">
        <v>3001</v>
      </c>
      <c r="E1382" s="201" t="s">
        <v>805</v>
      </c>
      <c r="F1382" s="202" t="s">
        <v>2031</v>
      </c>
      <c r="G1382" s="201">
        <v>50</v>
      </c>
      <c r="H1382" s="201">
        <v>2</v>
      </c>
      <c r="I1382" s="201" t="s">
        <v>4202</v>
      </c>
    </row>
    <row r="1383" spans="1:9" ht="25.5">
      <c r="A1383" s="167">
        <f t="shared" si="21"/>
        <v>1378</v>
      </c>
      <c r="B1383" s="201" t="s">
        <v>570</v>
      </c>
      <c r="C1383" s="201" t="s">
        <v>3002</v>
      </c>
      <c r="D1383" s="201"/>
      <c r="E1383" s="201" t="s">
        <v>805</v>
      </c>
      <c r="F1383" s="202" t="s">
        <v>2031</v>
      </c>
      <c r="G1383" s="201">
        <v>50</v>
      </c>
      <c r="H1383" s="201">
        <v>2</v>
      </c>
      <c r="I1383" s="201" t="s">
        <v>4202</v>
      </c>
    </row>
    <row r="1384" spans="1:9" ht="25.5">
      <c r="A1384" s="167">
        <f t="shared" si="21"/>
        <v>1379</v>
      </c>
      <c r="B1384" s="201" t="s">
        <v>570</v>
      </c>
      <c r="C1384" s="201" t="s">
        <v>3003</v>
      </c>
      <c r="D1384" s="201" t="s">
        <v>3004</v>
      </c>
      <c r="E1384" s="201" t="s">
        <v>805</v>
      </c>
      <c r="F1384" s="202" t="s">
        <v>2031</v>
      </c>
      <c r="G1384" s="201">
        <v>50</v>
      </c>
      <c r="H1384" s="201">
        <v>2</v>
      </c>
      <c r="I1384" s="201" t="s">
        <v>4202</v>
      </c>
    </row>
    <row r="1385" spans="1:9" ht="25.5">
      <c r="A1385" s="167">
        <f t="shared" si="21"/>
        <v>1380</v>
      </c>
      <c r="B1385" s="201" t="s">
        <v>570</v>
      </c>
      <c r="C1385" s="201" t="s">
        <v>3005</v>
      </c>
      <c r="D1385" s="201" t="s">
        <v>3006</v>
      </c>
      <c r="E1385" s="201" t="s">
        <v>805</v>
      </c>
      <c r="F1385" s="202" t="s">
        <v>2031</v>
      </c>
      <c r="G1385" s="201">
        <v>50</v>
      </c>
      <c r="H1385" s="201">
        <v>2</v>
      </c>
      <c r="I1385" s="201" t="s">
        <v>4202</v>
      </c>
    </row>
    <row r="1386" spans="1:9" ht="25.5">
      <c r="A1386" s="167">
        <f t="shared" si="21"/>
        <v>1381</v>
      </c>
      <c r="B1386" s="201" t="s">
        <v>570</v>
      </c>
      <c r="C1386" s="201" t="s">
        <v>3007</v>
      </c>
      <c r="D1386" s="201" t="s">
        <v>3008</v>
      </c>
      <c r="E1386" s="201" t="s">
        <v>805</v>
      </c>
      <c r="F1386" s="202" t="s">
        <v>2031</v>
      </c>
      <c r="G1386" s="201">
        <v>50</v>
      </c>
      <c r="H1386" s="201">
        <v>2</v>
      </c>
      <c r="I1386" s="201" t="s">
        <v>4202</v>
      </c>
    </row>
    <row r="1387" spans="1:9" ht="25.5">
      <c r="A1387" s="167">
        <f t="shared" si="21"/>
        <v>1382</v>
      </c>
      <c r="B1387" s="201" t="s">
        <v>570</v>
      </c>
      <c r="C1387" s="201" t="s">
        <v>3009</v>
      </c>
      <c r="D1387" s="201" t="s">
        <v>3010</v>
      </c>
      <c r="E1387" s="201" t="s">
        <v>805</v>
      </c>
      <c r="F1387" s="202" t="s">
        <v>2031</v>
      </c>
      <c r="G1387" s="201">
        <v>50</v>
      </c>
      <c r="H1387" s="201">
        <v>2</v>
      </c>
      <c r="I1387" s="201" t="s">
        <v>4202</v>
      </c>
    </row>
    <row r="1388" spans="1:9" ht="25.5">
      <c r="A1388" s="167">
        <f t="shared" si="21"/>
        <v>1383</v>
      </c>
      <c r="B1388" s="201" t="s">
        <v>570</v>
      </c>
      <c r="C1388" s="201" t="s">
        <v>3011</v>
      </c>
      <c r="D1388" s="201" t="s">
        <v>3012</v>
      </c>
      <c r="E1388" s="201" t="s">
        <v>805</v>
      </c>
      <c r="F1388" s="202" t="s">
        <v>2031</v>
      </c>
      <c r="G1388" s="201">
        <v>50</v>
      </c>
      <c r="H1388" s="201">
        <v>2</v>
      </c>
      <c r="I1388" s="201" t="s">
        <v>4202</v>
      </c>
    </row>
    <row r="1389" spans="1:9" ht="25.5">
      <c r="A1389" s="167">
        <f t="shared" si="21"/>
        <v>1384</v>
      </c>
      <c r="B1389" s="201" t="s">
        <v>570</v>
      </c>
      <c r="C1389" s="201" t="s">
        <v>3013</v>
      </c>
      <c r="D1389" s="201" t="s">
        <v>2271</v>
      </c>
      <c r="E1389" s="201" t="s">
        <v>805</v>
      </c>
      <c r="F1389" s="202" t="s">
        <v>2031</v>
      </c>
      <c r="G1389" s="201">
        <v>100</v>
      </c>
      <c r="H1389" s="201">
        <v>5</v>
      </c>
      <c r="I1389" s="201" t="s">
        <v>4202</v>
      </c>
    </row>
    <row r="1390" spans="1:9" ht="25.5">
      <c r="A1390" s="167">
        <f t="shared" si="21"/>
        <v>1385</v>
      </c>
      <c r="B1390" s="201" t="s">
        <v>570</v>
      </c>
      <c r="C1390" s="201" t="s">
        <v>3014</v>
      </c>
      <c r="D1390" s="201" t="s">
        <v>2271</v>
      </c>
      <c r="E1390" s="201" t="s">
        <v>805</v>
      </c>
      <c r="F1390" s="202" t="s">
        <v>2031</v>
      </c>
      <c r="G1390" s="201">
        <v>200</v>
      </c>
      <c r="H1390" s="201">
        <v>8</v>
      </c>
      <c r="I1390" s="201" t="s">
        <v>4202</v>
      </c>
    </row>
    <row r="1391" spans="1:9" ht="25.5">
      <c r="A1391" s="167">
        <f t="shared" si="21"/>
        <v>1386</v>
      </c>
      <c r="B1391" s="201" t="s">
        <v>570</v>
      </c>
      <c r="C1391" s="201" t="s">
        <v>3015</v>
      </c>
      <c r="D1391" s="201" t="s">
        <v>2271</v>
      </c>
      <c r="E1391" s="201" t="s">
        <v>711</v>
      </c>
      <c r="F1391" s="202" t="s">
        <v>3118</v>
      </c>
      <c r="G1391" s="201">
        <v>8</v>
      </c>
      <c r="H1391" s="201">
        <v>8</v>
      </c>
      <c r="I1391" s="201" t="s">
        <v>4202</v>
      </c>
    </row>
    <row r="1392" spans="1:9" ht="25.5">
      <c r="A1392" s="167">
        <f t="shared" si="21"/>
        <v>1387</v>
      </c>
      <c r="B1392" s="201" t="s">
        <v>570</v>
      </c>
      <c r="C1392" s="201" t="s">
        <v>3016</v>
      </c>
      <c r="D1392" s="201" t="s">
        <v>2271</v>
      </c>
      <c r="E1392" s="201" t="s">
        <v>805</v>
      </c>
      <c r="F1392" s="202" t="s">
        <v>2031</v>
      </c>
      <c r="G1392" s="201">
        <v>50</v>
      </c>
      <c r="H1392" s="201">
        <v>2</v>
      </c>
      <c r="I1392" s="201" t="s">
        <v>4202</v>
      </c>
    </row>
    <row r="1393" spans="1:9" ht="25.5">
      <c r="A1393" s="167">
        <f t="shared" si="21"/>
        <v>1388</v>
      </c>
      <c r="B1393" s="201" t="s">
        <v>570</v>
      </c>
      <c r="C1393" s="201" t="s">
        <v>3017</v>
      </c>
      <c r="D1393" s="201" t="s">
        <v>3018</v>
      </c>
      <c r="E1393" s="201" t="s">
        <v>1491</v>
      </c>
      <c r="F1393" s="201" t="s">
        <v>4204</v>
      </c>
      <c r="G1393" s="201">
        <v>4</v>
      </c>
      <c r="H1393" s="201">
        <v>20</v>
      </c>
      <c r="I1393" s="201" t="s">
        <v>4202</v>
      </c>
    </row>
    <row r="1394" spans="1:9" ht="25.5">
      <c r="A1394" s="167">
        <f t="shared" si="21"/>
        <v>1389</v>
      </c>
      <c r="B1394" s="201" t="s">
        <v>570</v>
      </c>
      <c r="C1394" s="201" t="s">
        <v>3019</v>
      </c>
      <c r="D1394" s="201" t="s">
        <v>3020</v>
      </c>
      <c r="E1394" s="201" t="s">
        <v>1491</v>
      </c>
      <c r="F1394" s="201" t="s">
        <v>4204</v>
      </c>
      <c r="G1394" s="201">
        <v>5</v>
      </c>
      <c r="H1394" s="201">
        <v>20</v>
      </c>
      <c r="I1394" s="201" t="s">
        <v>4202</v>
      </c>
    </row>
    <row r="1395" spans="1:9" ht="25.5">
      <c r="A1395" s="167">
        <f t="shared" si="21"/>
        <v>1390</v>
      </c>
      <c r="B1395" s="201" t="s">
        <v>570</v>
      </c>
      <c r="C1395" s="201" t="s">
        <v>3021</v>
      </c>
      <c r="D1395" s="201" t="s">
        <v>3022</v>
      </c>
      <c r="E1395" s="201" t="s">
        <v>805</v>
      </c>
      <c r="F1395" s="202" t="s">
        <v>2031</v>
      </c>
      <c r="G1395" s="201">
        <v>50</v>
      </c>
      <c r="H1395" s="201">
        <v>2</v>
      </c>
      <c r="I1395" s="201" t="s">
        <v>4202</v>
      </c>
    </row>
    <row r="1396" spans="1:9" ht="25.5">
      <c r="A1396" s="167">
        <f t="shared" si="21"/>
        <v>1391</v>
      </c>
      <c r="B1396" s="201" t="s">
        <v>570</v>
      </c>
      <c r="C1396" s="201" t="s">
        <v>3023</v>
      </c>
      <c r="D1396" s="201" t="s">
        <v>3024</v>
      </c>
      <c r="E1396" s="201" t="s">
        <v>805</v>
      </c>
      <c r="F1396" s="202" t="s">
        <v>2031</v>
      </c>
      <c r="G1396" s="201">
        <v>100</v>
      </c>
      <c r="H1396" s="201">
        <v>4</v>
      </c>
      <c r="I1396" s="201" t="s">
        <v>4202</v>
      </c>
    </row>
    <row r="1397" spans="1:9" ht="25.5">
      <c r="A1397" s="167">
        <f t="shared" si="21"/>
        <v>1392</v>
      </c>
      <c r="B1397" s="201" t="s">
        <v>570</v>
      </c>
      <c r="C1397" s="201" t="s">
        <v>3025</v>
      </c>
      <c r="D1397" s="201" t="s">
        <v>2271</v>
      </c>
      <c r="E1397" s="201" t="s">
        <v>711</v>
      </c>
      <c r="F1397" s="202" t="s">
        <v>3118</v>
      </c>
      <c r="G1397" s="201">
        <v>3</v>
      </c>
      <c r="H1397" s="201">
        <v>20</v>
      </c>
      <c r="I1397" s="201" t="s">
        <v>4202</v>
      </c>
    </row>
    <row r="1398" spans="1:9" ht="25.5">
      <c r="A1398" s="167">
        <f t="shared" si="21"/>
        <v>1393</v>
      </c>
      <c r="B1398" s="201" t="s">
        <v>570</v>
      </c>
      <c r="C1398" s="201" t="s">
        <v>3026</v>
      </c>
      <c r="D1398" s="201" t="s">
        <v>3027</v>
      </c>
      <c r="E1398" s="201" t="s">
        <v>805</v>
      </c>
      <c r="F1398" s="202" t="s">
        <v>2031</v>
      </c>
      <c r="G1398" s="201">
        <v>50</v>
      </c>
      <c r="H1398" s="201">
        <v>3</v>
      </c>
      <c r="I1398" s="201" t="s">
        <v>4202</v>
      </c>
    </row>
    <row r="1399" spans="1:9" ht="25.5">
      <c r="A1399" s="167">
        <f t="shared" si="21"/>
        <v>1394</v>
      </c>
      <c r="B1399" s="201" t="s">
        <v>570</v>
      </c>
      <c r="C1399" s="201" t="s">
        <v>3028</v>
      </c>
      <c r="D1399" s="201" t="s">
        <v>2271</v>
      </c>
      <c r="E1399" s="201" t="s">
        <v>805</v>
      </c>
      <c r="F1399" s="202" t="s">
        <v>2031</v>
      </c>
      <c r="G1399" s="201">
        <v>50</v>
      </c>
      <c r="H1399" s="201">
        <v>5</v>
      </c>
      <c r="I1399" s="201" t="s">
        <v>4202</v>
      </c>
    </row>
    <row r="1400" spans="1:9" ht="25.5">
      <c r="A1400" s="167">
        <f t="shared" si="21"/>
        <v>1395</v>
      </c>
      <c r="B1400" s="201" t="s">
        <v>570</v>
      </c>
      <c r="C1400" s="201" t="s">
        <v>3029</v>
      </c>
      <c r="D1400" s="201" t="s">
        <v>2271</v>
      </c>
      <c r="E1400" s="201" t="s">
        <v>805</v>
      </c>
      <c r="F1400" s="202" t="s">
        <v>2031</v>
      </c>
      <c r="G1400" s="201">
        <v>50</v>
      </c>
      <c r="H1400" s="201">
        <v>5</v>
      </c>
      <c r="I1400" s="201" t="s">
        <v>4202</v>
      </c>
    </row>
    <row r="1401" spans="1:9" ht="25.5">
      <c r="A1401" s="167">
        <f t="shared" si="21"/>
        <v>1396</v>
      </c>
      <c r="B1401" s="201" t="s">
        <v>570</v>
      </c>
      <c r="C1401" s="201" t="s">
        <v>3030</v>
      </c>
      <c r="D1401" s="201" t="s">
        <v>2271</v>
      </c>
      <c r="E1401" s="201" t="s">
        <v>805</v>
      </c>
      <c r="F1401" s="202" t="s">
        <v>2031</v>
      </c>
      <c r="G1401" s="201">
        <v>50</v>
      </c>
      <c r="H1401" s="201">
        <v>4</v>
      </c>
      <c r="I1401" s="201" t="s">
        <v>4202</v>
      </c>
    </row>
    <row r="1402" spans="1:9" ht="25.5">
      <c r="A1402" s="167">
        <f t="shared" si="21"/>
        <v>1397</v>
      </c>
      <c r="B1402" s="201" t="s">
        <v>570</v>
      </c>
      <c r="C1402" s="201" t="s">
        <v>3031</v>
      </c>
      <c r="D1402" s="201" t="s">
        <v>3032</v>
      </c>
      <c r="E1402" s="201" t="s">
        <v>1491</v>
      </c>
      <c r="F1402" s="201" t="s">
        <v>4204</v>
      </c>
      <c r="G1402" s="201">
        <v>3</v>
      </c>
      <c r="H1402" s="201">
        <v>10</v>
      </c>
      <c r="I1402" s="201" t="s">
        <v>4202</v>
      </c>
    </row>
    <row r="1403" spans="1:9" ht="25.5">
      <c r="A1403" s="167">
        <f t="shared" si="21"/>
        <v>1398</v>
      </c>
      <c r="B1403" s="201" t="s">
        <v>570</v>
      </c>
      <c r="C1403" s="201" t="s">
        <v>3033</v>
      </c>
      <c r="D1403" s="201" t="s">
        <v>3034</v>
      </c>
      <c r="E1403" s="201" t="s">
        <v>805</v>
      </c>
      <c r="F1403" s="202" t="s">
        <v>2031</v>
      </c>
      <c r="G1403" s="201">
        <v>100</v>
      </c>
      <c r="H1403" s="201">
        <v>8</v>
      </c>
      <c r="I1403" s="201" t="s">
        <v>4202</v>
      </c>
    </row>
    <row r="1404" spans="1:9" ht="25.5">
      <c r="A1404" s="167">
        <f t="shared" si="21"/>
        <v>1399</v>
      </c>
      <c r="B1404" s="201" t="s">
        <v>570</v>
      </c>
      <c r="C1404" s="201" t="s">
        <v>3035</v>
      </c>
      <c r="D1404" s="201" t="s">
        <v>2271</v>
      </c>
      <c r="E1404" s="201" t="s">
        <v>711</v>
      </c>
      <c r="F1404" s="202" t="s">
        <v>3118</v>
      </c>
      <c r="G1404" s="201">
        <v>1</v>
      </c>
      <c r="H1404" s="201">
        <v>10</v>
      </c>
      <c r="I1404" s="201" t="s">
        <v>4202</v>
      </c>
    </row>
    <row r="1405" spans="1:9" ht="25.5">
      <c r="A1405" s="167">
        <f t="shared" si="21"/>
        <v>1400</v>
      </c>
      <c r="B1405" s="201" t="s">
        <v>570</v>
      </c>
      <c r="C1405" s="201" t="s">
        <v>3036</v>
      </c>
      <c r="D1405" s="201" t="s">
        <v>3037</v>
      </c>
      <c r="E1405" s="201" t="s">
        <v>1491</v>
      </c>
      <c r="F1405" s="201" t="s">
        <v>4204</v>
      </c>
      <c r="G1405" s="201">
        <v>1</v>
      </c>
      <c r="H1405" s="201">
        <v>20</v>
      </c>
      <c r="I1405" s="201" t="s">
        <v>4202</v>
      </c>
    </row>
    <row r="1406" spans="1:9" ht="25.5">
      <c r="A1406" s="167">
        <f t="shared" si="21"/>
        <v>1401</v>
      </c>
      <c r="B1406" s="201" t="s">
        <v>570</v>
      </c>
      <c r="C1406" s="201" t="s">
        <v>3038</v>
      </c>
      <c r="D1406" s="201" t="s">
        <v>3039</v>
      </c>
      <c r="E1406" s="201" t="s">
        <v>805</v>
      </c>
      <c r="F1406" s="202" t="s">
        <v>2031</v>
      </c>
      <c r="G1406" s="201">
        <v>50</v>
      </c>
      <c r="H1406" s="201">
        <v>4</v>
      </c>
      <c r="I1406" s="201" t="s">
        <v>4202</v>
      </c>
    </row>
    <row r="1407" spans="1:9" ht="25.5">
      <c r="A1407" s="167">
        <f t="shared" si="21"/>
        <v>1402</v>
      </c>
      <c r="B1407" s="201" t="s">
        <v>570</v>
      </c>
      <c r="C1407" s="201" t="s">
        <v>3040</v>
      </c>
      <c r="D1407" s="201" t="s">
        <v>3041</v>
      </c>
      <c r="E1407" s="201" t="s">
        <v>805</v>
      </c>
      <c r="F1407" s="202" t="s">
        <v>2031</v>
      </c>
      <c r="G1407" s="201">
        <v>50</v>
      </c>
      <c r="H1407" s="201">
        <v>4</v>
      </c>
      <c r="I1407" s="201" t="s">
        <v>4202</v>
      </c>
    </row>
    <row r="1408" spans="1:9" ht="25.5">
      <c r="A1408" s="167">
        <f t="shared" si="21"/>
        <v>1403</v>
      </c>
      <c r="B1408" s="201" t="s">
        <v>570</v>
      </c>
      <c r="C1408" s="201" t="s">
        <v>3042</v>
      </c>
      <c r="D1408" s="201" t="s">
        <v>3043</v>
      </c>
      <c r="E1408" s="201" t="s">
        <v>711</v>
      </c>
      <c r="F1408" s="202" t="s">
        <v>3118</v>
      </c>
      <c r="G1408" s="201">
        <v>2</v>
      </c>
      <c r="H1408" s="201">
        <v>15</v>
      </c>
      <c r="I1408" s="201" t="s">
        <v>4202</v>
      </c>
    </row>
    <row r="1409" spans="1:9" ht="25.5">
      <c r="A1409" s="167">
        <f t="shared" si="21"/>
        <v>1404</v>
      </c>
      <c r="B1409" s="201" t="s">
        <v>570</v>
      </c>
      <c r="C1409" s="201" t="s">
        <v>3044</v>
      </c>
      <c r="D1409" s="201" t="s">
        <v>3045</v>
      </c>
      <c r="E1409" s="201" t="s">
        <v>711</v>
      </c>
      <c r="F1409" s="202" t="s">
        <v>3118</v>
      </c>
      <c r="G1409" s="201">
        <v>2</v>
      </c>
      <c r="H1409" s="201">
        <v>15</v>
      </c>
      <c r="I1409" s="201" t="s">
        <v>4202</v>
      </c>
    </row>
    <row r="1410" spans="1:9" ht="25.5">
      <c r="A1410" s="167">
        <f t="shared" si="21"/>
        <v>1405</v>
      </c>
      <c r="B1410" s="201" t="s">
        <v>570</v>
      </c>
      <c r="C1410" s="201" t="s">
        <v>3046</v>
      </c>
      <c r="D1410" s="201" t="s">
        <v>2271</v>
      </c>
      <c r="E1410" s="201" t="s">
        <v>711</v>
      </c>
      <c r="F1410" s="202" t="s">
        <v>3118</v>
      </c>
      <c r="G1410" s="201">
        <v>2</v>
      </c>
      <c r="H1410" s="201">
        <v>15</v>
      </c>
      <c r="I1410" s="201" t="s">
        <v>4202</v>
      </c>
    </row>
    <row r="1411" spans="1:9" ht="25.5">
      <c r="A1411" s="167">
        <f t="shared" si="21"/>
        <v>1406</v>
      </c>
      <c r="B1411" s="201" t="s">
        <v>570</v>
      </c>
      <c r="C1411" s="201" t="s">
        <v>3047</v>
      </c>
      <c r="D1411" s="201" t="s">
        <v>3048</v>
      </c>
      <c r="E1411" s="201" t="s">
        <v>1491</v>
      </c>
      <c r="F1411" s="201" t="s">
        <v>4204</v>
      </c>
      <c r="G1411" s="201">
        <v>2</v>
      </c>
      <c r="H1411" s="201">
        <v>10</v>
      </c>
      <c r="I1411" s="201" t="s">
        <v>4202</v>
      </c>
    </row>
    <row r="1412" spans="1:9" ht="25.5">
      <c r="A1412" s="167">
        <f t="shared" si="21"/>
        <v>1407</v>
      </c>
      <c r="B1412" s="201" t="s">
        <v>570</v>
      </c>
      <c r="C1412" s="201" t="s">
        <v>3049</v>
      </c>
      <c r="D1412" s="201" t="s">
        <v>3050</v>
      </c>
      <c r="E1412" s="201" t="s">
        <v>711</v>
      </c>
      <c r="F1412" s="202" t="s">
        <v>3118</v>
      </c>
      <c r="G1412" s="201">
        <v>2</v>
      </c>
      <c r="H1412" s="201">
        <v>10</v>
      </c>
      <c r="I1412" s="201" t="s">
        <v>4202</v>
      </c>
    </row>
    <row r="1413" spans="1:9" ht="25.5">
      <c r="A1413" s="167">
        <f t="shared" si="21"/>
        <v>1408</v>
      </c>
      <c r="B1413" s="201" t="s">
        <v>570</v>
      </c>
      <c r="C1413" s="201" t="s">
        <v>3051</v>
      </c>
      <c r="D1413" s="201" t="s">
        <v>3052</v>
      </c>
      <c r="E1413" s="201" t="s">
        <v>805</v>
      </c>
      <c r="F1413" s="202" t="s">
        <v>2031</v>
      </c>
      <c r="G1413" s="201">
        <v>50</v>
      </c>
      <c r="H1413" s="201">
        <v>4</v>
      </c>
      <c r="I1413" s="201" t="s">
        <v>4202</v>
      </c>
    </row>
    <row r="1414" spans="1:9" ht="25.5">
      <c r="A1414" s="167">
        <f t="shared" si="21"/>
        <v>1409</v>
      </c>
      <c r="B1414" s="201" t="s">
        <v>570</v>
      </c>
      <c r="C1414" s="201" t="s">
        <v>3053</v>
      </c>
      <c r="D1414" s="201" t="s">
        <v>3054</v>
      </c>
      <c r="E1414" s="201" t="s">
        <v>805</v>
      </c>
      <c r="F1414" s="202" t="s">
        <v>2031</v>
      </c>
      <c r="G1414" s="201">
        <v>50</v>
      </c>
      <c r="H1414" s="201">
        <v>4</v>
      </c>
      <c r="I1414" s="201" t="s">
        <v>4202</v>
      </c>
    </row>
    <row r="1415" spans="1:9" ht="25.5">
      <c r="A1415" s="167">
        <f t="shared" si="21"/>
        <v>1410</v>
      </c>
      <c r="B1415" s="201" t="s">
        <v>570</v>
      </c>
      <c r="C1415" s="201" t="s">
        <v>3055</v>
      </c>
      <c r="D1415" s="201" t="s">
        <v>3056</v>
      </c>
      <c r="E1415" s="201" t="s">
        <v>711</v>
      </c>
      <c r="F1415" s="202" t="s">
        <v>3118</v>
      </c>
      <c r="G1415" s="201">
        <v>3</v>
      </c>
      <c r="H1415" s="201">
        <v>30</v>
      </c>
      <c r="I1415" s="201" t="s">
        <v>4202</v>
      </c>
    </row>
    <row r="1416" spans="1:9" ht="25.5">
      <c r="A1416" s="167">
        <f t="shared" ref="A1416:A1479" si="22">+A1415+1</f>
        <v>1411</v>
      </c>
      <c r="B1416" s="201" t="s">
        <v>570</v>
      </c>
      <c r="C1416" s="201" t="s">
        <v>3057</v>
      </c>
      <c r="D1416" s="201" t="s">
        <v>3058</v>
      </c>
      <c r="E1416" s="201" t="s">
        <v>711</v>
      </c>
      <c r="F1416" s="202" t="s">
        <v>3118</v>
      </c>
      <c r="G1416" s="201">
        <v>3</v>
      </c>
      <c r="H1416" s="201">
        <v>30</v>
      </c>
      <c r="I1416" s="201" t="s">
        <v>4202</v>
      </c>
    </row>
    <row r="1417" spans="1:9" ht="25.5">
      <c r="A1417" s="167">
        <f t="shared" si="22"/>
        <v>1412</v>
      </c>
      <c r="B1417" s="201" t="s">
        <v>570</v>
      </c>
      <c r="C1417" s="201" t="s">
        <v>3059</v>
      </c>
      <c r="D1417" s="201" t="s">
        <v>2997</v>
      </c>
      <c r="E1417" s="201" t="s">
        <v>805</v>
      </c>
      <c r="F1417" s="202" t="s">
        <v>2031</v>
      </c>
      <c r="G1417" s="201">
        <v>50</v>
      </c>
      <c r="H1417" s="201">
        <v>4</v>
      </c>
      <c r="I1417" s="201" t="s">
        <v>4202</v>
      </c>
    </row>
    <row r="1418" spans="1:9" ht="25.5">
      <c r="A1418" s="167">
        <f t="shared" si="22"/>
        <v>1413</v>
      </c>
      <c r="B1418" s="201" t="s">
        <v>570</v>
      </c>
      <c r="C1418" s="201" t="s">
        <v>3060</v>
      </c>
      <c r="D1418" s="201" t="s">
        <v>3061</v>
      </c>
      <c r="E1418" s="201" t="s">
        <v>711</v>
      </c>
      <c r="F1418" s="202" t="s">
        <v>3118</v>
      </c>
      <c r="G1418" s="201">
        <v>3</v>
      </c>
      <c r="H1418" s="201">
        <v>30</v>
      </c>
      <c r="I1418" s="201" t="s">
        <v>4202</v>
      </c>
    </row>
    <row r="1419" spans="1:9" ht="25.5">
      <c r="A1419" s="167">
        <f t="shared" si="22"/>
        <v>1414</v>
      </c>
      <c r="B1419" s="201" t="s">
        <v>570</v>
      </c>
      <c r="C1419" s="201" t="s">
        <v>3062</v>
      </c>
      <c r="D1419" s="201" t="s">
        <v>2271</v>
      </c>
      <c r="E1419" s="201" t="s">
        <v>711</v>
      </c>
      <c r="F1419" s="202" t="s">
        <v>3118</v>
      </c>
      <c r="G1419" s="201">
        <v>1</v>
      </c>
      <c r="H1419" s="201">
        <v>10</v>
      </c>
      <c r="I1419" s="201" t="s">
        <v>4202</v>
      </c>
    </row>
    <row r="1420" spans="1:9" ht="25.5">
      <c r="A1420" s="167">
        <f t="shared" si="22"/>
        <v>1415</v>
      </c>
      <c r="B1420" s="201" t="s">
        <v>570</v>
      </c>
      <c r="C1420" s="201" t="s">
        <v>3063</v>
      </c>
      <c r="D1420" s="201" t="s">
        <v>3064</v>
      </c>
      <c r="E1420" s="201" t="s">
        <v>711</v>
      </c>
      <c r="F1420" s="202" t="s">
        <v>3118</v>
      </c>
      <c r="G1420" s="201">
        <v>2</v>
      </c>
      <c r="H1420" s="201">
        <v>15</v>
      </c>
      <c r="I1420" s="201" t="s">
        <v>4202</v>
      </c>
    </row>
    <row r="1421" spans="1:9" ht="25.5">
      <c r="A1421" s="167">
        <f t="shared" si="22"/>
        <v>1416</v>
      </c>
      <c r="B1421" s="201" t="s">
        <v>705</v>
      </c>
      <c r="C1421" s="201" t="s">
        <v>3065</v>
      </c>
      <c r="D1421" s="201" t="s">
        <v>3066</v>
      </c>
      <c r="E1421" s="201" t="s">
        <v>1491</v>
      </c>
      <c r="F1421" s="201" t="s">
        <v>4204</v>
      </c>
      <c r="G1421" s="201">
        <v>2</v>
      </c>
      <c r="H1421" s="201">
        <v>10</v>
      </c>
      <c r="I1421" s="201" t="s">
        <v>4202</v>
      </c>
    </row>
    <row r="1422" spans="1:9">
      <c r="A1422" s="167">
        <f t="shared" si="22"/>
        <v>1417</v>
      </c>
      <c r="B1422" s="201" t="s">
        <v>705</v>
      </c>
      <c r="C1422" s="201" t="s">
        <v>3067</v>
      </c>
      <c r="D1422" s="201">
        <v>995786869</v>
      </c>
      <c r="E1422" s="201" t="s">
        <v>711</v>
      </c>
      <c r="F1422" s="202" t="s">
        <v>3118</v>
      </c>
      <c r="G1422" s="201">
        <v>2</v>
      </c>
      <c r="H1422" s="201">
        <v>10</v>
      </c>
      <c r="I1422" s="201" t="s">
        <v>2921</v>
      </c>
    </row>
    <row r="1423" spans="1:9">
      <c r="A1423" s="167">
        <f t="shared" si="22"/>
        <v>1418</v>
      </c>
      <c r="B1423" s="201" t="s">
        <v>705</v>
      </c>
      <c r="C1423" s="201" t="s">
        <v>3068</v>
      </c>
      <c r="D1423" s="201">
        <v>919877151</v>
      </c>
      <c r="E1423" s="201" t="s">
        <v>711</v>
      </c>
      <c r="F1423" s="202" t="s">
        <v>3118</v>
      </c>
      <c r="G1423" s="201">
        <v>2</v>
      </c>
      <c r="H1423" s="201">
        <v>12</v>
      </c>
      <c r="I1423" s="201" t="s">
        <v>2921</v>
      </c>
    </row>
    <row r="1424" spans="1:9" ht="25.5">
      <c r="A1424" s="167">
        <f t="shared" si="22"/>
        <v>1419</v>
      </c>
      <c r="B1424" s="201" t="s">
        <v>705</v>
      </c>
      <c r="C1424" s="201" t="s">
        <v>3069</v>
      </c>
      <c r="D1424" s="201">
        <v>995885494</v>
      </c>
      <c r="E1424" s="201" t="s">
        <v>1491</v>
      </c>
      <c r="F1424" s="201" t="s">
        <v>4204</v>
      </c>
      <c r="G1424" s="201">
        <v>5</v>
      </c>
      <c r="H1424" s="201">
        <v>25</v>
      </c>
      <c r="I1424" s="201" t="s">
        <v>3070</v>
      </c>
    </row>
    <row r="1425" spans="1:9" ht="25.5">
      <c r="A1425" s="167">
        <f t="shared" si="22"/>
        <v>1420</v>
      </c>
      <c r="B1425" s="201" t="s">
        <v>705</v>
      </c>
      <c r="C1425" s="201" t="s">
        <v>3071</v>
      </c>
      <c r="D1425" s="201" t="s">
        <v>2271</v>
      </c>
      <c r="E1425" s="201" t="s">
        <v>805</v>
      </c>
      <c r="F1425" s="202" t="s">
        <v>2031</v>
      </c>
      <c r="G1425" s="201">
        <v>100</v>
      </c>
      <c r="H1425" s="201">
        <v>2</v>
      </c>
      <c r="I1425" s="201" t="s">
        <v>4202</v>
      </c>
    </row>
    <row r="1426" spans="1:9" ht="25.5">
      <c r="A1426" s="167">
        <f t="shared" si="22"/>
        <v>1421</v>
      </c>
      <c r="B1426" s="201" t="s">
        <v>705</v>
      </c>
      <c r="C1426" s="201" t="s">
        <v>3072</v>
      </c>
      <c r="D1426" s="201">
        <v>938758890</v>
      </c>
      <c r="E1426" s="201" t="s">
        <v>805</v>
      </c>
      <c r="F1426" s="202" t="s">
        <v>2031</v>
      </c>
      <c r="G1426" s="201">
        <v>100</v>
      </c>
      <c r="H1426" s="201">
        <v>4</v>
      </c>
      <c r="I1426" s="201" t="s">
        <v>4202</v>
      </c>
    </row>
    <row r="1427" spans="1:9" ht="25.5">
      <c r="A1427" s="167">
        <f t="shared" si="22"/>
        <v>1422</v>
      </c>
      <c r="B1427" s="201" t="s">
        <v>705</v>
      </c>
      <c r="C1427" s="201" t="s">
        <v>3073</v>
      </c>
      <c r="D1427" s="201">
        <v>933173047</v>
      </c>
      <c r="E1427" s="201" t="s">
        <v>805</v>
      </c>
      <c r="F1427" s="202" t="s">
        <v>2031</v>
      </c>
      <c r="G1427" s="201">
        <v>100</v>
      </c>
      <c r="H1427" s="201">
        <v>4</v>
      </c>
      <c r="I1427" s="201" t="s">
        <v>4202</v>
      </c>
    </row>
    <row r="1428" spans="1:9" ht="25.5">
      <c r="A1428" s="167">
        <f t="shared" si="22"/>
        <v>1423</v>
      </c>
      <c r="B1428" s="201" t="s">
        <v>705</v>
      </c>
      <c r="C1428" s="201" t="s">
        <v>3074</v>
      </c>
      <c r="D1428" s="201" t="s">
        <v>3075</v>
      </c>
      <c r="E1428" s="201" t="s">
        <v>805</v>
      </c>
      <c r="F1428" s="202" t="s">
        <v>2031</v>
      </c>
      <c r="G1428" s="201">
        <v>100</v>
      </c>
      <c r="H1428" s="201">
        <v>4</v>
      </c>
      <c r="I1428" s="201" t="s">
        <v>4202</v>
      </c>
    </row>
    <row r="1429" spans="1:9" ht="25.5">
      <c r="A1429" s="167">
        <f t="shared" si="22"/>
        <v>1424</v>
      </c>
      <c r="B1429" s="201" t="s">
        <v>705</v>
      </c>
      <c r="C1429" s="201" t="s">
        <v>3076</v>
      </c>
      <c r="D1429" s="201" t="s">
        <v>3077</v>
      </c>
      <c r="E1429" s="201" t="s">
        <v>805</v>
      </c>
      <c r="F1429" s="202" t="s">
        <v>2031</v>
      </c>
      <c r="G1429" s="201">
        <v>100</v>
      </c>
      <c r="H1429" s="201">
        <v>4</v>
      </c>
      <c r="I1429" s="201" t="s">
        <v>4202</v>
      </c>
    </row>
    <row r="1430" spans="1:9" ht="25.5">
      <c r="A1430" s="167">
        <f t="shared" si="22"/>
        <v>1425</v>
      </c>
      <c r="B1430" s="201" t="s">
        <v>705</v>
      </c>
      <c r="C1430" s="201" t="s">
        <v>3078</v>
      </c>
      <c r="D1430" s="201">
        <v>990581560</v>
      </c>
      <c r="E1430" s="201" t="s">
        <v>805</v>
      </c>
      <c r="F1430" s="202" t="s">
        <v>2031</v>
      </c>
      <c r="G1430" s="201">
        <v>100</v>
      </c>
      <c r="H1430" s="201">
        <v>4</v>
      </c>
      <c r="I1430" s="201" t="s">
        <v>4202</v>
      </c>
    </row>
    <row r="1431" spans="1:9" ht="25.5">
      <c r="A1431" s="167">
        <f t="shared" si="22"/>
        <v>1426</v>
      </c>
      <c r="B1431" s="201" t="s">
        <v>705</v>
      </c>
      <c r="C1431" s="201" t="s">
        <v>3079</v>
      </c>
      <c r="D1431" s="201">
        <v>919968606</v>
      </c>
      <c r="E1431" s="201" t="s">
        <v>805</v>
      </c>
      <c r="F1431" s="202" t="s">
        <v>2031</v>
      </c>
      <c r="G1431" s="201">
        <v>100</v>
      </c>
      <c r="H1431" s="201">
        <v>4</v>
      </c>
      <c r="I1431" s="201" t="s">
        <v>4202</v>
      </c>
    </row>
    <row r="1432" spans="1:9">
      <c r="A1432" s="167">
        <f t="shared" si="22"/>
        <v>1427</v>
      </c>
      <c r="B1432" s="201" t="s">
        <v>705</v>
      </c>
      <c r="C1432" s="201" t="s">
        <v>3080</v>
      </c>
      <c r="D1432" s="201">
        <v>999676255</v>
      </c>
      <c r="E1432" s="201" t="s">
        <v>711</v>
      </c>
      <c r="F1432" s="202" t="s">
        <v>3118</v>
      </c>
      <c r="G1432" s="201">
        <v>3</v>
      </c>
      <c r="H1432" s="201">
        <v>12</v>
      </c>
      <c r="I1432" s="201" t="s">
        <v>2921</v>
      </c>
    </row>
    <row r="1433" spans="1:9" ht="25.5">
      <c r="A1433" s="167">
        <f t="shared" si="22"/>
        <v>1428</v>
      </c>
      <c r="B1433" s="201" t="s">
        <v>705</v>
      </c>
      <c r="C1433" s="201" t="s">
        <v>3081</v>
      </c>
      <c r="D1433" s="203">
        <v>915721171</v>
      </c>
      <c r="E1433" s="201" t="s">
        <v>1491</v>
      </c>
      <c r="F1433" s="201" t="s">
        <v>4204</v>
      </c>
      <c r="G1433" s="201">
        <v>5</v>
      </c>
      <c r="H1433" s="201">
        <v>20</v>
      </c>
      <c r="I1433" s="201" t="s">
        <v>4202</v>
      </c>
    </row>
    <row r="1434" spans="1:9" ht="25.5">
      <c r="A1434" s="167">
        <f t="shared" si="22"/>
        <v>1429</v>
      </c>
      <c r="B1434" s="201" t="s">
        <v>705</v>
      </c>
      <c r="C1434" s="201" t="s">
        <v>3082</v>
      </c>
      <c r="D1434" s="203">
        <v>997386130</v>
      </c>
      <c r="E1434" s="201" t="s">
        <v>1491</v>
      </c>
      <c r="F1434" s="201" t="s">
        <v>4204</v>
      </c>
      <c r="G1434" s="201">
        <v>5</v>
      </c>
      <c r="H1434" s="201">
        <v>20</v>
      </c>
      <c r="I1434" s="201" t="s">
        <v>4202</v>
      </c>
    </row>
    <row r="1435" spans="1:9">
      <c r="A1435" s="167">
        <f t="shared" si="22"/>
        <v>1430</v>
      </c>
      <c r="B1435" s="201" t="s">
        <v>705</v>
      </c>
      <c r="C1435" s="201" t="s">
        <v>3083</v>
      </c>
      <c r="D1435" s="203" t="s">
        <v>3084</v>
      </c>
      <c r="E1435" s="201" t="s">
        <v>711</v>
      </c>
      <c r="F1435" s="202" t="s">
        <v>3118</v>
      </c>
      <c r="G1435" s="201">
        <v>3</v>
      </c>
      <c r="H1435" s="201">
        <v>12</v>
      </c>
      <c r="I1435" s="201" t="s">
        <v>2921</v>
      </c>
    </row>
    <row r="1436" spans="1:9">
      <c r="A1436" s="167">
        <f t="shared" si="22"/>
        <v>1431</v>
      </c>
      <c r="B1436" s="201" t="s">
        <v>705</v>
      </c>
      <c r="C1436" s="201" t="s">
        <v>3085</v>
      </c>
      <c r="D1436" s="203" t="s">
        <v>3086</v>
      </c>
      <c r="E1436" s="201" t="s">
        <v>711</v>
      </c>
      <c r="F1436" s="202" t="s">
        <v>3118</v>
      </c>
      <c r="G1436" s="201">
        <v>4</v>
      </c>
      <c r="H1436" s="201">
        <v>12</v>
      </c>
      <c r="I1436" s="201" t="s">
        <v>2921</v>
      </c>
    </row>
    <row r="1437" spans="1:9" ht="25.5">
      <c r="A1437" s="167">
        <f t="shared" si="22"/>
        <v>1432</v>
      </c>
      <c r="B1437" s="201" t="s">
        <v>705</v>
      </c>
      <c r="C1437" s="201" t="s">
        <v>3087</v>
      </c>
      <c r="D1437" s="203" t="s">
        <v>3088</v>
      </c>
      <c r="E1437" s="201" t="s">
        <v>1491</v>
      </c>
      <c r="F1437" s="201" t="s">
        <v>4204</v>
      </c>
      <c r="G1437" s="201">
        <v>1</v>
      </c>
      <c r="H1437" s="201">
        <v>30</v>
      </c>
      <c r="I1437" s="201" t="s">
        <v>4202</v>
      </c>
    </row>
    <row r="1438" spans="1:9" ht="25.5">
      <c r="A1438" s="167">
        <f t="shared" si="22"/>
        <v>1433</v>
      </c>
      <c r="B1438" s="201" t="s">
        <v>705</v>
      </c>
      <c r="C1438" s="201" t="s">
        <v>3089</v>
      </c>
      <c r="D1438" s="203" t="s">
        <v>3090</v>
      </c>
      <c r="E1438" s="201" t="s">
        <v>711</v>
      </c>
      <c r="F1438" s="202" t="s">
        <v>3118</v>
      </c>
      <c r="G1438" s="201">
        <v>3</v>
      </c>
      <c r="H1438" s="201">
        <v>30</v>
      </c>
      <c r="I1438" s="201" t="s">
        <v>4202</v>
      </c>
    </row>
    <row r="1439" spans="1:9" ht="25.5">
      <c r="A1439" s="167">
        <f t="shared" si="22"/>
        <v>1434</v>
      </c>
      <c r="B1439" s="201" t="s">
        <v>705</v>
      </c>
      <c r="C1439" s="201" t="s">
        <v>3091</v>
      </c>
      <c r="D1439" s="203" t="s">
        <v>3092</v>
      </c>
      <c r="E1439" s="201" t="s">
        <v>1491</v>
      </c>
      <c r="F1439" s="201" t="s">
        <v>4204</v>
      </c>
      <c r="G1439" s="201">
        <v>1</v>
      </c>
      <c r="H1439" s="201">
        <v>20</v>
      </c>
      <c r="I1439" s="201" t="s">
        <v>4202</v>
      </c>
    </row>
    <row r="1440" spans="1:9" ht="25.5">
      <c r="A1440" s="167">
        <f t="shared" si="22"/>
        <v>1435</v>
      </c>
      <c r="B1440" s="201" t="s">
        <v>705</v>
      </c>
      <c r="C1440" s="201" t="s">
        <v>3093</v>
      </c>
      <c r="D1440" s="203" t="s">
        <v>3094</v>
      </c>
      <c r="E1440" s="201" t="s">
        <v>1491</v>
      </c>
      <c r="F1440" s="201" t="s">
        <v>4204</v>
      </c>
      <c r="G1440" s="201">
        <v>1</v>
      </c>
      <c r="H1440" s="201">
        <v>30</v>
      </c>
      <c r="I1440" s="201" t="s">
        <v>4202</v>
      </c>
    </row>
    <row r="1441" spans="1:9" ht="25.5">
      <c r="A1441" s="167">
        <f t="shared" si="22"/>
        <v>1436</v>
      </c>
      <c r="B1441" s="201" t="s">
        <v>705</v>
      </c>
      <c r="C1441" s="201" t="s">
        <v>3095</v>
      </c>
      <c r="D1441" s="203" t="s">
        <v>3084</v>
      </c>
      <c r="E1441" s="201" t="s">
        <v>711</v>
      </c>
      <c r="F1441" s="202" t="s">
        <v>3118</v>
      </c>
      <c r="G1441" s="201">
        <v>3</v>
      </c>
      <c r="H1441" s="201">
        <v>33</v>
      </c>
      <c r="I1441" s="201" t="s">
        <v>4202</v>
      </c>
    </row>
    <row r="1442" spans="1:9" ht="25.5">
      <c r="A1442" s="167">
        <f t="shared" si="22"/>
        <v>1437</v>
      </c>
      <c r="B1442" s="201" t="s">
        <v>705</v>
      </c>
      <c r="C1442" s="201" t="s">
        <v>3097</v>
      </c>
      <c r="D1442" s="201" t="s">
        <v>2271</v>
      </c>
      <c r="E1442" s="201" t="s">
        <v>805</v>
      </c>
      <c r="F1442" s="202" t="s">
        <v>2031</v>
      </c>
      <c r="G1442" s="201">
        <v>50</v>
      </c>
      <c r="H1442" s="201">
        <v>2</v>
      </c>
      <c r="I1442" s="201" t="s">
        <v>4202</v>
      </c>
    </row>
    <row r="1443" spans="1:9" ht="25.5">
      <c r="A1443" s="167">
        <f t="shared" si="22"/>
        <v>1438</v>
      </c>
      <c r="B1443" s="201" t="s">
        <v>705</v>
      </c>
      <c r="C1443" s="201" t="s">
        <v>3098</v>
      </c>
      <c r="D1443" s="201">
        <v>990185368</v>
      </c>
      <c r="E1443" s="201" t="s">
        <v>805</v>
      </c>
      <c r="F1443" s="202" t="s">
        <v>2031</v>
      </c>
      <c r="G1443" s="201">
        <v>50</v>
      </c>
      <c r="H1443" s="201">
        <v>2</v>
      </c>
      <c r="I1443" s="201" t="s">
        <v>4202</v>
      </c>
    </row>
    <row r="1444" spans="1:9" ht="25.5">
      <c r="A1444" s="167">
        <f t="shared" si="22"/>
        <v>1439</v>
      </c>
      <c r="B1444" s="201" t="s">
        <v>705</v>
      </c>
      <c r="C1444" s="201" t="s">
        <v>3099</v>
      </c>
      <c r="D1444" s="201" t="s">
        <v>3100</v>
      </c>
      <c r="E1444" s="201" t="s">
        <v>805</v>
      </c>
      <c r="F1444" s="202" t="s">
        <v>2031</v>
      </c>
      <c r="G1444" s="201">
        <v>50</v>
      </c>
      <c r="H1444" s="201">
        <v>2</v>
      </c>
      <c r="I1444" s="201" t="s">
        <v>4202</v>
      </c>
    </row>
    <row r="1445" spans="1:9" ht="25.5">
      <c r="A1445" s="167">
        <f t="shared" si="22"/>
        <v>1440</v>
      </c>
      <c r="B1445" s="201" t="s">
        <v>705</v>
      </c>
      <c r="C1445" s="201" t="s">
        <v>3101</v>
      </c>
      <c r="D1445" s="201">
        <v>990455215</v>
      </c>
      <c r="E1445" s="201" t="s">
        <v>805</v>
      </c>
      <c r="F1445" s="202" t="s">
        <v>2031</v>
      </c>
      <c r="G1445" s="201">
        <v>50</v>
      </c>
      <c r="H1445" s="201">
        <v>2</v>
      </c>
      <c r="I1445" s="201" t="s">
        <v>4202</v>
      </c>
    </row>
    <row r="1446" spans="1:9" ht="25.5">
      <c r="A1446" s="167">
        <f t="shared" si="22"/>
        <v>1441</v>
      </c>
      <c r="B1446" s="201" t="s">
        <v>705</v>
      </c>
      <c r="C1446" s="201" t="s">
        <v>3102</v>
      </c>
      <c r="D1446" s="201" t="s">
        <v>3103</v>
      </c>
      <c r="E1446" s="201" t="s">
        <v>805</v>
      </c>
      <c r="F1446" s="202" t="s">
        <v>2031</v>
      </c>
      <c r="G1446" s="201">
        <v>50</v>
      </c>
      <c r="H1446" s="201">
        <v>2</v>
      </c>
      <c r="I1446" s="201" t="s">
        <v>4202</v>
      </c>
    </row>
    <row r="1447" spans="1:9" ht="25.5">
      <c r="A1447" s="167">
        <f t="shared" si="22"/>
        <v>1442</v>
      </c>
      <c r="B1447" s="201" t="s">
        <v>705</v>
      </c>
      <c r="C1447" s="201" t="s">
        <v>3104</v>
      </c>
      <c r="D1447" s="201">
        <v>990218562</v>
      </c>
      <c r="E1447" s="201" t="s">
        <v>805</v>
      </c>
      <c r="F1447" s="202" t="s">
        <v>2031</v>
      </c>
      <c r="G1447" s="201">
        <v>50</v>
      </c>
      <c r="H1447" s="201">
        <v>2</v>
      </c>
      <c r="I1447" s="201" t="s">
        <v>4202</v>
      </c>
    </row>
    <row r="1448" spans="1:9" ht="25.5">
      <c r="A1448" s="167">
        <f t="shared" si="22"/>
        <v>1443</v>
      </c>
      <c r="B1448" s="201" t="s">
        <v>705</v>
      </c>
      <c r="C1448" s="201" t="s">
        <v>3105</v>
      </c>
      <c r="D1448" s="201" t="s">
        <v>3106</v>
      </c>
      <c r="E1448" s="201" t="s">
        <v>805</v>
      </c>
      <c r="F1448" s="202" t="s">
        <v>2031</v>
      </c>
      <c r="G1448" s="201">
        <v>50</v>
      </c>
      <c r="H1448" s="201">
        <v>2</v>
      </c>
      <c r="I1448" s="201" t="s">
        <v>4202</v>
      </c>
    </row>
    <row r="1449" spans="1:9" ht="25.5">
      <c r="A1449" s="167">
        <f t="shared" si="22"/>
        <v>1444</v>
      </c>
      <c r="B1449" s="201" t="s">
        <v>705</v>
      </c>
      <c r="C1449" s="201" t="s">
        <v>3107</v>
      </c>
      <c r="D1449" s="201">
        <v>995031560</v>
      </c>
      <c r="E1449" s="201" t="s">
        <v>805</v>
      </c>
      <c r="F1449" s="202" t="s">
        <v>2031</v>
      </c>
      <c r="G1449" s="201">
        <v>50</v>
      </c>
      <c r="H1449" s="201">
        <v>2</v>
      </c>
      <c r="I1449" s="201" t="s">
        <v>4202</v>
      </c>
    </row>
    <row r="1450" spans="1:9" ht="25.5">
      <c r="A1450" s="167">
        <f t="shared" si="22"/>
        <v>1445</v>
      </c>
      <c r="B1450" s="201" t="s">
        <v>705</v>
      </c>
      <c r="C1450" s="201" t="s">
        <v>3108</v>
      </c>
      <c r="D1450" s="201">
        <v>912775168</v>
      </c>
      <c r="E1450" s="201" t="s">
        <v>805</v>
      </c>
      <c r="F1450" s="202" t="s">
        <v>2031</v>
      </c>
      <c r="G1450" s="201">
        <v>50</v>
      </c>
      <c r="H1450" s="201">
        <v>2</v>
      </c>
      <c r="I1450" s="201" t="s">
        <v>4202</v>
      </c>
    </row>
    <row r="1451" spans="1:9" ht="25.5">
      <c r="A1451" s="167">
        <f t="shared" si="22"/>
        <v>1446</v>
      </c>
      <c r="B1451" s="201" t="s">
        <v>705</v>
      </c>
      <c r="C1451" s="201" t="s">
        <v>3109</v>
      </c>
      <c r="D1451" s="201">
        <v>993842153</v>
      </c>
      <c r="E1451" s="201" t="s">
        <v>805</v>
      </c>
      <c r="F1451" s="202" t="s">
        <v>2031</v>
      </c>
      <c r="G1451" s="201">
        <v>50</v>
      </c>
      <c r="H1451" s="201">
        <v>2</v>
      </c>
      <c r="I1451" s="201" t="s">
        <v>4202</v>
      </c>
    </row>
    <row r="1452" spans="1:9" ht="25.5">
      <c r="A1452" s="167">
        <f t="shared" si="22"/>
        <v>1447</v>
      </c>
      <c r="B1452" s="201" t="s">
        <v>705</v>
      </c>
      <c r="C1452" s="201" t="s">
        <v>3110</v>
      </c>
      <c r="D1452" s="201">
        <v>941122496</v>
      </c>
      <c r="E1452" s="201" t="s">
        <v>805</v>
      </c>
      <c r="F1452" s="202" t="s">
        <v>2031</v>
      </c>
      <c r="G1452" s="201">
        <v>50</v>
      </c>
      <c r="H1452" s="201">
        <v>2</v>
      </c>
      <c r="I1452" s="201" t="s">
        <v>4202</v>
      </c>
    </row>
    <row r="1453" spans="1:9" ht="25.5">
      <c r="A1453" s="167">
        <f t="shared" si="22"/>
        <v>1448</v>
      </c>
      <c r="B1453" s="201" t="s">
        <v>705</v>
      </c>
      <c r="C1453" s="201" t="s">
        <v>3111</v>
      </c>
      <c r="D1453" s="201" t="s">
        <v>3112</v>
      </c>
      <c r="E1453" s="201" t="s">
        <v>711</v>
      </c>
      <c r="F1453" s="202" t="s">
        <v>3118</v>
      </c>
      <c r="G1453" s="201">
        <v>5</v>
      </c>
      <c r="H1453" s="201">
        <v>30</v>
      </c>
      <c r="I1453" s="201" t="s">
        <v>4202</v>
      </c>
    </row>
    <row r="1454" spans="1:9" ht="25.5">
      <c r="A1454" s="167">
        <f t="shared" si="22"/>
        <v>1449</v>
      </c>
      <c r="B1454" s="201" t="s">
        <v>705</v>
      </c>
      <c r="C1454" s="201" t="s">
        <v>3113</v>
      </c>
      <c r="D1454" s="201" t="s">
        <v>3094</v>
      </c>
      <c r="E1454" s="201" t="s">
        <v>1482</v>
      </c>
      <c r="F1454" s="202" t="s">
        <v>307</v>
      </c>
      <c r="G1454" s="201">
        <v>1</v>
      </c>
      <c r="H1454" s="201">
        <v>15</v>
      </c>
      <c r="I1454" s="201" t="s">
        <v>4202</v>
      </c>
    </row>
    <row r="1455" spans="1:9" ht="25.5">
      <c r="A1455" s="167">
        <f t="shared" si="22"/>
        <v>1450</v>
      </c>
      <c r="B1455" s="201" t="s">
        <v>705</v>
      </c>
      <c r="C1455" s="201" t="s">
        <v>3114</v>
      </c>
      <c r="D1455" s="201" t="s">
        <v>2271</v>
      </c>
      <c r="E1455" s="201" t="s">
        <v>1491</v>
      </c>
      <c r="F1455" s="201" t="s">
        <v>4204</v>
      </c>
      <c r="G1455" s="201">
        <v>2</v>
      </c>
      <c r="H1455" s="201">
        <v>10</v>
      </c>
      <c r="I1455" s="201" t="s">
        <v>4202</v>
      </c>
    </row>
    <row r="1456" spans="1:9" ht="25.5">
      <c r="A1456" s="167">
        <f t="shared" si="22"/>
        <v>1451</v>
      </c>
      <c r="B1456" s="201" t="s">
        <v>2575</v>
      </c>
      <c r="C1456" s="201" t="s">
        <v>2613</v>
      </c>
      <c r="D1456" s="201" t="s">
        <v>2614</v>
      </c>
      <c r="E1456" s="201" t="s">
        <v>711</v>
      </c>
      <c r="F1456" s="202" t="s">
        <v>3118</v>
      </c>
      <c r="G1456" s="201">
        <v>2</v>
      </c>
      <c r="H1456" s="201">
        <v>30</v>
      </c>
      <c r="I1456" s="201" t="s">
        <v>2598</v>
      </c>
    </row>
    <row r="1457" spans="1:9" ht="25.5">
      <c r="A1457" s="167">
        <f t="shared" si="22"/>
        <v>1452</v>
      </c>
      <c r="B1457" s="201" t="s">
        <v>2575</v>
      </c>
      <c r="C1457" s="201" t="s">
        <v>2615</v>
      </c>
      <c r="D1457" s="201" t="s">
        <v>2271</v>
      </c>
      <c r="E1457" s="201" t="s">
        <v>805</v>
      </c>
      <c r="F1457" s="202" t="s">
        <v>2031</v>
      </c>
      <c r="G1457" s="201">
        <v>50</v>
      </c>
      <c r="H1457" s="201">
        <v>2</v>
      </c>
      <c r="I1457" s="201" t="s">
        <v>2598</v>
      </c>
    </row>
    <row r="1458" spans="1:9" ht="25.5">
      <c r="A1458" s="167">
        <f t="shared" si="22"/>
        <v>1453</v>
      </c>
      <c r="B1458" s="201" t="s">
        <v>2575</v>
      </c>
      <c r="C1458" s="201" t="s">
        <v>2616</v>
      </c>
      <c r="D1458" s="201" t="s">
        <v>2617</v>
      </c>
      <c r="E1458" s="201" t="s">
        <v>805</v>
      </c>
      <c r="F1458" s="202" t="s">
        <v>2031</v>
      </c>
      <c r="G1458" s="201">
        <v>50</v>
      </c>
      <c r="H1458" s="201">
        <v>2</v>
      </c>
      <c r="I1458" s="201" t="s">
        <v>2598</v>
      </c>
    </row>
    <row r="1459" spans="1:9" ht="25.5">
      <c r="A1459" s="167">
        <f t="shared" si="22"/>
        <v>1454</v>
      </c>
      <c r="B1459" s="201" t="s">
        <v>2575</v>
      </c>
      <c r="C1459" s="201" t="s">
        <v>2618</v>
      </c>
      <c r="D1459" s="201" t="s">
        <v>2271</v>
      </c>
      <c r="E1459" s="201" t="s">
        <v>805</v>
      </c>
      <c r="F1459" s="202" t="s">
        <v>2031</v>
      </c>
      <c r="G1459" s="201">
        <v>50</v>
      </c>
      <c r="H1459" s="201">
        <v>2</v>
      </c>
      <c r="I1459" s="201" t="s">
        <v>2598</v>
      </c>
    </row>
    <row r="1460" spans="1:9" ht="25.5">
      <c r="A1460" s="167">
        <f t="shared" si="22"/>
        <v>1455</v>
      </c>
      <c r="B1460" s="201" t="s">
        <v>2575</v>
      </c>
      <c r="C1460" s="201" t="s">
        <v>2619</v>
      </c>
      <c r="D1460" s="201" t="s">
        <v>2271</v>
      </c>
      <c r="E1460" s="201" t="s">
        <v>805</v>
      </c>
      <c r="F1460" s="202" t="s">
        <v>2031</v>
      </c>
      <c r="G1460" s="201">
        <v>50</v>
      </c>
      <c r="H1460" s="201">
        <v>2</v>
      </c>
      <c r="I1460" s="201" t="s">
        <v>2598</v>
      </c>
    </row>
    <row r="1461" spans="1:9" ht="25.5">
      <c r="A1461" s="167">
        <f t="shared" si="22"/>
        <v>1456</v>
      </c>
      <c r="B1461" s="201" t="s">
        <v>2575</v>
      </c>
      <c r="C1461" s="201" t="s">
        <v>2620</v>
      </c>
      <c r="D1461" s="201" t="s">
        <v>2271</v>
      </c>
      <c r="E1461" s="201" t="s">
        <v>805</v>
      </c>
      <c r="F1461" s="202" t="s">
        <v>2031</v>
      </c>
      <c r="G1461" s="201">
        <v>50</v>
      </c>
      <c r="H1461" s="201">
        <v>2</v>
      </c>
      <c r="I1461" s="201" t="s">
        <v>2598</v>
      </c>
    </row>
    <row r="1462" spans="1:9" ht="25.5">
      <c r="A1462" s="167">
        <f t="shared" si="22"/>
        <v>1457</v>
      </c>
      <c r="B1462" s="201" t="s">
        <v>2575</v>
      </c>
      <c r="C1462" s="201" t="s">
        <v>2621</v>
      </c>
      <c r="D1462" s="201" t="s">
        <v>2622</v>
      </c>
      <c r="E1462" s="201" t="s">
        <v>805</v>
      </c>
      <c r="F1462" s="202" t="s">
        <v>2031</v>
      </c>
      <c r="G1462" s="201">
        <v>50</v>
      </c>
      <c r="H1462" s="201">
        <v>2</v>
      </c>
      <c r="I1462" s="201" t="s">
        <v>2598</v>
      </c>
    </row>
    <row r="1463" spans="1:9" ht="25.5">
      <c r="A1463" s="167">
        <f t="shared" si="22"/>
        <v>1458</v>
      </c>
      <c r="B1463" s="201" t="s">
        <v>2575</v>
      </c>
      <c r="C1463" s="201" t="s">
        <v>2623</v>
      </c>
      <c r="D1463" s="201" t="s">
        <v>2271</v>
      </c>
      <c r="E1463" s="201" t="s">
        <v>1491</v>
      </c>
      <c r="F1463" s="201" t="s">
        <v>4204</v>
      </c>
      <c r="G1463" s="201">
        <v>1</v>
      </c>
      <c r="H1463" s="201">
        <v>5</v>
      </c>
      <c r="I1463" s="201" t="s">
        <v>2598</v>
      </c>
    </row>
    <row r="1464" spans="1:9" ht="25.5">
      <c r="A1464" s="167">
        <f t="shared" si="22"/>
        <v>1459</v>
      </c>
      <c r="B1464" s="201" t="s">
        <v>2575</v>
      </c>
      <c r="C1464" s="201" t="s">
        <v>2624</v>
      </c>
      <c r="D1464" s="201" t="s">
        <v>2625</v>
      </c>
      <c r="E1464" s="201" t="s">
        <v>805</v>
      </c>
      <c r="F1464" s="202" t="s">
        <v>2031</v>
      </c>
      <c r="G1464" s="201">
        <v>70</v>
      </c>
      <c r="H1464" s="201">
        <v>3</v>
      </c>
      <c r="I1464" s="201" t="s">
        <v>2598</v>
      </c>
    </row>
    <row r="1465" spans="1:9" ht="25.5">
      <c r="A1465" s="167">
        <f t="shared" si="22"/>
        <v>1460</v>
      </c>
      <c r="B1465" s="201" t="s">
        <v>2575</v>
      </c>
      <c r="C1465" s="201" t="s">
        <v>2626</v>
      </c>
      <c r="D1465" s="201" t="s">
        <v>2627</v>
      </c>
      <c r="E1465" s="201" t="s">
        <v>805</v>
      </c>
      <c r="F1465" s="202" t="s">
        <v>2031</v>
      </c>
      <c r="G1465" s="201">
        <v>50</v>
      </c>
      <c r="H1465" s="201">
        <v>2</v>
      </c>
      <c r="I1465" s="201" t="s">
        <v>2598</v>
      </c>
    </row>
    <row r="1466" spans="1:9" ht="25.5">
      <c r="A1466" s="167">
        <f t="shared" si="22"/>
        <v>1461</v>
      </c>
      <c r="B1466" s="201" t="s">
        <v>2575</v>
      </c>
      <c r="C1466" s="201" t="s">
        <v>2628</v>
      </c>
      <c r="D1466" s="201" t="s">
        <v>2629</v>
      </c>
      <c r="E1466" s="201" t="s">
        <v>1491</v>
      </c>
      <c r="F1466" s="201" t="s">
        <v>4204</v>
      </c>
      <c r="G1466" s="201">
        <v>1</v>
      </c>
      <c r="H1466" s="201">
        <v>5</v>
      </c>
      <c r="I1466" s="201" t="s">
        <v>2598</v>
      </c>
    </row>
    <row r="1467" spans="1:9" ht="25.5">
      <c r="A1467" s="167">
        <f t="shared" si="22"/>
        <v>1462</v>
      </c>
      <c r="B1467" s="201" t="s">
        <v>2575</v>
      </c>
      <c r="C1467" s="201" t="s">
        <v>2630</v>
      </c>
      <c r="D1467" s="201" t="s">
        <v>2589</v>
      </c>
      <c r="E1467" s="201" t="s">
        <v>805</v>
      </c>
      <c r="F1467" s="202" t="s">
        <v>2031</v>
      </c>
      <c r="G1467" s="201">
        <v>50</v>
      </c>
      <c r="H1467" s="201">
        <v>2</v>
      </c>
      <c r="I1467" s="201" t="s">
        <v>2598</v>
      </c>
    </row>
    <row r="1468" spans="1:9" ht="25.5">
      <c r="A1468" s="167">
        <f t="shared" si="22"/>
        <v>1463</v>
      </c>
      <c r="B1468" s="201" t="s">
        <v>2575</v>
      </c>
      <c r="C1468" s="201" t="s">
        <v>2631</v>
      </c>
      <c r="D1468" s="201" t="s">
        <v>2632</v>
      </c>
      <c r="E1468" s="201" t="s">
        <v>1491</v>
      </c>
      <c r="F1468" s="201" t="s">
        <v>4204</v>
      </c>
      <c r="G1468" s="201">
        <v>1</v>
      </c>
      <c r="H1468" s="201">
        <v>5</v>
      </c>
      <c r="I1468" s="201" t="s">
        <v>2598</v>
      </c>
    </row>
    <row r="1469" spans="1:9" ht="25.5">
      <c r="A1469" s="167">
        <f t="shared" si="22"/>
        <v>1464</v>
      </c>
      <c r="B1469" s="201" t="s">
        <v>2575</v>
      </c>
      <c r="C1469" s="201" t="s">
        <v>2633</v>
      </c>
      <c r="D1469" s="201" t="s">
        <v>2634</v>
      </c>
      <c r="E1469" s="201" t="s">
        <v>1491</v>
      </c>
      <c r="F1469" s="201" t="s">
        <v>4204</v>
      </c>
      <c r="G1469" s="201">
        <v>1</v>
      </c>
      <c r="H1469" s="201">
        <v>5</v>
      </c>
      <c r="I1469" s="201" t="s">
        <v>2598</v>
      </c>
    </row>
    <row r="1470" spans="1:9" ht="25.5">
      <c r="A1470" s="167">
        <f t="shared" si="22"/>
        <v>1465</v>
      </c>
      <c r="B1470" s="201" t="s">
        <v>2575</v>
      </c>
      <c r="C1470" s="201" t="s">
        <v>2635</v>
      </c>
      <c r="D1470" s="201" t="s">
        <v>2634</v>
      </c>
      <c r="E1470" s="201" t="s">
        <v>1491</v>
      </c>
      <c r="F1470" s="201" t="s">
        <v>4204</v>
      </c>
      <c r="G1470" s="201">
        <v>1</v>
      </c>
      <c r="H1470" s="201">
        <v>5</v>
      </c>
      <c r="I1470" s="201" t="s">
        <v>2598</v>
      </c>
    </row>
    <row r="1471" spans="1:9" ht="25.5">
      <c r="A1471" s="167">
        <f t="shared" si="22"/>
        <v>1466</v>
      </c>
      <c r="B1471" s="201" t="s">
        <v>2575</v>
      </c>
      <c r="C1471" s="201" t="s">
        <v>2636</v>
      </c>
      <c r="D1471" s="201" t="s">
        <v>2637</v>
      </c>
      <c r="E1471" s="201" t="s">
        <v>711</v>
      </c>
      <c r="F1471" s="202" t="s">
        <v>3118</v>
      </c>
      <c r="G1471" s="201">
        <v>4</v>
      </c>
      <c r="H1471" s="201">
        <v>30</v>
      </c>
      <c r="I1471" s="201" t="s">
        <v>2598</v>
      </c>
    </row>
    <row r="1472" spans="1:9" ht="25.5">
      <c r="A1472" s="167">
        <f t="shared" si="22"/>
        <v>1467</v>
      </c>
      <c r="B1472" s="201" t="s">
        <v>2575</v>
      </c>
      <c r="C1472" s="201" t="s">
        <v>2638</v>
      </c>
      <c r="D1472" s="201" t="s">
        <v>2271</v>
      </c>
      <c r="E1472" s="201" t="s">
        <v>805</v>
      </c>
      <c r="F1472" s="202" t="s">
        <v>2031</v>
      </c>
      <c r="G1472" s="201">
        <v>100</v>
      </c>
      <c r="H1472" s="201">
        <v>2</v>
      </c>
      <c r="I1472" s="201" t="s">
        <v>2598</v>
      </c>
    </row>
    <row r="1473" spans="1:9" ht="25.5">
      <c r="A1473" s="167">
        <f t="shared" si="22"/>
        <v>1468</v>
      </c>
      <c r="B1473" s="201" t="s">
        <v>2575</v>
      </c>
      <c r="C1473" s="201" t="s">
        <v>2639</v>
      </c>
      <c r="D1473" s="201" t="s">
        <v>2271</v>
      </c>
      <c r="E1473" s="201" t="s">
        <v>805</v>
      </c>
      <c r="F1473" s="202" t="s">
        <v>2031</v>
      </c>
      <c r="G1473" s="201">
        <v>70</v>
      </c>
      <c r="H1473" s="201">
        <v>3</v>
      </c>
      <c r="I1473" s="201" t="s">
        <v>2598</v>
      </c>
    </row>
    <row r="1474" spans="1:9" ht="25.5">
      <c r="A1474" s="167">
        <f t="shared" si="22"/>
        <v>1469</v>
      </c>
      <c r="B1474" s="201" t="s">
        <v>2575</v>
      </c>
      <c r="C1474" s="201" t="s">
        <v>2640</v>
      </c>
      <c r="D1474" s="201" t="s">
        <v>2641</v>
      </c>
      <c r="E1474" s="201" t="s">
        <v>1491</v>
      </c>
      <c r="F1474" s="201" t="s">
        <v>4204</v>
      </c>
      <c r="G1474" s="201">
        <v>1</v>
      </c>
      <c r="H1474" s="201">
        <v>5</v>
      </c>
      <c r="I1474" s="201" t="s">
        <v>2598</v>
      </c>
    </row>
    <row r="1475" spans="1:9" ht="25.5">
      <c r="A1475" s="167">
        <f t="shared" si="22"/>
        <v>1470</v>
      </c>
      <c r="B1475" s="201" t="s">
        <v>2575</v>
      </c>
      <c r="C1475" s="201" t="s">
        <v>2642</v>
      </c>
      <c r="D1475" s="201" t="s">
        <v>2643</v>
      </c>
      <c r="E1475" s="201" t="s">
        <v>805</v>
      </c>
      <c r="F1475" s="202" t="s">
        <v>2031</v>
      </c>
      <c r="G1475" s="201">
        <v>70</v>
      </c>
      <c r="H1475" s="201">
        <v>3</v>
      </c>
      <c r="I1475" s="201" t="s">
        <v>2598</v>
      </c>
    </row>
    <row r="1476" spans="1:9" ht="25.5">
      <c r="A1476" s="167">
        <f t="shared" si="22"/>
        <v>1471</v>
      </c>
      <c r="B1476" s="201" t="s">
        <v>2575</v>
      </c>
      <c r="C1476" s="201" t="s">
        <v>2644</v>
      </c>
      <c r="D1476" s="201" t="s">
        <v>2645</v>
      </c>
      <c r="E1476" s="201" t="s">
        <v>805</v>
      </c>
      <c r="F1476" s="202" t="s">
        <v>2031</v>
      </c>
      <c r="G1476" s="201">
        <v>50</v>
      </c>
      <c r="H1476" s="201">
        <v>2</v>
      </c>
      <c r="I1476" s="201" t="s">
        <v>2598</v>
      </c>
    </row>
    <row r="1477" spans="1:9" ht="25.5">
      <c r="A1477" s="167">
        <f t="shared" si="22"/>
        <v>1472</v>
      </c>
      <c r="B1477" s="201" t="s">
        <v>2575</v>
      </c>
      <c r="C1477" s="201" t="s">
        <v>2646</v>
      </c>
      <c r="D1477" s="201" t="s">
        <v>2647</v>
      </c>
      <c r="E1477" s="201" t="s">
        <v>805</v>
      </c>
      <c r="F1477" s="202" t="s">
        <v>2031</v>
      </c>
      <c r="G1477" s="201">
        <v>50</v>
      </c>
      <c r="H1477" s="201">
        <v>2</v>
      </c>
      <c r="I1477" s="201" t="s">
        <v>2598</v>
      </c>
    </row>
    <row r="1478" spans="1:9" ht="25.5">
      <c r="A1478" s="167">
        <f t="shared" si="22"/>
        <v>1473</v>
      </c>
      <c r="B1478" s="201" t="s">
        <v>2575</v>
      </c>
      <c r="C1478" s="201" t="s">
        <v>2648</v>
      </c>
      <c r="D1478" s="201" t="s">
        <v>2649</v>
      </c>
      <c r="E1478" s="201" t="s">
        <v>805</v>
      </c>
      <c r="F1478" s="202" t="s">
        <v>2031</v>
      </c>
      <c r="G1478" s="201">
        <v>100</v>
      </c>
      <c r="H1478" s="201">
        <v>4</v>
      </c>
      <c r="I1478" s="201" t="s">
        <v>2598</v>
      </c>
    </row>
    <row r="1479" spans="1:9" ht="25.5">
      <c r="A1479" s="167">
        <f t="shared" si="22"/>
        <v>1474</v>
      </c>
      <c r="B1479" s="201" t="s">
        <v>2575</v>
      </c>
      <c r="C1479" s="201" t="s">
        <v>2650</v>
      </c>
      <c r="D1479" s="201" t="s">
        <v>2651</v>
      </c>
      <c r="E1479" s="201" t="s">
        <v>711</v>
      </c>
      <c r="F1479" s="202" t="s">
        <v>3118</v>
      </c>
      <c r="G1479" s="201">
        <v>1</v>
      </c>
      <c r="H1479" s="201">
        <v>10</v>
      </c>
      <c r="I1479" s="201" t="s">
        <v>2598</v>
      </c>
    </row>
    <row r="1480" spans="1:9" ht="25.5">
      <c r="A1480" s="167">
        <f t="shared" ref="A1480:A1543" si="23">+A1479+1</f>
        <v>1475</v>
      </c>
      <c r="B1480" s="201" t="s">
        <v>2575</v>
      </c>
      <c r="C1480" s="201" t="s">
        <v>2652</v>
      </c>
      <c r="D1480" s="201" t="s">
        <v>2653</v>
      </c>
      <c r="E1480" s="201" t="s">
        <v>711</v>
      </c>
      <c r="F1480" s="202" t="s">
        <v>3118</v>
      </c>
      <c r="G1480" s="201">
        <v>1</v>
      </c>
      <c r="H1480" s="201">
        <v>10</v>
      </c>
      <c r="I1480" s="201" t="s">
        <v>2598</v>
      </c>
    </row>
    <row r="1481" spans="1:9" ht="25.5">
      <c r="A1481" s="167">
        <f t="shared" si="23"/>
        <v>1476</v>
      </c>
      <c r="B1481" s="201" t="s">
        <v>2575</v>
      </c>
      <c r="C1481" s="201" t="s">
        <v>2654</v>
      </c>
      <c r="D1481" s="201" t="s">
        <v>2645</v>
      </c>
      <c r="E1481" s="201" t="s">
        <v>805</v>
      </c>
      <c r="F1481" s="202" t="s">
        <v>2031</v>
      </c>
      <c r="G1481" s="201">
        <v>50</v>
      </c>
      <c r="H1481" s="201">
        <v>2</v>
      </c>
      <c r="I1481" s="201" t="s">
        <v>2598</v>
      </c>
    </row>
    <row r="1482" spans="1:9" ht="25.5">
      <c r="A1482" s="167">
        <f t="shared" si="23"/>
        <v>1477</v>
      </c>
      <c r="B1482" s="201" t="s">
        <v>2575</v>
      </c>
      <c r="C1482" s="201" t="s">
        <v>2655</v>
      </c>
      <c r="D1482" s="201" t="s">
        <v>2656</v>
      </c>
      <c r="E1482" s="201" t="s">
        <v>1491</v>
      </c>
      <c r="F1482" s="201" t="s">
        <v>4204</v>
      </c>
      <c r="G1482" s="201">
        <v>1</v>
      </c>
      <c r="H1482" s="201">
        <v>4</v>
      </c>
      <c r="I1482" s="201" t="s">
        <v>2598</v>
      </c>
    </row>
    <row r="1483" spans="1:9" ht="25.5">
      <c r="A1483" s="167">
        <f t="shared" si="23"/>
        <v>1478</v>
      </c>
      <c r="B1483" s="201" t="s">
        <v>2575</v>
      </c>
      <c r="C1483" s="201" t="s">
        <v>2657</v>
      </c>
      <c r="D1483" s="201" t="s">
        <v>2627</v>
      </c>
      <c r="E1483" s="201" t="s">
        <v>1491</v>
      </c>
      <c r="F1483" s="201" t="s">
        <v>4204</v>
      </c>
      <c r="G1483" s="201">
        <v>1</v>
      </c>
      <c r="H1483" s="201">
        <v>5</v>
      </c>
      <c r="I1483" s="201" t="s">
        <v>2598</v>
      </c>
    </row>
    <row r="1484" spans="1:9" ht="25.5">
      <c r="A1484" s="167">
        <f t="shared" si="23"/>
        <v>1479</v>
      </c>
      <c r="B1484" s="201" t="s">
        <v>2575</v>
      </c>
      <c r="C1484" s="201" t="s">
        <v>2658</v>
      </c>
      <c r="D1484" s="201" t="s">
        <v>2271</v>
      </c>
      <c r="E1484" s="201" t="s">
        <v>1491</v>
      </c>
      <c r="F1484" s="201" t="s">
        <v>4204</v>
      </c>
      <c r="G1484" s="201">
        <v>1</v>
      </c>
      <c r="H1484" s="201">
        <v>5</v>
      </c>
      <c r="I1484" s="201" t="s">
        <v>2598</v>
      </c>
    </row>
    <row r="1485" spans="1:9" ht="25.5">
      <c r="A1485" s="167">
        <f t="shared" si="23"/>
        <v>1480</v>
      </c>
      <c r="B1485" s="201" t="s">
        <v>2575</v>
      </c>
      <c r="C1485" s="201" t="s">
        <v>2659</v>
      </c>
      <c r="D1485" s="201" t="s">
        <v>2271</v>
      </c>
      <c r="E1485" s="201" t="s">
        <v>1491</v>
      </c>
      <c r="F1485" s="201" t="s">
        <v>4204</v>
      </c>
      <c r="G1485" s="201">
        <v>1</v>
      </c>
      <c r="H1485" s="201">
        <v>5</v>
      </c>
      <c r="I1485" s="201" t="s">
        <v>2598</v>
      </c>
    </row>
    <row r="1486" spans="1:9" ht="25.5">
      <c r="A1486" s="167">
        <f t="shared" si="23"/>
        <v>1481</v>
      </c>
      <c r="B1486" s="201" t="s">
        <v>2575</v>
      </c>
      <c r="C1486" s="201" t="s">
        <v>2660</v>
      </c>
      <c r="D1486" s="201" t="s">
        <v>2661</v>
      </c>
      <c r="E1486" s="201" t="s">
        <v>805</v>
      </c>
      <c r="F1486" s="202" t="s">
        <v>2031</v>
      </c>
      <c r="G1486" s="201">
        <v>50</v>
      </c>
      <c r="H1486" s="201">
        <v>2</v>
      </c>
      <c r="I1486" s="201" t="s">
        <v>2598</v>
      </c>
    </row>
    <row r="1487" spans="1:9" ht="25.5">
      <c r="A1487" s="167">
        <f t="shared" si="23"/>
        <v>1482</v>
      </c>
      <c r="B1487" s="201" t="s">
        <v>2575</v>
      </c>
      <c r="C1487" s="201" t="s">
        <v>2662</v>
      </c>
      <c r="D1487" s="201" t="s">
        <v>2663</v>
      </c>
      <c r="E1487" s="201" t="s">
        <v>1491</v>
      </c>
      <c r="F1487" s="201" t="s">
        <v>4204</v>
      </c>
      <c r="G1487" s="201">
        <v>1</v>
      </c>
      <c r="H1487" s="201">
        <v>2</v>
      </c>
      <c r="I1487" s="201" t="s">
        <v>2598</v>
      </c>
    </row>
    <row r="1488" spans="1:9" ht="25.5">
      <c r="A1488" s="167">
        <f t="shared" si="23"/>
        <v>1483</v>
      </c>
      <c r="B1488" s="201" t="s">
        <v>2575</v>
      </c>
      <c r="C1488" s="201" t="s">
        <v>2664</v>
      </c>
      <c r="D1488" s="201" t="s">
        <v>2665</v>
      </c>
      <c r="E1488" s="201" t="s">
        <v>805</v>
      </c>
      <c r="F1488" s="202" t="s">
        <v>2031</v>
      </c>
      <c r="G1488" s="201">
        <v>50</v>
      </c>
      <c r="H1488" s="201">
        <v>2</v>
      </c>
      <c r="I1488" s="201" t="s">
        <v>2598</v>
      </c>
    </row>
    <row r="1489" spans="1:9">
      <c r="A1489" s="167">
        <f t="shared" si="23"/>
        <v>1484</v>
      </c>
      <c r="B1489" s="201" t="s">
        <v>3115</v>
      </c>
      <c r="C1489" s="201" t="s">
        <v>3116</v>
      </c>
      <c r="D1489" s="214" t="s">
        <v>3117</v>
      </c>
      <c r="E1489" s="201" t="s">
        <v>711</v>
      </c>
      <c r="F1489" s="202" t="s">
        <v>3118</v>
      </c>
      <c r="G1489" s="201">
        <v>1</v>
      </c>
      <c r="H1489" s="201">
        <v>5</v>
      </c>
      <c r="I1489" s="201" t="s">
        <v>3119</v>
      </c>
    </row>
    <row r="1490" spans="1:9">
      <c r="A1490" s="167">
        <f t="shared" si="23"/>
        <v>1485</v>
      </c>
      <c r="B1490" s="201" t="s">
        <v>3115</v>
      </c>
      <c r="C1490" s="201" t="s">
        <v>3120</v>
      </c>
      <c r="D1490" s="214" t="s">
        <v>3117</v>
      </c>
      <c r="E1490" s="201" t="s">
        <v>711</v>
      </c>
      <c r="F1490" s="202" t="s">
        <v>3118</v>
      </c>
      <c r="G1490" s="201">
        <v>1</v>
      </c>
      <c r="H1490" s="201">
        <v>5</v>
      </c>
      <c r="I1490" s="201" t="s">
        <v>3119</v>
      </c>
    </row>
    <row r="1491" spans="1:9" ht="25.5">
      <c r="A1491" s="167">
        <f t="shared" si="23"/>
        <v>1486</v>
      </c>
      <c r="B1491" s="201" t="s">
        <v>3115</v>
      </c>
      <c r="C1491" s="201" t="s">
        <v>3121</v>
      </c>
      <c r="D1491" s="214" t="s">
        <v>3122</v>
      </c>
      <c r="E1491" s="201" t="s">
        <v>711</v>
      </c>
      <c r="F1491" s="202" t="s">
        <v>3118</v>
      </c>
      <c r="G1491" s="201">
        <v>1</v>
      </c>
      <c r="H1491" s="201">
        <v>6.5</v>
      </c>
      <c r="I1491" s="201" t="s">
        <v>3123</v>
      </c>
    </row>
    <row r="1492" spans="1:9" ht="25.5">
      <c r="A1492" s="167">
        <f t="shared" si="23"/>
        <v>1487</v>
      </c>
      <c r="B1492" s="201" t="s">
        <v>3115</v>
      </c>
      <c r="C1492" s="201" t="s">
        <v>3124</v>
      </c>
      <c r="D1492" s="214" t="s">
        <v>3117</v>
      </c>
      <c r="E1492" s="201" t="s">
        <v>711</v>
      </c>
      <c r="F1492" s="202" t="s">
        <v>3118</v>
      </c>
      <c r="G1492" s="201">
        <v>1</v>
      </c>
      <c r="H1492" s="201">
        <v>6.5</v>
      </c>
      <c r="I1492" s="201" t="s">
        <v>3123</v>
      </c>
    </row>
    <row r="1493" spans="1:9">
      <c r="A1493" s="167">
        <f t="shared" si="23"/>
        <v>1488</v>
      </c>
      <c r="B1493" s="201" t="s">
        <v>702</v>
      </c>
      <c r="C1493" s="201" t="s">
        <v>3125</v>
      </c>
      <c r="D1493" s="214" t="s">
        <v>3126</v>
      </c>
      <c r="E1493" s="201" t="s">
        <v>711</v>
      </c>
      <c r="F1493" s="202" t="s">
        <v>3118</v>
      </c>
      <c r="G1493" s="201">
        <v>1</v>
      </c>
      <c r="H1493" s="201">
        <v>6</v>
      </c>
      <c r="I1493" s="201" t="s">
        <v>3127</v>
      </c>
    </row>
    <row r="1494" spans="1:9">
      <c r="A1494" s="167">
        <f t="shared" si="23"/>
        <v>1489</v>
      </c>
      <c r="B1494" s="201" t="s">
        <v>702</v>
      </c>
      <c r="C1494" s="201" t="s">
        <v>3128</v>
      </c>
      <c r="D1494" s="214" t="s">
        <v>3129</v>
      </c>
      <c r="E1494" s="201" t="s">
        <v>711</v>
      </c>
      <c r="F1494" s="202" t="s">
        <v>3118</v>
      </c>
      <c r="G1494" s="201">
        <v>1</v>
      </c>
      <c r="H1494" s="201">
        <v>6</v>
      </c>
      <c r="I1494" s="201" t="s">
        <v>3127</v>
      </c>
    </row>
    <row r="1495" spans="1:9">
      <c r="A1495" s="167">
        <f t="shared" si="23"/>
        <v>1490</v>
      </c>
      <c r="B1495" s="201" t="s">
        <v>702</v>
      </c>
      <c r="C1495" s="201" t="s">
        <v>3130</v>
      </c>
      <c r="D1495" s="214" t="s">
        <v>3131</v>
      </c>
      <c r="E1495" s="201" t="s">
        <v>711</v>
      </c>
      <c r="F1495" s="202" t="s">
        <v>3118</v>
      </c>
      <c r="G1495" s="201">
        <v>1</v>
      </c>
      <c r="H1495" s="201">
        <v>6</v>
      </c>
      <c r="I1495" s="201" t="s">
        <v>3127</v>
      </c>
    </row>
    <row r="1496" spans="1:9" ht="38.25">
      <c r="A1496" s="167">
        <f t="shared" si="23"/>
        <v>1491</v>
      </c>
      <c r="B1496" s="201" t="s">
        <v>3132</v>
      </c>
      <c r="C1496" s="201" t="s">
        <v>3133</v>
      </c>
      <c r="D1496" s="214" t="s">
        <v>3134</v>
      </c>
      <c r="E1496" s="201" t="s">
        <v>1482</v>
      </c>
      <c r="F1496" s="202" t="s">
        <v>307</v>
      </c>
      <c r="G1496" s="201">
        <v>1</v>
      </c>
      <c r="H1496" s="201">
        <v>7</v>
      </c>
      <c r="I1496" s="201" t="s">
        <v>3135</v>
      </c>
    </row>
    <row r="1497" spans="1:9" ht="38.25">
      <c r="A1497" s="167">
        <f t="shared" si="23"/>
        <v>1492</v>
      </c>
      <c r="B1497" s="201" t="s">
        <v>3132</v>
      </c>
      <c r="C1497" s="201" t="s">
        <v>3136</v>
      </c>
      <c r="D1497" s="214" t="s">
        <v>3137</v>
      </c>
      <c r="E1497" s="201" t="s">
        <v>1482</v>
      </c>
      <c r="F1497" s="202" t="s">
        <v>307</v>
      </c>
      <c r="G1497" s="201">
        <v>1</v>
      </c>
      <c r="H1497" s="201">
        <v>7</v>
      </c>
      <c r="I1497" s="201" t="s">
        <v>3135</v>
      </c>
    </row>
    <row r="1498" spans="1:9" ht="38.25">
      <c r="A1498" s="167">
        <f t="shared" si="23"/>
        <v>1493</v>
      </c>
      <c r="B1498" s="201" t="s">
        <v>3132</v>
      </c>
      <c r="C1498" s="201" t="s">
        <v>3138</v>
      </c>
      <c r="D1498" s="214" t="s">
        <v>3139</v>
      </c>
      <c r="E1498" s="201" t="s">
        <v>1482</v>
      </c>
      <c r="F1498" s="202" t="s">
        <v>307</v>
      </c>
      <c r="G1498" s="201">
        <v>1</v>
      </c>
      <c r="H1498" s="201">
        <v>7</v>
      </c>
      <c r="I1498" s="201" t="s">
        <v>3135</v>
      </c>
    </row>
    <row r="1499" spans="1:9" ht="38.25">
      <c r="A1499" s="167">
        <f t="shared" si="23"/>
        <v>1494</v>
      </c>
      <c r="B1499" s="201" t="s">
        <v>3132</v>
      </c>
      <c r="C1499" s="201" t="s">
        <v>3140</v>
      </c>
      <c r="D1499" s="214" t="s">
        <v>3141</v>
      </c>
      <c r="E1499" s="201" t="s">
        <v>1482</v>
      </c>
      <c r="F1499" s="202" t="s">
        <v>307</v>
      </c>
      <c r="G1499" s="201">
        <v>1</v>
      </c>
      <c r="H1499" s="201">
        <v>7</v>
      </c>
      <c r="I1499" s="201" t="s">
        <v>3135</v>
      </c>
    </row>
    <row r="1500" spans="1:9" ht="38.25">
      <c r="A1500" s="167">
        <f t="shared" si="23"/>
        <v>1495</v>
      </c>
      <c r="B1500" s="201" t="s">
        <v>3132</v>
      </c>
      <c r="C1500" s="201" t="s">
        <v>3142</v>
      </c>
      <c r="D1500" s="214">
        <v>938650718</v>
      </c>
      <c r="E1500" s="201" t="s">
        <v>1482</v>
      </c>
      <c r="F1500" s="202" t="s">
        <v>307</v>
      </c>
      <c r="G1500" s="201">
        <v>1</v>
      </c>
      <c r="H1500" s="201">
        <v>7</v>
      </c>
      <c r="I1500" s="201" t="s">
        <v>3135</v>
      </c>
    </row>
    <row r="1501" spans="1:9" ht="38.25">
      <c r="A1501" s="167">
        <f t="shared" si="23"/>
        <v>1496</v>
      </c>
      <c r="B1501" s="201" t="s">
        <v>3132</v>
      </c>
      <c r="C1501" s="201" t="s">
        <v>3143</v>
      </c>
      <c r="D1501" s="214">
        <v>977261280</v>
      </c>
      <c r="E1501" s="201" t="s">
        <v>1482</v>
      </c>
      <c r="F1501" s="202" t="s">
        <v>307</v>
      </c>
      <c r="G1501" s="201">
        <v>1</v>
      </c>
      <c r="H1501" s="201">
        <v>7</v>
      </c>
      <c r="I1501" s="201" t="s">
        <v>3135</v>
      </c>
    </row>
    <row r="1502" spans="1:9" ht="38.25">
      <c r="A1502" s="167">
        <f t="shared" si="23"/>
        <v>1497</v>
      </c>
      <c r="B1502" s="201" t="s">
        <v>3132</v>
      </c>
      <c r="C1502" s="201" t="s">
        <v>3144</v>
      </c>
      <c r="D1502" s="214">
        <v>932899331</v>
      </c>
      <c r="E1502" s="201" t="s">
        <v>1482</v>
      </c>
      <c r="F1502" s="202" t="s">
        <v>307</v>
      </c>
      <c r="G1502" s="201">
        <v>1</v>
      </c>
      <c r="H1502" s="201">
        <v>7</v>
      </c>
      <c r="I1502" s="201" t="s">
        <v>3135</v>
      </c>
    </row>
    <row r="1503" spans="1:9" ht="38.25">
      <c r="A1503" s="167">
        <f t="shared" si="23"/>
        <v>1498</v>
      </c>
      <c r="B1503" s="201" t="s">
        <v>3132</v>
      </c>
      <c r="C1503" s="201" t="s">
        <v>3145</v>
      </c>
      <c r="D1503" s="214">
        <v>977472320</v>
      </c>
      <c r="E1503" s="201" t="s">
        <v>1482</v>
      </c>
      <c r="F1503" s="202" t="s">
        <v>307</v>
      </c>
      <c r="G1503" s="201">
        <v>1</v>
      </c>
      <c r="H1503" s="201">
        <v>7</v>
      </c>
      <c r="I1503" s="201" t="s">
        <v>3135</v>
      </c>
    </row>
    <row r="1504" spans="1:9" ht="38.25">
      <c r="A1504" s="167">
        <f t="shared" si="23"/>
        <v>1499</v>
      </c>
      <c r="B1504" s="201" t="s">
        <v>3132</v>
      </c>
      <c r="C1504" s="201" t="s">
        <v>3146</v>
      </c>
      <c r="D1504" s="214">
        <v>943126038</v>
      </c>
      <c r="E1504" s="201" t="s">
        <v>1482</v>
      </c>
      <c r="F1504" s="202" t="s">
        <v>307</v>
      </c>
      <c r="G1504" s="201">
        <v>1</v>
      </c>
      <c r="H1504" s="201">
        <v>7</v>
      </c>
      <c r="I1504" s="201" t="s">
        <v>3135</v>
      </c>
    </row>
    <row r="1505" spans="1:9" ht="38.25">
      <c r="A1505" s="167">
        <f t="shared" si="23"/>
        <v>1500</v>
      </c>
      <c r="B1505" s="201" t="s">
        <v>3132</v>
      </c>
      <c r="C1505" s="201" t="s">
        <v>3147</v>
      </c>
      <c r="D1505" s="214">
        <v>941110579</v>
      </c>
      <c r="E1505" s="201" t="s">
        <v>1482</v>
      </c>
      <c r="F1505" s="202" t="s">
        <v>307</v>
      </c>
      <c r="G1505" s="201">
        <v>1</v>
      </c>
      <c r="H1505" s="201">
        <v>7</v>
      </c>
      <c r="I1505" s="201" t="s">
        <v>3135</v>
      </c>
    </row>
    <row r="1506" spans="1:9" ht="38.25">
      <c r="A1506" s="167">
        <f t="shared" si="23"/>
        <v>1501</v>
      </c>
      <c r="B1506" s="201" t="s">
        <v>3132</v>
      </c>
      <c r="C1506" s="201" t="s">
        <v>3148</v>
      </c>
      <c r="D1506" s="214">
        <v>941193234</v>
      </c>
      <c r="E1506" s="201" t="s">
        <v>1482</v>
      </c>
      <c r="F1506" s="202" t="s">
        <v>307</v>
      </c>
      <c r="G1506" s="201">
        <v>1</v>
      </c>
      <c r="H1506" s="201">
        <v>7</v>
      </c>
      <c r="I1506" s="201" t="s">
        <v>3135</v>
      </c>
    </row>
    <row r="1507" spans="1:9" ht="38.25">
      <c r="A1507" s="167">
        <f t="shared" si="23"/>
        <v>1502</v>
      </c>
      <c r="B1507" s="201" t="s">
        <v>3132</v>
      </c>
      <c r="C1507" s="201" t="s">
        <v>3149</v>
      </c>
      <c r="D1507" s="214">
        <v>993806119</v>
      </c>
      <c r="E1507" s="201" t="s">
        <v>1482</v>
      </c>
      <c r="F1507" s="202" t="s">
        <v>307</v>
      </c>
      <c r="G1507" s="201">
        <v>1</v>
      </c>
      <c r="H1507" s="201">
        <v>7</v>
      </c>
      <c r="I1507" s="201" t="s">
        <v>3135</v>
      </c>
    </row>
    <row r="1508" spans="1:9" ht="38.25">
      <c r="A1508" s="167">
        <f t="shared" si="23"/>
        <v>1503</v>
      </c>
      <c r="B1508" s="201" t="s">
        <v>3132</v>
      </c>
      <c r="C1508" s="201" t="s">
        <v>3150</v>
      </c>
      <c r="D1508" s="214">
        <v>932845484</v>
      </c>
      <c r="E1508" s="201" t="s">
        <v>1482</v>
      </c>
      <c r="F1508" s="202" t="s">
        <v>307</v>
      </c>
      <c r="G1508" s="201">
        <v>1</v>
      </c>
      <c r="H1508" s="201">
        <v>7</v>
      </c>
      <c r="I1508" s="201" t="s">
        <v>3135</v>
      </c>
    </row>
    <row r="1509" spans="1:9" ht="38.25">
      <c r="A1509" s="167">
        <f t="shared" si="23"/>
        <v>1504</v>
      </c>
      <c r="B1509" s="201" t="s">
        <v>3132</v>
      </c>
      <c r="C1509" s="201" t="s">
        <v>3151</v>
      </c>
      <c r="D1509" s="214" t="s">
        <v>3152</v>
      </c>
      <c r="E1509" s="201" t="s">
        <v>1482</v>
      </c>
      <c r="F1509" s="202" t="s">
        <v>307</v>
      </c>
      <c r="G1509" s="201">
        <v>1</v>
      </c>
      <c r="H1509" s="201">
        <v>7</v>
      </c>
      <c r="I1509" s="201" t="s">
        <v>3135</v>
      </c>
    </row>
    <row r="1510" spans="1:9" ht="38.25">
      <c r="A1510" s="167">
        <f t="shared" si="23"/>
        <v>1505</v>
      </c>
      <c r="B1510" s="201" t="s">
        <v>3132</v>
      </c>
      <c r="C1510" s="201" t="s">
        <v>3153</v>
      </c>
      <c r="D1510" s="214" t="s">
        <v>3154</v>
      </c>
      <c r="E1510" s="201" t="s">
        <v>1482</v>
      </c>
      <c r="F1510" s="202" t="s">
        <v>307</v>
      </c>
      <c r="G1510" s="201">
        <v>1</v>
      </c>
      <c r="H1510" s="201">
        <v>7</v>
      </c>
      <c r="I1510" s="201" t="s">
        <v>3135</v>
      </c>
    </row>
    <row r="1511" spans="1:9" ht="38.25">
      <c r="A1511" s="167">
        <f t="shared" si="23"/>
        <v>1506</v>
      </c>
      <c r="B1511" s="201" t="s">
        <v>3132</v>
      </c>
      <c r="C1511" s="201" t="s">
        <v>3155</v>
      </c>
      <c r="D1511" s="214" t="s">
        <v>3156</v>
      </c>
      <c r="E1511" s="201" t="s">
        <v>1482</v>
      </c>
      <c r="F1511" s="202" t="s">
        <v>307</v>
      </c>
      <c r="G1511" s="201">
        <v>1</v>
      </c>
      <c r="H1511" s="201">
        <v>7</v>
      </c>
      <c r="I1511" s="201" t="s">
        <v>3135</v>
      </c>
    </row>
    <row r="1512" spans="1:9" ht="38.25">
      <c r="A1512" s="167">
        <f t="shared" si="23"/>
        <v>1507</v>
      </c>
      <c r="B1512" s="201" t="s">
        <v>3132</v>
      </c>
      <c r="C1512" s="201" t="s">
        <v>3157</v>
      </c>
      <c r="D1512" s="214" t="s">
        <v>3158</v>
      </c>
      <c r="E1512" s="201" t="s">
        <v>1482</v>
      </c>
      <c r="F1512" s="202" t="s">
        <v>307</v>
      </c>
      <c r="G1512" s="201">
        <v>1</v>
      </c>
      <c r="H1512" s="201">
        <v>7</v>
      </c>
      <c r="I1512" s="201" t="s">
        <v>3135</v>
      </c>
    </row>
    <row r="1513" spans="1:9" ht="38.25">
      <c r="A1513" s="167">
        <f t="shared" si="23"/>
        <v>1508</v>
      </c>
      <c r="B1513" s="201" t="s">
        <v>3132</v>
      </c>
      <c r="C1513" s="201" t="s">
        <v>3159</v>
      </c>
      <c r="D1513" s="214" t="s">
        <v>3160</v>
      </c>
      <c r="E1513" s="201" t="s">
        <v>1482</v>
      </c>
      <c r="F1513" s="202" t="s">
        <v>307</v>
      </c>
      <c r="G1513" s="201">
        <v>1</v>
      </c>
      <c r="H1513" s="201">
        <v>7</v>
      </c>
      <c r="I1513" s="201" t="s">
        <v>3135</v>
      </c>
    </row>
    <row r="1514" spans="1:9" ht="38.25">
      <c r="A1514" s="167">
        <f t="shared" si="23"/>
        <v>1509</v>
      </c>
      <c r="B1514" s="201" t="s">
        <v>3132</v>
      </c>
      <c r="C1514" s="201" t="s">
        <v>3161</v>
      </c>
      <c r="D1514" s="214" t="s">
        <v>3162</v>
      </c>
      <c r="E1514" s="201" t="s">
        <v>1482</v>
      </c>
      <c r="F1514" s="202" t="s">
        <v>307</v>
      </c>
      <c r="G1514" s="201">
        <v>1</v>
      </c>
      <c r="H1514" s="201">
        <v>7</v>
      </c>
      <c r="I1514" s="201" t="s">
        <v>3135</v>
      </c>
    </row>
    <row r="1515" spans="1:9" ht="38.25">
      <c r="A1515" s="167">
        <f t="shared" si="23"/>
        <v>1510</v>
      </c>
      <c r="B1515" s="201" t="s">
        <v>3132</v>
      </c>
      <c r="C1515" s="201" t="s">
        <v>3163</v>
      </c>
      <c r="D1515" s="214" t="s">
        <v>3164</v>
      </c>
      <c r="E1515" s="201" t="s">
        <v>1482</v>
      </c>
      <c r="F1515" s="202" t="s">
        <v>307</v>
      </c>
      <c r="G1515" s="201">
        <v>1</v>
      </c>
      <c r="H1515" s="201">
        <v>7</v>
      </c>
      <c r="I1515" s="201" t="s">
        <v>3135</v>
      </c>
    </row>
    <row r="1516" spans="1:9" ht="38.25">
      <c r="A1516" s="167">
        <f t="shared" si="23"/>
        <v>1511</v>
      </c>
      <c r="B1516" s="201" t="s">
        <v>3132</v>
      </c>
      <c r="C1516" s="201" t="s">
        <v>3165</v>
      </c>
      <c r="D1516" s="214" t="s">
        <v>3166</v>
      </c>
      <c r="E1516" s="201" t="s">
        <v>1482</v>
      </c>
      <c r="F1516" s="202" t="s">
        <v>307</v>
      </c>
      <c r="G1516" s="201">
        <v>1</v>
      </c>
      <c r="H1516" s="201">
        <v>7</v>
      </c>
      <c r="I1516" s="201" t="s">
        <v>3135</v>
      </c>
    </row>
    <row r="1517" spans="1:9" ht="38.25">
      <c r="A1517" s="167">
        <f t="shared" si="23"/>
        <v>1512</v>
      </c>
      <c r="B1517" s="201" t="s">
        <v>3132</v>
      </c>
      <c r="C1517" s="201" t="s">
        <v>3167</v>
      </c>
      <c r="D1517" s="214" t="s">
        <v>3168</v>
      </c>
      <c r="E1517" s="201" t="s">
        <v>1482</v>
      </c>
      <c r="F1517" s="202" t="s">
        <v>307</v>
      </c>
      <c r="G1517" s="201">
        <v>1</v>
      </c>
      <c r="H1517" s="201">
        <v>7</v>
      </c>
      <c r="I1517" s="201" t="s">
        <v>3135</v>
      </c>
    </row>
    <row r="1518" spans="1:9" ht="38.25">
      <c r="A1518" s="167">
        <f t="shared" si="23"/>
        <v>1513</v>
      </c>
      <c r="B1518" s="201" t="s">
        <v>3132</v>
      </c>
      <c r="C1518" s="201" t="s">
        <v>3169</v>
      </c>
      <c r="D1518" s="214" t="s">
        <v>3170</v>
      </c>
      <c r="E1518" s="201" t="s">
        <v>1482</v>
      </c>
      <c r="F1518" s="202" t="s">
        <v>307</v>
      </c>
      <c r="G1518" s="201">
        <v>1</v>
      </c>
      <c r="H1518" s="201">
        <v>7</v>
      </c>
      <c r="I1518" s="201" t="s">
        <v>3135</v>
      </c>
    </row>
    <row r="1519" spans="1:9" ht="38.25">
      <c r="A1519" s="167">
        <f t="shared" si="23"/>
        <v>1514</v>
      </c>
      <c r="B1519" s="201" t="s">
        <v>3132</v>
      </c>
      <c r="C1519" s="201" t="s">
        <v>3171</v>
      </c>
      <c r="D1519" s="214" t="s">
        <v>3172</v>
      </c>
      <c r="E1519" s="201" t="s">
        <v>1482</v>
      </c>
      <c r="F1519" s="202" t="s">
        <v>307</v>
      </c>
      <c r="G1519" s="201">
        <v>1</v>
      </c>
      <c r="H1519" s="201">
        <v>7</v>
      </c>
      <c r="I1519" s="201" t="s">
        <v>3135</v>
      </c>
    </row>
    <row r="1520" spans="1:9" ht="38.25">
      <c r="A1520" s="167">
        <f t="shared" si="23"/>
        <v>1515</v>
      </c>
      <c r="B1520" s="201" t="s">
        <v>3132</v>
      </c>
      <c r="C1520" s="201" t="s">
        <v>3173</v>
      </c>
      <c r="D1520" s="214" t="s">
        <v>3174</v>
      </c>
      <c r="E1520" s="201" t="s">
        <v>1482</v>
      </c>
      <c r="F1520" s="202" t="s">
        <v>307</v>
      </c>
      <c r="G1520" s="201">
        <v>1</v>
      </c>
      <c r="H1520" s="201">
        <v>7</v>
      </c>
      <c r="I1520" s="201" t="s">
        <v>3135</v>
      </c>
    </row>
    <row r="1521" spans="1:9" ht="38.25">
      <c r="A1521" s="167">
        <f t="shared" si="23"/>
        <v>1516</v>
      </c>
      <c r="B1521" s="201" t="s">
        <v>3132</v>
      </c>
      <c r="C1521" s="201" t="s">
        <v>3175</v>
      </c>
      <c r="D1521" s="214" t="s">
        <v>3176</v>
      </c>
      <c r="E1521" s="201" t="s">
        <v>1482</v>
      </c>
      <c r="F1521" s="202" t="s">
        <v>307</v>
      </c>
      <c r="G1521" s="201">
        <v>1</v>
      </c>
      <c r="H1521" s="201">
        <v>7</v>
      </c>
      <c r="I1521" s="201" t="s">
        <v>3135</v>
      </c>
    </row>
    <row r="1522" spans="1:9" ht="38.25">
      <c r="A1522" s="167">
        <f t="shared" si="23"/>
        <v>1517</v>
      </c>
      <c r="B1522" s="201" t="s">
        <v>3132</v>
      </c>
      <c r="C1522" s="201" t="s">
        <v>3177</v>
      </c>
      <c r="D1522" s="214" t="s">
        <v>3178</v>
      </c>
      <c r="E1522" s="201" t="s">
        <v>1482</v>
      </c>
      <c r="F1522" s="202" t="s">
        <v>307</v>
      </c>
      <c r="G1522" s="201">
        <v>1</v>
      </c>
      <c r="H1522" s="201">
        <v>7</v>
      </c>
      <c r="I1522" s="201" t="s">
        <v>3135</v>
      </c>
    </row>
    <row r="1523" spans="1:9" ht="38.25">
      <c r="A1523" s="167">
        <f t="shared" si="23"/>
        <v>1518</v>
      </c>
      <c r="B1523" s="201" t="s">
        <v>3132</v>
      </c>
      <c r="C1523" s="201" t="s">
        <v>3179</v>
      </c>
      <c r="D1523" s="214" t="s">
        <v>3180</v>
      </c>
      <c r="E1523" s="201" t="s">
        <v>1482</v>
      </c>
      <c r="F1523" s="202" t="s">
        <v>307</v>
      </c>
      <c r="G1523" s="201">
        <v>1</v>
      </c>
      <c r="H1523" s="201">
        <v>7</v>
      </c>
      <c r="I1523" s="201" t="s">
        <v>3135</v>
      </c>
    </row>
    <row r="1524" spans="1:9" ht="38.25">
      <c r="A1524" s="167">
        <f t="shared" si="23"/>
        <v>1519</v>
      </c>
      <c r="B1524" s="201" t="s">
        <v>3132</v>
      </c>
      <c r="C1524" s="201" t="s">
        <v>3181</v>
      </c>
      <c r="D1524" s="214" t="s">
        <v>3182</v>
      </c>
      <c r="E1524" s="201" t="s">
        <v>1482</v>
      </c>
      <c r="F1524" s="202" t="s">
        <v>307</v>
      </c>
      <c r="G1524" s="201">
        <v>1</v>
      </c>
      <c r="H1524" s="201">
        <v>7</v>
      </c>
      <c r="I1524" s="201" t="s">
        <v>3135</v>
      </c>
    </row>
    <row r="1525" spans="1:9" ht="38.25">
      <c r="A1525" s="167">
        <f t="shared" si="23"/>
        <v>1520</v>
      </c>
      <c r="B1525" s="201" t="s">
        <v>3132</v>
      </c>
      <c r="C1525" s="201" t="s">
        <v>3183</v>
      </c>
      <c r="D1525" s="214" t="s">
        <v>3184</v>
      </c>
      <c r="E1525" s="201" t="s">
        <v>1482</v>
      </c>
      <c r="F1525" s="202" t="s">
        <v>307</v>
      </c>
      <c r="G1525" s="201">
        <v>1</v>
      </c>
      <c r="H1525" s="201">
        <v>7</v>
      </c>
      <c r="I1525" s="201" t="s">
        <v>3135</v>
      </c>
    </row>
    <row r="1526" spans="1:9" ht="38.25">
      <c r="A1526" s="167">
        <f t="shared" si="23"/>
        <v>1521</v>
      </c>
      <c r="B1526" s="201" t="s">
        <v>3132</v>
      </c>
      <c r="C1526" s="201" t="s">
        <v>3185</v>
      </c>
      <c r="D1526" s="214" t="s">
        <v>3186</v>
      </c>
      <c r="E1526" s="201" t="s">
        <v>1482</v>
      </c>
      <c r="F1526" s="202" t="s">
        <v>307</v>
      </c>
      <c r="G1526" s="201">
        <v>1</v>
      </c>
      <c r="H1526" s="201">
        <v>7</v>
      </c>
      <c r="I1526" s="201" t="s">
        <v>3135</v>
      </c>
    </row>
    <row r="1527" spans="1:9" ht="38.25">
      <c r="A1527" s="167">
        <f t="shared" si="23"/>
        <v>1522</v>
      </c>
      <c r="B1527" s="201" t="s">
        <v>3132</v>
      </c>
      <c r="C1527" s="201" t="s">
        <v>3187</v>
      </c>
      <c r="D1527" s="214" t="s">
        <v>3188</v>
      </c>
      <c r="E1527" s="201" t="s">
        <v>1482</v>
      </c>
      <c r="F1527" s="202" t="s">
        <v>307</v>
      </c>
      <c r="G1527" s="201">
        <v>1</v>
      </c>
      <c r="H1527" s="201">
        <v>7</v>
      </c>
      <c r="I1527" s="201" t="s">
        <v>3135</v>
      </c>
    </row>
    <row r="1528" spans="1:9" ht="38.25">
      <c r="A1528" s="167">
        <f t="shared" si="23"/>
        <v>1523</v>
      </c>
      <c r="B1528" s="201" t="s">
        <v>3132</v>
      </c>
      <c r="C1528" s="201" t="s">
        <v>3189</v>
      </c>
      <c r="D1528" s="214" t="s">
        <v>3190</v>
      </c>
      <c r="E1528" s="201" t="s">
        <v>1482</v>
      </c>
      <c r="F1528" s="202" t="s">
        <v>307</v>
      </c>
      <c r="G1528" s="201">
        <v>1</v>
      </c>
      <c r="H1528" s="201">
        <v>7</v>
      </c>
      <c r="I1528" s="201" t="s">
        <v>3135</v>
      </c>
    </row>
    <row r="1529" spans="1:9" ht="38.25">
      <c r="A1529" s="167">
        <f t="shared" si="23"/>
        <v>1524</v>
      </c>
      <c r="B1529" s="201" t="s">
        <v>3132</v>
      </c>
      <c r="C1529" s="201" t="s">
        <v>3191</v>
      </c>
      <c r="D1529" s="214" t="s">
        <v>3192</v>
      </c>
      <c r="E1529" s="201" t="s">
        <v>1482</v>
      </c>
      <c r="F1529" s="202" t="s">
        <v>307</v>
      </c>
      <c r="G1529" s="201">
        <v>1</v>
      </c>
      <c r="H1529" s="201">
        <v>7</v>
      </c>
      <c r="I1529" s="201" t="s">
        <v>3135</v>
      </c>
    </row>
    <row r="1530" spans="1:9" ht="38.25">
      <c r="A1530" s="167">
        <f t="shared" si="23"/>
        <v>1525</v>
      </c>
      <c r="B1530" s="201" t="s">
        <v>3132</v>
      </c>
      <c r="C1530" s="201" t="s">
        <v>3193</v>
      </c>
      <c r="D1530" s="214" t="s">
        <v>3194</v>
      </c>
      <c r="E1530" s="201" t="s">
        <v>1482</v>
      </c>
      <c r="F1530" s="202" t="s">
        <v>307</v>
      </c>
      <c r="G1530" s="201">
        <v>1</v>
      </c>
      <c r="H1530" s="201">
        <v>7</v>
      </c>
      <c r="I1530" s="201" t="s">
        <v>3135</v>
      </c>
    </row>
    <row r="1531" spans="1:9" ht="38.25">
      <c r="A1531" s="167">
        <f t="shared" si="23"/>
        <v>1526</v>
      </c>
      <c r="B1531" s="201" t="s">
        <v>3132</v>
      </c>
      <c r="C1531" s="201" t="s">
        <v>3195</v>
      </c>
      <c r="D1531" s="214" t="s">
        <v>3196</v>
      </c>
      <c r="E1531" s="201" t="s">
        <v>1482</v>
      </c>
      <c r="F1531" s="202" t="s">
        <v>307</v>
      </c>
      <c r="G1531" s="201">
        <v>1</v>
      </c>
      <c r="H1531" s="201">
        <v>7</v>
      </c>
      <c r="I1531" s="201" t="s">
        <v>3135</v>
      </c>
    </row>
    <row r="1532" spans="1:9" ht="38.25">
      <c r="A1532" s="167">
        <f t="shared" si="23"/>
        <v>1527</v>
      </c>
      <c r="B1532" s="201" t="s">
        <v>3132</v>
      </c>
      <c r="C1532" s="201" t="s">
        <v>3197</v>
      </c>
      <c r="D1532" s="214" t="s">
        <v>3198</v>
      </c>
      <c r="E1532" s="201" t="s">
        <v>1482</v>
      </c>
      <c r="F1532" s="202" t="s">
        <v>307</v>
      </c>
      <c r="G1532" s="201">
        <v>1</v>
      </c>
      <c r="H1532" s="201">
        <v>7</v>
      </c>
      <c r="I1532" s="201" t="s">
        <v>3135</v>
      </c>
    </row>
    <row r="1533" spans="1:9" ht="38.25">
      <c r="A1533" s="167">
        <f t="shared" si="23"/>
        <v>1528</v>
      </c>
      <c r="B1533" s="201" t="s">
        <v>3132</v>
      </c>
      <c r="C1533" s="201" t="s">
        <v>3199</v>
      </c>
      <c r="D1533" s="214" t="s">
        <v>3200</v>
      </c>
      <c r="E1533" s="201" t="s">
        <v>1482</v>
      </c>
      <c r="F1533" s="202" t="s">
        <v>307</v>
      </c>
      <c r="G1533" s="201">
        <v>1</v>
      </c>
      <c r="H1533" s="201">
        <v>7</v>
      </c>
      <c r="I1533" s="201" t="s">
        <v>3135</v>
      </c>
    </row>
    <row r="1534" spans="1:9" ht="38.25">
      <c r="A1534" s="167">
        <f t="shared" si="23"/>
        <v>1529</v>
      </c>
      <c r="B1534" s="201" t="s">
        <v>3132</v>
      </c>
      <c r="C1534" s="201" t="s">
        <v>3201</v>
      </c>
      <c r="D1534" s="214" t="s">
        <v>3202</v>
      </c>
      <c r="E1534" s="201" t="s">
        <v>1482</v>
      </c>
      <c r="F1534" s="202" t="s">
        <v>307</v>
      </c>
      <c r="G1534" s="201">
        <v>1</v>
      </c>
      <c r="H1534" s="201">
        <v>7</v>
      </c>
      <c r="I1534" s="201" t="s">
        <v>3135</v>
      </c>
    </row>
    <row r="1535" spans="1:9" ht="38.25">
      <c r="A1535" s="167">
        <f t="shared" si="23"/>
        <v>1530</v>
      </c>
      <c r="B1535" s="201" t="s">
        <v>3132</v>
      </c>
      <c r="C1535" s="201" t="s">
        <v>3203</v>
      </c>
      <c r="D1535" s="214" t="s">
        <v>3204</v>
      </c>
      <c r="E1535" s="201" t="s">
        <v>1482</v>
      </c>
      <c r="F1535" s="202" t="s">
        <v>307</v>
      </c>
      <c r="G1535" s="201">
        <v>1</v>
      </c>
      <c r="H1535" s="201">
        <v>7</v>
      </c>
      <c r="I1535" s="201" t="s">
        <v>3135</v>
      </c>
    </row>
    <row r="1536" spans="1:9" ht="38.25">
      <c r="A1536" s="167">
        <f t="shared" si="23"/>
        <v>1531</v>
      </c>
      <c r="B1536" s="201" t="s">
        <v>3132</v>
      </c>
      <c r="C1536" s="201" t="s">
        <v>3205</v>
      </c>
      <c r="D1536" s="214" t="s">
        <v>3206</v>
      </c>
      <c r="E1536" s="201" t="s">
        <v>1482</v>
      </c>
      <c r="F1536" s="202" t="s">
        <v>307</v>
      </c>
      <c r="G1536" s="201">
        <v>1</v>
      </c>
      <c r="H1536" s="201">
        <v>7</v>
      </c>
      <c r="I1536" s="201" t="s">
        <v>3135</v>
      </c>
    </row>
    <row r="1537" spans="1:9" ht="38.25">
      <c r="A1537" s="167">
        <f t="shared" si="23"/>
        <v>1532</v>
      </c>
      <c r="B1537" s="201" t="s">
        <v>3132</v>
      </c>
      <c r="C1537" s="201" t="s">
        <v>3207</v>
      </c>
      <c r="D1537" s="214" t="s">
        <v>3208</v>
      </c>
      <c r="E1537" s="201" t="s">
        <v>1482</v>
      </c>
      <c r="F1537" s="202" t="s">
        <v>307</v>
      </c>
      <c r="G1537" s="201">
        <v>1</v>
      </c>
      <c r="H1537" s="201">
        <v>7</v>
      </c>
      <c r="I1537" s="201" t="s">
        <v>3135</v>
      </c>
    </row>
    <row r="1538" spans="1:9" ht="38.25">
      <c r="A1538" s="167">
        <f t="shared" si="23"/>
        <v>1533</v>
      </c>
      <c r="B1538" s="201" t="s">
        <v>3132</v>
      </c>
      <c r="C1538" s="201" t="s">
        <v>3209</v>
      </c>
      <c r="D1538" s="214" t="s">
        <v>3210</v>
      </c>
      <c r="E1538" s="201" t="s">
        <v>1482</v>
      </c>
      <c r="F1538" s="202" t="s">
        <v>307</v>
      </c>
      <c r="G1538" s="201">
        <v>1</v>
      </c>
      <c r="H1538" s="201">
        <v>7</v>
      </c>
      <c r="I1538" s="201" t="s">
        <v>3135</v>
      </c>
    </row>
    <row r="1539" spans="1:9" ht="38.25">
      <c r="A1539" s="167">
        <f t="shared" si="23"/>
        <v>1534</v>
      </c>
      <c r="B1539" s="201" t="s">
        <v>3132</v>
      </c>
      <c r="C1539" s="201" t="s">
        <v>3211</v>
      </c>
      <c r="D1539" s="214" t="s">
        <v>3212</v>
      </c>
      <c r="E1539" s="201" t="s">
        <v>1482</v>
      </c>
      <c r="F1539" s="202" t="s">
        <v>307</v>
      </c>
      <c r="G1539" s="201">
        <v>1</v>
      </c>
      <c r="H1539" s="201">
        <v>7</v>
      </c>
      <c r="I1539" s="201" t="s">
        <v>3135</v>
      </c>
    </row>
    <row r="1540" spans="1:9" ht="38.25">
      <c r="A1540" s="167">
        <f t="shared" si="23"/>
        <v>1535</v>
      </c>
      <c r="B1540" s="201" t="s">
        <v>3132</v>
      </c>
      <c r="C1540" s="201" t="s">
        <v>3213</v>
      </c>
      <c r="D1540" s="214" t="s">
        <v>3214</v>
      </c>
      <c r="E1540" s="201" t="s">
        <v>1482</v>
      </c>
      <c r="F1540" s="202" t="s">
        <v>307</v>
      </c>
      <c r="G1540" s="201">
        <v>1</v>
      </c>
      <c r="H1540" s="201">
        <v>7</v>
      </c>
      <c r="I1540" s="201" t="s">
        <v>3135</v>
      </c>
    </row>
    <row r="1541" spans="1:9" ht="38.25">
      <c r="A1541" s="167">
        <f t="shared" si="23"/>
        <v>1536</v>
      </c>
      <c r="B1541" s="201" t="s">
        <v>3132</v>
      </c>
      <c r="C1541" s="201" t="s">
        <v>3215</v>
      </c>
      <c r="D1541" s="214" t="s">
        <v>3216</v>
      </c>
      <c r="E1541" s="201" t="s">
        <v>1482</v>
      </c>
      <c r="F1541" s="202" t="s">
        <v>307</v>
      </c>
      <c r="G1541" s="201">
        <v>1</v>
      </c>
      <c r="H1541" s="201">
        <v>7</v>
      </c>
      <c r="I1541" s="201" t="s">
        <v>3135</v>
      </c>
    </row>
    <row r="1542" spans="1:9" ht="38.25">
      <c r="A1542" s="167">
        <f t="shared" si="23"/>
        <v>1537</v>
      </c>
      <c r="B1542" s="201" t="s">
        <v>3132</v>
      </c>
      <c r="C1542" s="201" t="s">
        <v>3217</v>
      </c>
      <c r="D1542" s="214" t="s">
        <v>3218</v>
      </c>
      <c r="E1542" s="201" t="s">
        <v>1482</v>
      </c>
      <c r="F1542" s="202" t="s">
        <v>307</v>
      </c>
      <c r="G1542" s="201">
        <v>1</v>
      </c>
      <c r="H1542" s="201">
        <v>7</v>
      </c>
      <c r="I1542" s="201" t="s">
        <v>3135</v>
      </c>
    </row>
    <row r="1543" spans="1:9" ht="38.25">
      <c r="A1543" s="167">
        <f t="shared" si="23"/>
        <v>1538</v>
      </c>
      <c r="B1543" s="201" t="s">
        <v>3132</v>
      </c>
      <c r="C1543" s="201" t="s">
        <v>3219</v>
      </c>
      <c r="D1543" s="214" t="s">
        <v>3220</v>
      </c>
      <c r="E1543" s="201" t="s">
        <v>1482</v>
      </c>
      <c r="F1543" s="202" t="s">
        <v>307</v>
      </c>
      <c r="G1543" s="201">
        <v>1</v>
      </c>
      <c r="H1543" s="201">
        <v>7</v>
      </c>
      <c r="I1543" s="201" t="s">
        <v>3135</v>
      </c>
    </row>
    <row r="1544" spans="1:9" ht="38.25">
      <c r="A1544" s="167">
        <f t="shared" ref="A1544:A1607" si="24">+A1543+1</f>
        <v>1539</v>
      </c>
      <c r="B1544" s="201" t="s">
        <v>3132</v>
      </c>
      <c r="C1544" s="201" t="s">
        <v>3221</v>
      </c>
      <c r="D1544" s="214">
        <v>937553531</v>
      </c>
      <c r="E1544" s="201" t="s">
        <v>1482</v>
      </c>
      <c r="F1544" s="202" t="s">
        <v>307</v>
      </c>
      <c r="G1544" s="201">
        <v>1</v>
      </c>
      <c r="H1544" s="201">
        <v>7</v>
      </c>
      <c r="I1544" s="201" t="s">
        <v>3135</v>
      </c>
    </row>
    <row r="1545" spans="1:9" ht="38.25">
      <c r="A1545" s="167">
        <f t="shared" si="24"/>
        <v>1540</v>
      </c>
      <c r="B1545" s="201" t="s">
        <v>3132</v>
      </c>
      <c r="C1545" s="201" t="s">
        <v>3222</v>
      </c>
      <c r="D1545" s="214">
        <v>937588379</v>
      </c>
      <c r="E1545" s="201" t="s">
        <v>1482</v>
      </c>
      <c r="F1545" s="202" t="s">
        <v>307</v>
      </c>
      <c r="G1545" s="201">
        <v>1</v>
      </c>
      <c r="H1545" s="201">
        <v>7</v>
      </c>
      <c r="I1545" s="201" t="s">
        <v>3135</v>
      </c>
    </row>
    <row r="1546" spans="1:9" ht="38.25">
      <c r="A1546" s="167">
        <f t="shared" si="24"/>
        <v>1541</v>
      </c>
      <c r="B1546" s="201" t="s">
        <v>3132</v>
      </c>
      <c r="C1546" s="201" t="s">
        <v>3223</v>
      </c>
      <c r="D1546" s="214">
        <v>937590216</v>
      </c>
      <c r="E1546" s="201" t="s">
        <v>1482</v>
      </c>
      <c r="F1546" s="202" t="s">
        <v>307</v>
      </c>
      <c r="G1546" s="201">
        <v>1</v>
      </c>
      <c r="H1546" s="201">
        <v>7</v>
      </c>
      <c r="I1546" s="201" t="s">
        <v>3135</v>
      </c>
    </row>
    <row r="1547" spans="1:9" ht="38.25">
      <c r="A1547" s="167">
        <f t="shared" si="24"/>
        <v>1542</v>
      </c>
      <c r="B1547" s="201" t="s">
        <v>3132</v>
      </c>
      <c r="C1547" s="201" t="s">
        <v>3224</v>
      </c>
      <c r="D1547" s="214">
        <v>937529478</v>
      </c>
      <c r="E1547" s="201" t="s">
        <v>1482</v>
      </c>
      <c r="F1547" s="202" t="s">
        <v>307</v>
      </c>
      <c r="G1547" s="201">
        <v>1</v>
      </c>
      <c r="H1547" s="201">
        <v>7</v>
      </c>
      <c r="I1547" s="201" t="s">
        <v>3135</v>
      </c>
    </row>
    <row r="1548" spans="1:9" ht="38.25">
      <c r="A1548" s="167">
        <f t="shared" si="24"/>
        <v>1543</v>
      </c>
      <c r="B1548" s="201" t="s">
        <v>3132</v>
      </c>
      <c r="C1548" s="201" t="s">
        <v>3225</v>
      </c>
      <c r="D1548" s="214">
        <v>932824043</v>
      </c>
      <c r="E1548" s="201" t="s">
        <v>1482</v>
      </c>
      <c r="F1548" s="202" t="s">
        <v>307</v>
      </c>
      <c r="G1548" s="201">
        <v>1</v>
      </c>
      <c r="H1548" s="201">
        <v>7</v>
      </c>
      <c r="I1548" s="201" t="s">
        <v>3135</v>
      </c>
    </row>
    <row r="1549" spans="1:9" ht="38.25">
      <c r="A1549" s="167">
        <f t="shared" si="24"/>
        <v>1544</v>
      </c>
      <c r="B1549" s="201" t="s">
        <v>3132</v>
      </c>
      <c r="C1549" s="201" t="s">
        <v>3226</v>
      </c>
      <c r="D1549" s="214">
        <v>930911372</v>
      </c>
      <c r="E1549" s="201" t="s">
        <v>1482</v>
      </c>
      <c r="F1549" s="202" t="s">
        <v>307</v>
      </c>
      <c r="G1549" s="201">
        <v>1</v>
      </c>
      <c r="H1549" s="201">
        <v>7</v>
      </c>
      <c r="I1549" s="201" t="s">
        <v>3135</v>
      </c>
    </row>
    <row r="1550" spans="1:9">
      <c r="A1550" s="167">
        <f t="shared" si="24"/>
        <v>1545</v>
      </c>
      <c r="B1550" s="201" t="s">
        <v>701</v>
      </c>
      <c r="C1550" s="201" t="s">
        <v>3227</v>
      </c>
      <c r="D1550" s="214">
        <v>930912787</v>
      </c>
      <c r="E1550" s="201" t="s">
        <v>711</v>
      </c>
      <c r="F1550" s="202" t="s">
        <v>3118</v>
      </c>
      <c r="G1550" s="201">
        <v>1</v>
      </c>
      <c r="H1550" s="201">
        <v>8</v>
      </c>
      <c r="I1550" s="201" t="s">
        <v>3228</v>
      </c>
    </row>
    <row r="1551" spans="1:9">
      <c r="A1551" s="167">
        <f t="shared" si="24"/>
        <v>1546</v>
      </c>
      <c r="B1551" s="201" t="s">
        <v>701</v>
      </c>
      <c r="C1551" s="201" t="s">
        <v>3229</v>
      </c>
      <c r="D1551" s="214" t="s">
        <v>3230</v>
      </c>
      <c r="E1551" s="201" t="s">
        <v>711</v>
      </c>
      <c r="F1551" s="202" t="s">
        <v>3118</v>
      </c>
      <c r="G1551" s="201">
        <v>1</v>
      </c>
      <c r="H1551" s="201">
        <v>8</v>
      </c>
      <c r="I1551" s="201" t="s">
        <v>3228</v>
      </c>
    </row>
    <row r="1552" spans="1:9" ht="38.25">
      <c r="A1552" s="167">
        <f t="shared" si="24"/>
        <v>1547</v>
      </c>
      <c r="B1552" s="201" t="s">
        <v>701</v>
      </c>
      <c r="C1552" s="201" t="s">
        <v>3231</v>
      </c>
      <c r="D1552" s="214" t="s">
        <v>3232</v>
      </c>
      <c r="E1552" s="201" t="s">
        <v>711</v>
      </c>
      <c r="F1552" s="202" t="s">
        <v>3118</v>
      </c>
      <c r="G1552" s="201">
        <v>1</v>
      </c>
      <c r="H1552" s="201">
        <v>7.5</v>
      </c>
      <c r="I1552" s="201" t="s">
        <v>3233</v>
      </c>
    </row>
    <row r="1553" spans="1:9" ht="38.25">
      <c r="A1553" s="167">
        <f t="shared" si="24"/>
        <v>1548</v>
      </c>
      <c r="B1553" s="201" t="s">
        <v>701</v>
      </c>
      <c r="C1553" s="201" t="s">
        <v>3234</v>
      </c>
      <c r="D1553" s="214" t="s">
        <v>3235</v>
      </c>
      <c r="E1553" s="201" t="s">
        <v>711</v>
      </c>
      <c r="F1553" s="202" t="s">
        <v>3118</v>
      </c>
      <c r="G1553" s="201">
        <v>1</v>
      </c>
      <c r="H1553" s="201">
        <v>7.5</v>
      </c>
      <c r="I1553" s="201" t="s">
        <v>3233</v>
      </c>
    </row>
    <row r="1554" spans="1:9" ht="38.25">
      <c r="A1554" s="167">
        <f t="shared" si="24"/>
        <v>1549</v>
      </c>
      <c r="B1554" s="201" t="s">
        <v>701</v>
      </c>
      <c r="C1554" s="201" t="s">
        <v>3236</v>
      </c>
      <c r="D1554" s="214" t="s">
        <v>3237</v>
      </c>
      <c r="E1554" s="201" t="s">
        <v>711</v>
      </c>
      <c r="F1554" s="202" t="s">
        <v>3118</v>
      </c>
      <c r="G1554" s="201">
        <v>1</v>
      </c>
      <c r="H1554" s="201">
        <v>7.5</v>
      </c>
      <c r="I1554" s="201" t="s">
        <v>3233</v>
      </c>
    </row>
    <row r="1555" spans="1:9" ht="38.25">
      <c r="A1555" s="167">
        <f t="shared" si="24"/>
        <v>1550</v>
      </c>
      <c r="B1555" s="201" t="s">
        <v>701</v>
      </c>
      <c r="C1555" s="201" t="s">
        <v>3238</v>
      </c>
      <c r="D1555" s="214" t="s">
        <v>3239</v>
      </c>
      <c r="E1555" s="201" t="s">
        <v>711</v>
      </c>
      <c r="F1555" s="202" t="s">
        <v>3118</v>
      </c>
      <c r="G1555" s="201">
        <v>1</v>
      </c>
      <c r="H1555" s="201">
        <v>7.5</v>
      </c>
      <c r="I1555" s="201" t="s">
        <v>3233</v>
      </c>
    </row>
    <row r="1556" spans="1:9" ht="38.25">
      <c r="A1556" s="167">
        <f t="shared" si="24"/>
        <v>1551</v>
      </c>
      <c r="B1556" s="201" t="s">
        <v>701</v>
      </c>
      <c r="C1556" s="201" t="s">
        <v>3240</v>
      </c>
      <c r="D1556" s="214" t="s">
        <v>3241</v>
      </c>
      <c r="E1556" s="201" t="s">
        <v>711</v>
      </c>
      <c r="F1556" s="202" t="s">
        <v>3118</v>
      </c>
      <c r="G1556" s="201">
        <v>1</v>
      </c>
      <c r="H1556" s="201">
        <v>7.5</v>
      </c>
      <c r="I1556" s="201" t="s">
        <v>3233</v>
      </c>
    </row>
    <row r="1557" spans="1:9" ht="38.25">
      <c r="A1557" s="167">
        <f t="shared" si="24"/>
        <v>1552</v>
      </c>
      <c r="B1557" s="201" t="s">
        <v>701</v>
      </c>
      <c r="C1557" s="201" t="s">
        <v>3242</v>
      </c>
      <c r="D1557" s="214" t="s">
        <v>3243</v>
      </c>
      <c r="E1557" s="201" t="s">
        <v>711</v>
      </c>
      <c r="F1557" s="202" t="s">
        <v>3118</v>
      </c>
      <c r="G1557" s="201">
        <v>1</v>
      </c>
      <c r="H1557" s="201">
        <v>7.5</v>
      </c>
      <c r="I1557" s="201" t="s">
        <v>3233</v>
      </c>
    </row>
    <row r="1558" spans="1:9" ht="38.25">
      <c r="A1558" s="167">
        <f t="shared" si="24"/>
        <v>1553</v>
      </c>
      <c r="B1558" s="201" t="s">
        <v>701</v>
      </c>
      <c r="C1558" s="201" t="s">
        <v>3244</v>
      </c>
      <c r="D1558" s="214" t="s">
        <v>3245</v>
      </c>
      <c r="E1558" s="201" t="s">
        <v>711</v>
      </c>
      <c r="F1558" s="202" t="s">
        <v>3118</v>
      </c>
      <c r="G1558" s="201">
        <v>1</v>
      </c>
      <c r="H1558" s="201">
        <v>10</v>
      </c>
      <c r="I1558" s="201" t="s">
        <v>3233</v>
      </c>
    </row>
    <row r="1559" spans="1:9" ht="38.25">
      <c r="A1559" s="167">
        <f t="shared" si="24"/>
        <v>1554</v>
      </c>
      <c r="B1559" s="201" t="s">
        <v>701</v>
      </c>
      <c r="C1559" s="201" t="s">
        <v>3246</v>
      </c>
      <c r="D1559" s="214" t="s">
        <v>3247</v>
      </c>
      <c r="E1559" s="201" t="s">
        <v>711</v>
      </c>
      <c r="F1559" s="202" t="s">
        <v>3118</v>
      </c>
      <c r="G1559" s="201">
        <v>1</v>
      </c>
      <c r="H1559" s="201">
        <v>10</v>
      </c>
      <c r="I1559" s="201" t="s">
        <v>3233</v>
      </c>
    </row>
    <row r="1560" spans="1:9" ht="38.25">
      <c r="A1560" s="167">
        <f t="shared" si="24"/>
        <v>1555</v>
      </c>
      <c r="B1560" s="201" t="s">
        <v>701</v>
      </c>
      <c r="C1560" s="201" t="s">
        <v>3248</v>
      </c>
      <c r="D1560" s="214" t="s">
        <v>3249</v>
      </c>
      <c r="E1560" s="201" t="s">
        <v>711</v>
      </c>
      <c r="F1560" s="202" t="s">
        <v>3118</v>
      </c>
      <c r="G1560" s="201">
        <v>1</v>
      </c>
      <c r="H1560" s="201">
        <v>9.5</v>
      </c>
      <c r="I1560" s="201" t="s">
        <v>3233</v>
      </c>
    </row>
    <row r="1561" spans="1:9" ht="38.25">
      <c r="A1561" s="167">
        <f t="shared" si="24"/>
        <v>1556</v>
      </c>
      <c r="B1561" s="201" t="s">
        <v>701</v>
      </c>
      <c r="C1561" s="201" t="s">
        <v>3250</v>
      </c>
      <c r="D1561" s="214" t="s">
        <v>3134</v>
      </c>
      <c r="E1561" s="201" t="s">
        <v>711</v>
      </c>
      <c r="F1561" s="202" t="s">
        <v>3118</v>
      </c>
      <c r="G1561" s="201">
        <v>1</v>
      </c>
      <c r="H1561" s="201">
        <v>9.5</v>
      </c>
      <c r="I1561" s="201" t="s">
        <v>3233</v>
      </c>
    </row>
    <row r="1562" spans="1:9" ht="38.25">
      <c r="A1562" s="167">
        <f t="shared" si="24"/>
        <v>1557</v>
      </c>
      <c r="B1562" s="201" t="s">
        <v>701</v>
      </c>
      <c r="C1562" s="201" t="s">
        <v>3251</v>
      </c>
      <c r="D1562" s="214" t="s">
        <v>3137</v>
      </c>
      <c r="E1562" s="201" t="s">
        <v>711</v>
      </c>
      <c r="F1562" s="202" t="s">
        <v>3118</v>
      </c>
      <c r="G1562" s="201">
        <v>1</v>
      </c>
      <c r="H1562" s="201">
        <v>8</v>
      </c>
      <c r="I1562" s="201" t="s">
        <v>3233</v>
      </c>
    </row>
    <row r="1563" spans="1:9" ht="38.25">
      <c r="A1563" s="167">
        <f t="shared" si="24"/>
        <v>1558</v>
      </c>
      <c r="B1563" s="201" t="s">
        <v>701</v>
      </c>
      <c r="C1563" s="201" t="s">
        <v>3252</v>
      </c>
      <c r="D1563" s="214" t="s">
        <v>3139</v>
      </c>
      <c r="E1563" s="201" t="s">
        <v>711</v>
      </c>
      <c r="F1563" s="202" t="s">
        <v>3118</v>
      </c>
      <c r="G1563" s="201">
        <v>1</v>
      </c>
      <c r="H1563" s="201">
        <v>11</v>
      </c>
      <c r="I1563" s="201" t="s">
        <v>3233</v>
      </c>
    </row>
    <row r="1564" spans="1:9" ht="38.25">
      <c r="A1564" s="167">
        <f t="shared" si="24"/>
        <v>1559</v>
      </c>
      <c r="B1564" s="201" t="s">
        <v>701</v>
      </c>
      <c r="C1564" s="201" t="s">
        <v>3253</v>
      </c>
      <c r="D1564" s="214" t="s">
        <v>3141</v>
      </c>
      <c r="E1564" s="201" t="s">
        <v>711</v>
      </c>
      <c r="F1564" s="202" t="s">
        <v>3118</v>
      </c>
      <c r="G1564" s="201">
        <v>1</v>
      </c>
      <c r="H1564" s="201">
        <v>11</v>
      </c>
      <c r="I1564" s="201" t="s">
        <v>3233</v>
      </c>
    </row>
    <row r="1565" spans="1:9" ht="25.5">
      <c r="A1565" s="167">
        <f t="shared" si="24"/>
        <v>1560</v>
      </c>
      <c r="B1565" s="201" t="s">
        <v>3254</v>
      </c>
      <c r="C1565" s="201" t="s">
        <v>3255</v>
      </c>
      <c r="D1565" s="214">
        <v>938650718</v>
      </c>
      <c r="E1565" s="201" t="s">
        <v>711</v>
      </c>
      <c r="F1565" s="202" t="s">
        <v>3118</v>
      </c>
      <c r="G1565" s="201">
        <v>1</v>
      </c>
      <c r="H1565" s="201">
        <v>5</v>
      </c>
      <c r="I1565" s="201" t="s">
        <v>3256</v>
      </c>
    </row>
    <row r="1566" spans="1:9" ht="25.5">
      <c r="A1566" s="167">
        <f t="shared" si="24"/>
        <v>1561</v>
      </c>
      <c r="B1566" s="201" t="s">
        <v>3254</v>
      </c>
      <c r="C1566" s="201" t="s">
        <v>3257</v>
      </c>
      <c r="D1566" s="214">
        <v>977261280</v>
      </c>
      <c r="E1566" s="201" t="s">
        <v>711</v>
      </c>
      <c r="F1566" s="202" t="s">
        <v>3118</v>
      </c>
      <c r="G1566" s="201">
        <v>1</v>
      </c>
      <c r="H1566" s="201">
        <v>5</v>
      </c>
      <c r="I1566" s="201" t="s">
        <v>3256</v>
      </c>
    </row>
    <row r="1567" spans="1:9" ht="25.5">
      <c r="A1567" s="167">
        <f t="shared" si="24"/>
        <v>1562</v>
      </c>
      <c r="B1567" s="201" t="s">
        <v>3254</v>
      </c>
      <c r="C1567" s="201" t="s">
        <v>3258</v>
      </c>
      <c r="D1567" s="214">
        <v>932899331</v>
      </c>
      <c r="E1567" s="201" t="s">
        <v>711</v>
      </c>
      <c r="F1567" s="202" t="s">
        <v>3118</v>
      </c>
      <c r="G1567" s="201">
        <v>1</v>
      </c>
      <c r="H1567" s="201">
        <v>5</v>
      </c>
      <c r="I1567" s="201" t="s">
        <v>3256</v>
      </c>
    </row>
    <row r="1568" spans="1:9" ht="25.5">
      <c r="A1568" s="167">
        <f t="shared" si="24"/>
        <v>1563</v>
      </c>
      <c r="B1568" s="201" t="s">
        <v>3254</v>
      </c>
      <c r="C1568" s="201" t="s">
        <v>3259</v>
      </c>
      <c r="D1568" s="214">
        <v>977472320</v>
      </c>
      <c r="E1568" s="201" t="s">
        <v>711</v>
      </c>
      <c r="F1568" s="202" t="s">
        <v>3118</v>
      </c>
      <c r="G1568" s="201">
        <v>1</v>
      </c>
      <c r="H1568" s="201">
        <v>5</v>
      </c>
      <c r="I1568" s="201" t="s">
        <v>3256</v>
      </c>
    </row>
    <row r="1569" spans="1:9" ht="25.5">
      <c r="A1569" s="167">
        <f t="shared" si="24"/>
        <v>1564</v>
      </c>
      <c r="B1569" s="201" t="s">
        <v>3254</v>
      </c>
      <c r="C1569" s="201" t="s">
        <v>3260</v>
      </c>
      <c r="D1569" s="214">
        <v>943126038</v>
      </c>
      <c r="E1569" s="201" t="s">
        <v>711</v>
      </c>
      <c r="F1569" s="202" t="s">
        <v>3118</v>
      </c>
      <c r="G1569" s="201">
        <v>1</v>
      </c>
      <c r="H1569" s="201">
        <v>5</v>
      </c>
      <c r="I1569" s="201" t="s">
        <v>3256</v>
      </c>
    </row>
    <row r="1570" spans="1:9" ht="25.5">
      <c r="A1570" s="167">
        <f t="shared" si="24"/>
        <v>1565</v>
      </c>
      <c r="B1570" s="201" t="s">
        <v>3254</v>
      </c>
      <c r="C1570" s="201" t="s">
        <v>3261</v>
      </c>
      <c r="D1570" s="214">
        <v>941110579</v>
      </c>
      <c r="E1570" s="201" t="s">
        <v>711</v>
      </c>
      <c r="F1570" s="202" t="s">
        <v>3118</v>
      </c>
      <c r="G1570" s="201">
        <v>1</v>
      </c>
      <c r="H1570" s="201">
        <v>5</v>
      </c>
      <c r="I1570" s="201" t="s">
        <v>3256</v>
      </c>
    </row>
    <row r="1571" spans="1:9" ht="25.5">
      <c r="A1571" s="167">
        <f t="shared" si="24"/>
        <v>1566</v>
      </c>
      <c r="B1571" s="201" t="s">
        <v>3254</v>
      </c>
      <c r="C1571" s="201" t="s">
        <v>3262</v>
      </c>
      <c r="D1571" s="214">
        <v>941193234</v>
      </c>
      <c r="E1571" s="201" t="s">
        <v>711</v>
      </c>
      <c r="F1571" s="202" t="s">
        <v>3118</v>
      </c>
      <c r="G1571" s="201">
        <v>1</v>
      </c>
      <c r="H1571" s="201">
        <v>5</v>
      </c>
      <c r="I1571" s="201" t="s">
        <v>3256</v>
      </c>
    </row>
    <row r="1572" spans="1:9" ht="25.5">
      <c r="A1572" s="167">
        <f t="shared" si="24"/>
        <v>1567</v>
      </c>
      <c r="B1572" s="201" t="s">
        <v>3263</v>
      </c>
      <c r="C1572" s="201" t="s">
        <v>3264</v>
      </c>
      <c r="D1572" s="214">
        <v>993806119</v>
      </c>
      <c r="E1572" s="201" t="s">
        <v>306</v>
      </c>
      <c r="F1572" s="202" t="s">
        <v>3265</v>
      </c>
      <c r="G1572" s="201">
        <v>20</v>
      </c>
      <c r="H1572" s="201">
        <v>0.5</v>
      </c>
      <c r="I1572" s="201" t="s">
        <v>3266</v>
      </c>
    </row>
    <row r="1573" spans="1:9" ht="25.5">
      <c r="A1573" s="167">
        <f t="shared" si="24"/>
        <v>1568</v>
      </c>
      <c r="B1573" s="201" t="s">
        <v>3263</v>
      </c>
      <c r="C1573" s="201" t="s">
        <v>3267</v>
      </c>
      <c r="D1573" s="214">
        <v>932845484</v>
      </c>
      <c r="E1573" s="201" t="s">
        <v>306</v>
      </c>
      <c r="F1573" s="202" t="s">
        <v>3265</v>
      </c>
      <c r="G1573" s="201">
        <v>20</v>
      </c>
      <c r="H1573" s="201">
        <v>0.5</v>
      </c>
      <c r="I1573" s="201" t="s">
        <v>3268</v>
      </c>
    </row>
    <row r="1574" spans="1:9" ht="25.5">
      <c r="A1574" s="167">
        <f t="shared" si="24"/>
        <v>1569</v>
      </c>
      <c r="B1574" s="201" t="s">
        <v>3269</v>
      </c>
      <c r="C1574" s="201" t="s">
        <v>3270</v>
      </c>
      <c r="D1574" s="214" t="s">
        <v>3152</v>
      </c>
      <c r="E1574" s="201" t="s">
        <v>805</v>
      </c>
      <c r="F1574" s="202" t="s">
        <v>2031</v>
      </c>
      <c r="G1574" s="201">
        <v>80</v>
      </c>
      <c r="H1574" s="201">
        <v>3.2</v>
      </c>
      <c r="I1574" s="201" t="s">
        <v>3271</v>
      </c>
    </row>
    <row r="1575" spans="1:9" ht="25.5">
      <c r="A1575" s="167">
        <f t="shared" si="24"/>
        <v>1570</v>
      </c>
      <c r="B1575" s="201" t="s">
        <v>3269</v>
      </c>
      <c r="C1575" s="201" t="s">
        <v>3272</v>
      </c>
      <c r="D1575" s="214" t="s">
        <v>3154</v>
      </c>
      <c r="E1575" s="201" t="s">
        <v>805</v>
      </c>
      <c r="F1575" s="202" t="s">
        <v>2031</v>
      </c>
      <c r="G1575" s="201">
        <v>80</v>
      </c>
      <c r="H1575" s="201">
        <v>3.2</v>
      </c>
      <c r="I1575" s="201" t="s">
        <v>3271</v>
      </c>
    </row>
    <row r="1576" spans="1:9" ht="25.5">
      <c r="A1576" s="167">
        <f t="shared" si="24"/>
        <v>1571</v>
      </c>
      <c r="B1576" s="201" t="s">
        <v>3269</v>
      </c>
      <c r="C1576" s="201" t="s">
        <v>3273</v>
      </c>
      <c r="D1576" s="214" t="s">
        <v>3156</v>
      </c>
      <c r="E1576" s="201" t="s">
        <v>805</v>
      </c>
      <c r="F1576" s="202" t="s">
        <v>2031</v>
      </c>
      <c r="G1576" s="201">
        <v>80</v>
      </c>
      <c r="H1576" s="201">
        <v>3.2</v>
      </c>
      <c r="I1576" s="201" t="s">
        <v>3271</v>
      </c>
    </row>
    <row r="1577" spans="1:9" ht="25.5">
      <c r="A1577" s="167">
        <f t="shared" si="24"/>
        <v>1572</v>
      </c>
      <c r="B1577" s="201" t="s">
        <v>3269</v>
      </c>
      <c r="C1577" s="201" t="s">
        <v>3274</v>
      </c>
      <c r="D1577" s="214" t="s">
        <v>3158</v>
      </c>
      <c r="E1577" s="201" t="s">
        <v>805</v>
      </c>
      <c r="F1577" s="202" t="s">
        <v>2031</v>
      </c>
      <c r="G1577" s="201">
        <v>80</v>
      </c>
      <c r="H1577" s="201">
        <v>3.2</v>
      </c>
      <c r="I1577" s="201" t="s">
        <v>3271</v>
      </c>
    </row>
    <row r="1578" spans="1:9" ht="25.5">
      <c r="A1578" s="167">
        <f t="shared" si="24"/>
        <v>1573</v>
      </c>
      <c r="B1578" s="201" t="s">
        <v>3269</v>
      </c>
      <c r="C1578" s="201" t="s">
        <v>3275</v>
      </c>
      <c r="D1578" s="214" t="s">
        <v>3160</v>
      </c>
      <c r="E1578" s="201" t="s">
        <v>805</v>
      </c>
      <c r="F1578" s="202" t="s">
        <v>2031</v>
      </c>
      <c r="G1578" s="201">
        <v>80</v>
      </c>
      <c r="H1578" s="201">
        <v>3.2</v>
      </c>
      <c r="I1578" s="201" t="s">
        <v>3271</v>
      </c>
    </row>
    <row r="1579" spans="1:9" ht="25.5">
      <c r="A1579" s="167">
        <f t="shared" si="24"/>
        <v>1574</v>
      </c>
      <c r="B1579" s="201" t="s">
        <v>3269</v>
      </c>
      <c r="C1579" s="201" t="s">
        <v>3276</v>
      </c>
      <c r="D1579" s="214" t="s">
        <v>3162</v>
      </c>
      <c r="E1579" s="201" t="s">
        <v>805</v>
      </c>
      <c r="F1579" s="202" t="s">
        <v>2031</v>
      </c>
      <c r="G1579" s="201">
        <v>80</v>
      </c>
      <c r="H1579" s="201">
        <v>3.2</v>
      </c>
      <c r="I1579" s="201" t="s">
        <v>3271</v>
      </c>
    </row>
    <row r="1580" spans="1:9" ht="25.5">
      <c r="A1580" s="167">
        <f t="shared" si="24"/>
        <v>1575</v>
      </c>
      <c r="B1580" s="201" t="s">
        <v>3269</v>
      </c>
      <c r="C1580" s="201" t="s">
        <v>3277</v>
      </c>
      <c r="D1580" s="214" t="s">
        <v>3164</v>
      </c>
      <c r="E1580" s="201" t="s">
        <v>805</v>
      </c>
      <c r="F1580" s="202" t="s">
        <v>2031</v>
      </c>
      <c r="G1580" s="201">
        <v>80</v>
      </c>
      <c r="H1580" s="201">
        <v>3.2</v>
      </c>
      <c r="I1580" s="201" t="s">
        <v>3271</v>
      </c>
    </row>
    <row r="1581" spans="1:9" ht="25.5">
      <c r="A1581" s="167">
        <f t="shared" si="24"/>
        <v>1576</v>
      </c>
      <c r="B1581" s="201" t="s">
        <v>3269</v>
      </c>
      <c r="C1581" s="201" t="s">
        <v>3278</v>
      </c>
      <c r="D1581" s="214" t="s">
        <v>3166</v>
      </c>
      <c r="E1581" s="201" t="s">
        <v>805</v>
      </c>
      <c r="F1581" s="202" t="s">
        <v>2031</v>
      </c>
      <c r="G1581" s="201">
        <v>80</v>
      </c>
      <c r="H1581" s="201">
        <v>3.2</v>
      </c>
      <c r="I1581" s="201" t="s">
        <v>3271</v>
      </c>
    </row>
    <row r="1582" spans="1:9" ht="25.5">
      <c r="A1582" s="167">
        <f t="shared" si="24"/>
        <v>1577</v>
      </c>
      <c r="B1582" s="201" t="s">
        <v>3269</v>
      </c>
      <c r="C1582" s="201" t="s">
        <v>3279</v>
      </c>
      <c r="D1582" s="214" t="s">
        <v>3168</v>
      </c>
      <c r="E1582" s="201" t="s">
        <v>805</v>
      </c>
      <c r="F1582" s="202" t="s">
        <v>2031</v>
      </c>
      <c r="G1582" s="201">
        <v>80</v>
      </c>
      <c r="H1582" s="201">
        <v>3.2</v>
      </c>
      <c r="I1582" s="201" t="s">
        <v>3271</v>
      </c>
    </row>
    <row r="1583" spans="1:9" ht="25.5">
      <c r="A1583" s="167">
        <f t="shared" si="24"/>
        <v>1578</v>
      </c>
      <c r="B1583" s="201" t="s">
        <v>3269</v>
      </c>
      <c r="C1583" s="201" t="s">
        <v>3280</v>
      </c>
      <c r="D1583" s="214" t="s">
        <v>3170</v>
      </c>
      <c r="E1583" s="201" t="s">
        <v>805</v>
      </c>
      <c r="F1583" s="202" t="s">
        <v>2031</v>
      </c>
      <c r="G1583" s="201">
        <v>80</v>
      </c>
      <c r="H1583" s="201">
        <v>3.2</v>
      </c>
      <c r="I1583" s="201" t="s">
        <v>3271</v>
      </c>
    </row>
    <row r="1584" spans="1:9" ht="25.5">
      <c r="A1584" s="167">
        <f t="shared" si="24"/>
        <v>1579</v>
      </c>
      <c r="B1584" s="201" t="s">
        <v>3269</v>
      </c>
      <c r="C1584" s="201" t="s">
        <v>3281</v>
      </c>
      <c r="D1584" s="214" t="s">
        <v>3172</v>
      </c>
      <c r="E1584" s="201" t="s">
        <v>805</v>
      </c>
      <c r="F1584" s="202" t="s">
        <v>2031</v>
      </c>
      <c r="G1584" s="201">
        <v>80</v>
      </c>
      <c r="H1584" s="201">
        <v>3.2</v>
      </c>
      <c r="I1584" s="201" t="s">
        <v>3271</v>
      </c>
    </row>
    <row r="1585" spans="1:9" ht="25.5">
      <c r="A1585" s="167">
        <f t="shared" si="24"/>
        <v>1580</v>
      </c>
      <c r="B1585" s="201" t="s">
        <v>3269</v>
      </c>
      <c r="C1585" s="201" t="s">
        <v>3282</v>
      </c>
      <c r="D1585" s="214" t="s">
        <v>3174</v>
      </c>
      <c r="E1585" s="201" t="s">
        <v>805</v>
      </c>
      <c r="F1585" s="202" t="s">
        <v>2031</v>
      </c>
      <c r="G1585" s="201">
        <v>80</v>
      </c>
      <c r="H1585" s="201">
        <v>3.2</v>
      </c>
      <c r="I1585" s="201" t="s">
        <v>3271</v>
      </c>
    </row>
    <row r="1586" spans="1:9" ht="25.5">
      <c r="A1586" s="167">
        <f t="shared" si="24"/>
        <v>1581</v>
      </c>
      <c r="B1586" s="201" t="s">
        <v>3269</v>
      </c>
      <c r="C1586" s="201" t="s">
        <v>3283</v>
      </c>
      <c r="D1586" s="214" t="s">
        <v>3176</v>
      </c>
      <c r="E1586" s="201" t="s">
        <v>805</v>
      </c>
      <c r="F1586" s="202" t="s">
        <v>2031</v>
      </c>
      <c r="G1586" s="201">
        <v>80</v>
      </c>
      <c r="H1586" s="201">
        <v>3.2</v>
      </c>
      <c r="I1586" s="201" t="s">
        <v>3271</v>
      </c>
    </row>
    <row r="1587" spans="1:9" ht="25.5">
      <c r="A1587" s="167">
        <f t="shared" si="24"/>
        <v>1582</v>
      </c>
      <c r="B1587" s="201" t="s">
        <v>3269</v>
      </c>
      <c r="C1587" s="201" t="s">
        <v>3284</v>
      </c>
      <c r="D1587" s="214" t="s">
        <v>3178</v>
      </c>
      <c r="E1587" s="201" t="s">
        <v>805</v>
      </c>
      <c r="F1587" s="202" t="s">
        <v>2031</v>
      </c>
      <c r="G1587" s="201">
        <v>80</v>
      </c>
      <c r="H1587" s="201">
        <v>3.2</v>
      </c>
      <c r="I1587" s="201" t="s">
        <v>3271</v>
      </c>
    </row>
    <row r="1588" spans="1:9" ht="25.5">
      <c r="A1588" s="167">
        <f t="shared" si="24"/>
        <v>1583</v>
      </c>
      <c r="B1588" s="201" t="s">
        <v>3269</v>
      </c>
      <c r="C1588" s="201" t="s">
        <v>3285</v>
      </c>
      <c r="D1588" s="214" t="s">
        <v>3180</v>
      </c>
      <c r="E1588" s="201" t="s">
        <v>805</v>
      </c>
      <c r="F1588" s="202" t="s">
        <v>2031</v>
      </c>
      <c r="G1588" s="201">
        <v>80</v>
      </c>
      <c r="H1588" s="201">
        <v>3.2</v>
      </c>
      <c r="I1588" s="201" t="s">
        <v>3271</v>
      </c>
    </row>
    <row r="1589" spans="1:9" ht="25.5">
      <c r="A1589" s="167">
        <f t="shared" si="24"/>
        <v>1584</v>
      </c>
      <c r="B1589" s="201" t="s">
        <v>3269</v>
      </c>
      <c r="C1589" s="201" t="s">
        <v>3286</v>
      </c>
      <c r="D1589" s="214" t="s">
        <v>3182</v>
      </c>
      <c r="E1589" s="201" t="s">
        <v>805</v>
      </c>
      <c r="F1589" s="202" t="s">
        <v>2031</v>
      </c>
      <c r="G1589" s="201">
        <v>80</v>
      </c>
      <c r="H1589" s="201">
        <v>3.2</v>
      </c>
      <c r="I1589" s="201" t="s">
        <v>3271</v>
      </c>
    </row>
    <row r="1590" spans="1:9" ht="25.5">
      <c r="A1590" s="167">
        <f t="shared" si="24"/>
        <v>1585</v>
      </c>
      <c r="B1590" s="201" t="s">
        <v>3269</v>
      </c>
      <c r="C1590" s="201" t="s">
        <v>3287</v>
      </c>
      <c r="D1590" s="214" t="s">
        <v>3184</v>
      </c>
      <c r="E1590" s="201" t="s">
        <v>805</v>
      </c>
      <c r="F1590" s="202" t="s">
        <v>2031</v>
      </c>
      <c r="G1590" s="201">
        <v>80</v>
      </c>
      <c r="H1590" s="201">
        <v>3.2</v>
      </c>
      <c r="I1590" s="201" t="s">
        <v>3271</v>
      </c>
    </row>
    <row r="1591" spans="1:9" ht="25.5">
      <c r="A1591" s="167">
        <f t="shared" si="24"/>
        <v>1586</v>
      </c>
      <c r="B1591" s="201" t="s">
        <v>3269</v>
      </c>
      <c r="C1591" s="201" t="s">
        <v>3288</v>
      </c>
      <c r="D1591" s="214" t="s">
        <v>3186</v>
      </c>
      <c r="E1591" s="201" t="s">
        <v>805</v>
      </c>
      <c r="F1591" s="202" t="s">
        <v>2031</v>
      </c>
      <c r="G1591" s="201">
        <v>80</v>
      </c>
      <c r="H1591" s="201">
        <v>3.2</v>
      </c>
      <c r="I1591" s="201" t="s">
        <v>3271</v>
      </c>
    </row>
    <row r="1592" spans="1:9" ht="25.5">
      <c r="A1592" s="167">
        <f t="shared" si="24"/>
        <v>1587</v>
      </c>
      <c r="B1592" s="201" t="s">
        <v>3269</v>
      </c>
      <c r="C1592" s="201" t="s">
        <v>3289</v>
      </c>
      <c r="D1592" s="214" t="s">
        <v>3188</v>
      </c>
      <c r="E1592" s="201" t="s">
        <v>805</v>
      </c>
      <c r="F1592" s="202" t="s">
        <v>2031</v>
      </c>
      <c r="G1592" s="201">
        <v>80</v>
      </c>
      <c r="H1592" s="201">
        <v>3.2</v>
      </c>
      <c r="I1592" s="201" t="s">
        <v>3271</v>
      </c>
    </row>
    <row r="1593" spans="1:9" ht="25.5">
      <c r="A1593" s="167">
        <f t="shared" si="24"/>
        <v>1588</v>
      </c>
      <c r="B1593" s="201" t="s">
        <v>3269</v>
      </c>
      <c r="C1593" s="201" t="s">
        <v>3290</v>
      </c>
      <c r="D1593" s="214" t="s">
        <v>3190</v>
      </c>
      <c r="E1593" s="201" t="s">
        <v>805</v>
      </c>
      <c r="F1593" s="202" t="s">
        <v>2031</v>
      </c>
      <c r="G1593" s="201">
        <v>80</v>
      </c>
      <c r="H1593" s="201">
        <v>3.2</v>
      </c>
      <c r="I1593" s="201" t="s">
        <v>3271</v>
      </c>
    </row>
    <row r="1594" spans="1:9" ht="25.5">
      <c r="A1594" s="167">
        <f t="shared" si="24"/>
        <v>1589</v>
      </c>
      <c r="B1594" s="201" t="s">
        <v>3269</v>
      </c>
      <c r="C1594" s="201" t="s">
        <v>3291</v>
      </c>
      <c r="D1594" s="214" t="s">
        <v>3192</v>
      </c>
      <c r="E1594" s="201" t="s">
        <v>805</v>
      </c>
      <c r="F1594" s="202" t="s">
        <v>2031</v>
      </c>
      <c r="G1594" s="201">
        <v>80</v>
      </c>
      <c r="H1594" s="201">
        <v>3.2</v>
      </c>
      <c r="I1594" s="201" t="s">
        <v>3271</v>
      </c>
    </row>
    <row r="1595" spans="1:9" ht="25.5">
      <c r="A1595" s="167">
        <f t="shared" si="24"/>
        <v>1590</v>
      </c>
      <c r="B1595" s="201" t="s">
        <v>3269</v>
      </c>
      <c r="C1595" s="201" t="s">
        <v>3292</v>
      </c>
      <c r="D1595" s="214" t="s">
        <v>3194</v>
      </c>
      <c r="E1595" s="201" t="s">
        <v>805</v>
      </c>
      <c r="F1595" s="202" t="s">
        <v>2031</v>
      </c>
      <c r="G1595" s="201">
        <v>80</v>
      </c>
      <c r="H1595" s="201">
        <v>3.2</v>
      </c>
      <c r="I1595" s="201" t="s">
        <v>3271</v>
      </c>
    </row>
    <row r="1596" spans="1:9" ht="25.5">
      <c r="A1596" s="167">
        <f t="shared" si="24"/>
        <v>1591</v>
      </c>
      <c r="B1596" s="201" t="s">
        <v>3269</v>
      </c>
      <c r="C1596" s="201" t="s">
        <v>3293</v>
      </c>
      <c r="D1596" s="214" t="s">
        <v>3196</v>
      </c>
      <c r="E1596" s="201" t="s">
        <v>805</v>
      </c>
      <c r="F1596" s="202" t="s">
        <v>2031</v>
      </c>
      <c r="G1596" s="201">
        <v>80</v>
      </c>
      <c r="H1596" s="201">
        <v>3.2</v>
      </c>
      <c r="I1596" s="201" t="s">
        <v>3271</v>
      </c>
    </row>
    <row r="1597" spans="1:9" ht="25.5">
      <c r="A1597" s="167">
        <f t="shared" si="24"/>
        <v>1592</v>
      </c>
      <c r="B1597" s="201" t="s">
        <v>3269</v>
      </c>
      <c r="C1597" s="201" t="s">
        <v>3294</v>
      </c>
      <c r="D1597" s="214" t="s">
        <v>3198</v>
      </c>
      <c r="E1597" s="201" t="s">
        <v>805</v>
      </c>
      <c r="F1597" s="202" t="s">
        <v>2031</v>
      </c>
      <c r="G1597" s="201">
        <v>80</v>
      </c>
      <c r="H1597" s="201">
        <v>3.2</v>
      </c>
      <c r="I1597" s="201" t="s">
        <v>3271</v>
      </c>
    </row>
    <row r="1598" spans="1:9" ht="25.5">
      <c r="A1598" s="167">
        <f t="shared" si="24"/>
        <v>1593</v>
      </c>
      <c r="B1598" s="201" t="s">
        <v>3269</v>
      </c>
      <c r="C1598" s="201" t="s">
        <v>3295</v>
      </c>
      <c r="D1598" s="214" t="s">
        <v>3200</v>
      </c>
      <c r="E1598" s="201" t="s">
        <v>805</v>
      </c>
      <c r="F1598" s="202" t="s">
        <v>2031</v>
      </c>
      <c r="G1598" s="201">
        <v>80</v>
      </c>
      <c r="H1598" s="201">
        <v>3.2</v>
      </c>
      <c r="I1598" s="201" t="s">
        <v>3271</v>
      </c>
    </row>
    <row r="1599" spans="1:9" ht="25.5">
      <c r="A1599" s="167">
        <f t="shared" si="24"/>
        <v>1594</v>
      </c>
      <c r="B1599" s="201" t="s">
        <v>3269</v>
      </c>
      <c r="C1599" s="201" t="s">
        <v>3296</v>
      </c>
      <c r="D1599" s="214" t="s">
        <v>3202</v>
      </c>
      <c r="E1599" s="201" t="s">
        <v>805</v>
      </c>
      <c r="F1599" s="202" t="s">
        <v>2031</v>
      </c>
      <c r="G1599" s="201">
        <v>80</v>
      </c>
      <c r="H1599" s="201">
        <v>3.2</v>
      </c>
      <c r="I1599" s="201" t="s">
        <v>3271</v>
      </c>
    </row>
    <row r="1600" spans="1:9" ht="25.5">
      <c r="A1600" s="167">
        <f t="shared" si="24"/>
        <v>1595</v>
      </c>
      <c r="B1600" s="201" t="s">
        <v>3269</v>
      </c>
      <c r="C1600" s="201" t="s">
        <v>3297</v>
      </c>
      <c r="D1600" s="214" t="s">
        <v>3204</v>
      </c>
      <c r="E1600" s="201" t="s">
        <v>805</v>
      </c>
      <c r="F1600" s="202" t="s">
        <v>2031</v>
      </c>
      <c r="G1600" s="201">
        <v>80</v>
      </c>
      <c r="H1600" s="201">
        <v>3.2</v>
      </c>
      <c r="I1600" s="201" t="s">
        <v>3271</v>
      </c>
    </row>
    <row r="1601" spans="1:9" ht="25.5">
      <c r="A1601" s="167">
        <f t="shared" si="24"/>
        <v>1596</v>
      </c>
      <c r="B1601" s="201" t="s">
        <v>3269</v>
      </c>
      <c r="C1601" s="201" t="s">
        <v>3298</v>
      </c>
      <c r="D1601" s="214" t="s">
        <v>3206</v>
      </c>
      <c r="E1601" s="201" t="s">
        <v>805</v>
      </c>
      <c r="F1601" s="202" t="s">
        <v>2031</v>
      </c>
      <c r="G1601" s="201">
        <v>80</v>
      </c>
      <c r="H1601" s="201">
        <v>3.2</v>
      </c>
      <c r="I1601" s="201" t="s">
        <v>3271</v>
      </c>
    </row>
    <row r="1602" spans="1:9" ht="25.5">
      <c r="A1602" s="167">
        <f t="shared" si="24"/>
        <v>1597</v>
      </c>
      <c r="B1602" s="201" t="s">
        <v>3269</v>
      </c>
      <c r="C1602" s="201" t="s">
        <v>3299</v>
      </c>
      <c r="D1602" s="214" t="s">
        <v>3208</v>
      </c>
      <c r="E1602" s="201" t="s">
        <v>805</v>
      </c>
      <c r="F1602" s="202" t="s">
        <v>2031</v>
      </c>
      <c r="G1602" s="201">
        <v>80</v>
      </c>
      <c r="H1602" s="201">
        <v>3.2</v>
      </c>
      <c r="I1602" s="201" t="s">
        <v>3271</v>
      </c>
    </row>
    <row r="1603" spans="1:9" ht="25.5">
      <c r="A1603" s="167">
        <f t="shared" si="24"/>
        <v>1598</v>
      </c>
      <c r="B1603" s="201" t="s">
        <v>3269</v>
      </c>
      <c r="C1603" s="201" t="s">
        <v>3300</v>
      </c>
      <c r="D1603" s="214" t="s">
        <v>3210</v>
      </c>
      <c r="E1603" s="201" t="s">
        <v>805</v>
      </c>
      <c r="F1603" s="202" t="s">
        <v>2031</v>
      </c>
      <c r="G1603" s="201">
        <v>80</v>
      </c>
      <c r="H1603" s="201">
        <v>3.2</v>
      </c>
      <c r="I1603" s="201" t="s">
        <v>3271</v>
      </c>
    </row>
    <row r="1604" spans="1:9" ht="25.5">
      <c r="A1604" s="167">
        <f t="shared" si="24"/>
        <v>1599</v>
      </c>
      <c r="B1604" s="201" t="s">
        <v>3269</v>
      </c>
      <c r="C1604" s="201" t="s">
        <v>3301</v>
      </c>
      <c r="D1604" s="214" t="s">
        <v>3212</v>
      </c>
      <c r="E1604" s="201" t="s">
        <v>805</v>
      </c>
      <c r="F1604" s="202" t="s">
        <v>2031</v>
      </c>
      <c r="G1604" s="201">
        <v>80</v>
      </c>
      <c r="H1604" s="201">
        <v>3.2</v>
      </c>
      <c r="I1604" s="201" t="s">
        <v>3271</v>
      </c>
    </row>
    <row r="1605" spans="1:9" ht="25.5">
      <c r="A1605" s="167">
        <f t="shared" si="24"/>
        <v>1600</v>
      </c>
      <c r="B1605" s="201" t="s">
        <v>3269</v>
      </c>
      <c r="C1605" s="201" t="s">
        <v>3302</v>
      </c>
      <c r="D1605" s="214" t="s">
        <v>3214</v>
      </c>
      <c r="E1605" s="201" t="s">
        <v>805</v>
      </c>
      <c r="F1605" s="202" t="s">
        <v>2031</v>
      </c>
      <c r="G1605" s="201">
        <v>80</v>
      </c>
      <c r="H1605" s="201">
        <v>3.2</v>
      </c>
      <c r="I1605" s="201" t="s">
        <v>3271</v>
      </c>
    </row>
    <row r="1606" spans="1:9" ht="25.5">
      <c r="A1606" s="167">
        <f t="shared" si="24"/>
        <v>1601</v>
      </c>
      <c r="B1606" s="201" t="s">
        <v>3269</v>
      </c>
      <c r="C1606" s="201" t="s">
        <v>3303</v>
      </c>
      <c r="D1606" s="214" t="s">
        <v>3216</v>
      </c>
      <c r="E1606" s="201" t="s">
        <v>805</v>
      </c>
      <c r="F1606" s="202" t="s">
        <v>2031</v>
      </c>
      <c r="G1606" s="201">
        <v>80</v>
      </c>
      <c r="H1606" s="201">
        <v>3.2</v>
      </c>
      <c r="I1606" s="201" t="s">
        <v>3271</v>
      </c>
    </row>
    <row r="1607" spans="1:9" ht="25.5">
      <c r="A1607" s="167">
        <f t="shared" si="24"/>
        <v>1602</v>
      </c>
      <c r="B1607" s="201" t="s">
        <v>3269</v>
      </c>
      <c r="C1607" s="201" t="s">
        <v>3304</v>
      </c>
      <c r="D1607" s="214" t="s">
        <v>3218</v>
      </c>
      <c r="E1607" s="201" t="s">
        <v>805</v>
      </c>
      <c r="F1607" s="202" t="s">
        <v>2031</v>
      </c>
      <c r="G1607" s="201">
        <v>80</v>
      </c>
      <c r="H1607" s="201">
        <v>3.2</v>
      </c>
      <c r="I1607" s="201" t="s">
        <v>3271</v>
      </c>
    </row>
    <row r="1608" spans="1:9" ht="25.5">
      <c r="A1608" s="167">
        <f t="shared" ref="A1608:A1671" si="25">+A1607+1</f>
        <v>1603</v>
      </c>
      <c r="B1608" s="201" t="s">
        <v>3269</v>
      </c>
      <c r="C1608" s="201" t="s">
        <v>3305</v>
      </c>
      <c r="D1608" s="214" t="s">
        <v>3220</v>
      </c>
      <c r="E1608" s="201" t="s">
        <v>805</v>
      </c>
      <c r="F1608" s="202" t="s">
        <v>2031</v>
      </c>
      <c r="G1608" s="201">
        <v>80</v>
      </c>
      <c r="H1608" s="201">
        <v>3.2</v>
      </c>
      <c r="I1608" s="201" t="s">
        <v>3271</v>
      </c>
    </row>
    <row r="1609" spans="1:9" ht="25.5">
      <c r="A1609" s="167">
        <f t="shared" si="25"/>
        <v>1604</v>
      </c>
      <c r="B1609" s="201" t="s">
        <v>3306</v>
      </c>
      <c r="C1609" s="201" t="s">
        <v>3307</v>
      </c>
      <c r="D1609" s="214">
        <v>937553531</v>
      </c>
      <c r="E1609" s="201" t="s">
        <v>306</v>
      </c>
      <c r="F1609" s="202" t="s">
        <v>3265</v>
      </c>
      <c r="G1609" s="201">
        <v>20</v>
      </c>
      <c r="H1609" s="201">
        <v>0.5</v>
      </c>
      <c r="I1609" s="201" t="s">
        <v>3308</v>
      </c>
    </row>
    <row r="1610" spans="1:9" ht="25.5">
      <c r="A1610" s="167">
        <f t="shared" si="25"/>
        <v>1605</v>
      </c>
      <c r="B1610" s="201" t="s">
        <v>3306</v>
      </c>
      <c r="C1610" s="201" t="s">
        <v>3309</v>
      </c>
      <c r="D1610" s="214">
        <v>937588379</v>
      </c>
      <c r="E1610" s="201" t="s">
        <v>306</v>
      </c>
      <c r="F1610" s="202" t="s">
        <v>3265</v>
      </c>
      <c r="G1610" s="201">
        <v>20</v>
      </c>
      <c r="H1610" s="201">
        <v>0.5</v>
      </c>
      <c r="I1610" s="201" t="s">
        <v>3308</v>
      </c>
    </row>
    <row r="1611" spans="1:9" ht="25.5">
      <c r="A1611" s="167">
        <f t="shared" si="25"/>
        <v>1606</v>
      </c>
      <c r="B1611" s="201" t="s">
        <v>3306</v>
      </c>
      <c r="C1611" s="201" t="s">
        <v>3310</v>
      </c>
      <c r="D1611" s="214">
        <v>937590216</v>
      </c>
      <c r="E1611" s="201" t="s">
        <v>306</v>
      </c>
      <c r="F1611" s="202" t="s">
        <v>3265</v>
      </c>
      <c r="G1611" s="201">
        <v>20</v>
      </c>
      <c r="H1611" s="201">
        <v>0.5</v>
      </c>
      <c r="I1611" s="201" t="s">
        <v>3308</v>
      </c>
    </row>
    <row r="1612" spans="1:9" ht="25.5">
      <c r="A1612" s="167">
        <f t="shared" si="25"/>
        <v>1607</v>
      </c>
      <c r="B1612" s="201" t="s">
        <v>3306</v>
      </c>
      <c r="C1612" s="201" t="s">
        <v>3311</v>
      </c>
      <c r="D1612" s="214">
        <v>937529478</v>
      </c>
      <c r="E1612" s="201" t="s">
        <v>306</v>
      </c>
      <c r="F1612" s="202" t="s">
        <v>3265</v>
      </c>
      <c r="G1612" s="201">
        <v>20</v>
      </c>
      <c r="H1612" s="201">
        <v>0.5</v>
      </c>
      <c r="I1612" s="201" t="s">
        <v>3308</v>
      </c>
    </row>
    <row r="1613" spans="1:9" ht="25.5">
      <c r="A1613" s="167">
        <f t="shared" si="25"/>
        <v>1608</v>
      </c>
      <c r="B1613" s="201" t="s">
        <v>3306</v>
      </c>
      <c r="C1613" s="201" t="s">
        <v>3312</v>
      </c>
      <c r="D1613" s="214">
        <v>932824043</v>
      </c>
      <c r="E1613" s="201" t="s">
        <v>306</v>
      </c>
      <c r="F1613" s="202" t="s">
        <v>3265</v>
      </c>
      <c r="G1613" s="201">
        <v>20</v>
      </c>
      <c r="H1613" s="201">
        <v>0.5</v>
      </c>
      <c r="I1613" s="201" t="s">
        <v>3308</v>
      </c>
    </row>
    <row r="1614" spans="1:9" ht="25.5">
      <c r="A1614" s="167">
        <f t="shared" si="25"/>
        <v>1609</v>
      </c>
      <c r="B1614" s="201" t="s">
        <v>3306</v>
      </c>
      <c r="C1614" s="201" t="s">
        <v>3313</v>
      </c>
      <c r="D1614" s="214">
        <v>930911372</v>
      </c>
      <c r="E1614" s="201" t="s">
        <v>306</v>
      </c>
      <c r="F1614" s="202" t="s">
        <v>3265</v>
      </c>
      <c r="G1614" s="201">
        <v>20</v>
      </c>
      <c r="H1614" s="201">
        <v>0.5</v>
      </c>
      <c r="I1614" s="201" t="s">
        <v>3308</v>
      </c>
    </row>
    <row r="1615" spans="1:9" ht="25.5">
      <c r="A1615" s="167">
        <f t="shared" si="25"/>
        <v>1610</v>
      </c>
      <c r="B1615" s="201" t="s">
        <v>3306</v>
      </c>
      <c r="C1615" s="201" t="s">
        <v>3314</v>
      </c>
      <c r="D1615" s="214">
        <v>930912787</v>
      </c>
      <c r="E1615" s="201" t="s">
        <v>306</v>
      </c>
      <c r="F1615" s="202" t="s">
        <v>3265</v>
      </c>
      <c r="G1615" s="201">
        <v>20</v>
      </c>
      <c r="H1615" s="201">
        <v>0.5</v>
      </c>
      <c r="I1615" s="201" t="s">
        <v>3308</v>
      </c>
    </row>
    <row r="1616" spans="1:9" ht="38.25">
      <c r="A1616" s="167">
        <f t="shared" si="25"/>
        <v>1611</v>
      </c>
      <c r="B1616" s="201" t="s">
        <v>3306</v>
      </c>
      <c r="C1616" s="201" t="s">
        <v>3315</v>
      </c>
      <c r="D1616" s="214" t="s">
        <v>3316</v>
      </c>
      <c r="E1616" s="201" t="s">
        <v>306</v>
      </c>
      <c r="F1616" s="202" t="s">
        <v>3265</v>
      </c>
      <c r="G1616" s="201">
        <v>25</v>
      </c>
      <c r="H1616" s="201">
        <v>0.625</v>
      </c>
      <c r="I1616" s="201" t="s">
        <v>3233</v>
      </c>
    </row>
    <row r="1617" spans="1:9" ht="38.25">
      <c r="A1617" s="167">
        <f t="shared" si="25"/>
        <v>1612</v>
      </c>
      <c r="B1617" s="201" t="s">
        <v>3306</v>
      </c>
      <c r="C1617" s="201" t="s">
        <v>3317</v>
      </c>
      <c r="D1617" s="214" t="s">
        <v>3318</v>
      </c>
      <c r="E1617" s="201" t="s">
        <v>306</v>
      </c>
      <c r="F1617" s="202" t="s">
        <v>3265</v>
      </c>
      <c r="G1617" s="201">
        <v>25</v>
      </c>
      <c r="H1617" s="201">
        <v>0.625</v>
      </c>
      <c r="I1617" s="201" t="s">
        <v>3233</v>
      </c>
    </row>
    <row r="1618" spans="1:9" ht="38.25">
      <c r="A1618" s="167">
        <f t="shared" si="25"/>
        <v>1613</v>
      </c>
      <c r="B1618" s="201" t="s">
        <v>3306</v>
      </c>
      <c r="C1618" s="201" t="s">
        <v>3319</v>
      </c>
      <c r="D1618" s="214" t="s">
        <v>3320</v>
      </c>
      <c r="E1618" s="201" t="s">
        <v>306</v>
      </c>
      <c r="F1618" s="202" t="s">
        <v>3265</v>
      </c>
      <c r="G1618" s="201">
        <v>25</v>
      </c>
      <c r="H1618" s="201">
        <v>0.625</v>
      </c>
      <c r="I1618" s="201" t="s">
        <v>3233</v>
      </c>
    </row>
    <row r="1619" spans="1:9" ht="38.25">
      <c r="A1619" s="167">
        <f t="shared" si="25"/>
        <v>1614</v>
      </c>
      <c r="B1619" s="201" t="s">
        <v>3306</v>
      </c>
      <c r="C1619" s="201" t="s">
        <v>3321</v>
      </c>
      <c r="D1619" s="214" t="s">
        <v>3322</v>
      </c>
      <c r="E1619" s="201" t="s">
        <v>306</v>
      </c>
      <c r="F1619" s="202" t="s">
        <v>3265</v>
      </c>
      <c r="G1619" s="201">
        <v>25</v>
      </c>
      <c r="H1619" s="201">
        <v>0.625</v>
      </c>
      <c r="I1619" s="201" t="s">
        <v>3233</v>
      </c>
    </row>
    <row r="1620" spans="1:9" ht="38.25">
      <c r="A1620" s="167">
        <f t="shared" si="25"/>
        <v>1615</v>
      </c>
      <c r="B1620" s="201" t="s">
        <v>3306</v>
      </c>
      <c r="C1620" s="201" t="s">
        <v>3323</v>
      </c>
      <c r="D1620" s="214" t="s">
        <v>3324</v>
      </c>
      <c r="E1620" s="201" t="s">
        <v>306</v>
      </c>
      <c r="F1620" s="202" t="s">
        <v>3265</v>
      </c>
      <c r="G1620" s="201">
        <v>25</v>
      </c>
      <c r="H1620" s="201">
        <v>0.625</v>
      </c>
      <c r="I1620" s="201" t="s">
        <v>3233</v>
      </c>
    </row>
    <row r="1621" spans="1:9" ht="38.25">
      <c r="A1621" s="167">
        <f t="shared" si="25"/>
        <v>1616</v>
      </c>
      <c r="B1621" s="201" t="s">
        <v>3306</v>
      </c>
      <c r="C1621" s="201" t="s">
        <v>3325</v>
      </c>
      <c r="D1621" s="214" t="s">
        <v>3326</v>
      </c>
      <c r="E1621" s="201" t="s">
        <v>306</v>
      </c>
      <c r="F1621" s="202" t="s">
        <v>3265</v>
      </c>
      <c r="G1621" s="201">
        <v>25</v>
      </c>
      <c r="H1621" s="201">
        <v>0.625</v>
      </c>
      <c r="I1621" s="201" t="s">
        <v>3233</v>
      </c>
    </row>
    <row r="1622" spans="1:9" ht="38.25">
      <c r="A1622" s="167">
        <f t="shared" si="25"/>
        <v>1617</v>
      </c>
      <c r="B1622" s="201" t="s">
        <v>3306</v>
      </c>
      <c r="C1622" s="201" t="s">
        <v>3327</v>
      </c>
      <c r="D1622" s="214" t="s">
        <v>3328</v>
      </c>
      <c r="E1622" s="201" t="s">
        <v>306</v>
      </c>
      <c r="F1622" s="202" t="s">
        <v>3265</v>
      </c>
      <c r="G1622" s="201">
        <v>25</v>
      </c>
      <c r="H1622" s="201">
        <v>0.625</v>
      </c>
      <c r="I1622" s="201" t="s">
        <v>3233</v>
      </c>
    </row>
    <row r="1623" spans="1:9" ht="38.25">
      <c r="A1623" s="167">
        <f t="shared" si="25"/>
        <v>1618</v>
      </c>
      <c r="B1623" s="201" t="s">
        <v>3306</v>
      </c>
      <c r="C1623" s="201" t="s">
        <v>3329</v>
      </c>
      <c r="D1623" s="214" t="s">
        <v>3330</v>
      </c>
      <c r="E1623" s="201" t="s">
        <v>306</v>
      </c>
      <c r="F1623" s="202" t="s">
        <v>3265</v>
      </c>
      <c r="G1623" s="201">
        <v>25</v>
      </c>
      <c r="H1623" s="201">
        <v>0.625</v>
      </c>
      <c r="I1623" s="201" t="s">
        <v>3233</v>
      </c>
    </row>
    <row r="1624" spans="1:9" ht="38.25">
      <c r="A1624" s="167">
        <f t="shared" si="25"/>
        <v>1619</v>
      </c>
      <c r="B1624" s="201" t="s">
        <v>3306</v>
      </c>
      <c r="C1624" s="201" t="s">
        <v>3331</v>
      </c>
      <c r="D1624" s="214" t="s">
        <v>3324</v>
      </c>
      <c r="E1624" s="201" t="s">
        <v>306</v>
      </c>
      <c r="F1624" s="202" t="s">
        <v>3265</v>
      </c>
      <c r="G1624" s="201">
        <v>25</v>
      </c>
      <c r="H1624" s="201">
        <v>0.625</v>
      </c>
      <c r="I1624" s="201" t="s">
        <v>3233</v>
      </c>
    </row>
    <row r="1625" spans="1:9" ht="38.25">
      <c r="A1625" s="167">
        <f t="shared" si="25"/>
        <v>1620</v>
      </c>
      <c r="B1625" s="201" t="s">
        <v>3306</v>
      </c>
      <c r="C1625" s="201" t="s">
        <v>3332</v>
      </c>
      <c r="D1625" s="214" t="s">
        <v>3333</v>
      </c>
      <c r="E1625" s="201" t="s">
        <v>306</v>
      </c>
      <c r="F1625" s="202" t="s">
        <v>3265</v>
      </c>
      <c r="G1625" s="201">
        <v>25</v>
      </c>
      <c r="H1625" s="201">
        <v>0.625</v>
      </c>
      <c r="I1625" s="201" t="s">
        <v>3233</v>
      </c>
    </row>
    <row r="1626" spans="1:9" ht="38.25">
      <c r="A1626" s="167">
        <f t="shared" si="25"/>
        <v>1621</v>
      </c>
      <c r="B1626" s="201" t="s">
        <v>3306</v>
      </c>
      <c r="C1626" s="201" t="s">
        <v>3334</v>
      </c>
      <c r="D1626" s="214" t="s">
        <v>3335</v>
      </c>
      <c r="E1626" s="201" t="s">
        <v>306</v>
      </c>
      <c r="F1626" s="202" t="s">
        <v>3265</v>
      </c>
      <c r="G1626" s="201">
        <v>25</v>
      </c>
      <c r="H1626" s="201">
        <v>0.625</v>
      </c>
      <c r="I1626" s="201" t="s">
        <v>3233</v>
      </c>
    </row>
    <row r="1627" spans="1:9" ht="38.25">
      <c r="A1627" s="167">
        <f t="shared" si="25"/>
        <v>1622</v>
      </c>
      <c r="B1627" s="201" t="s">
        <v>3306</v>
      </c>
      <c r="C1627" s="201" t="s">
        <v>3336</v>
      </c>
      <c r="D1627" s="214" t="s">
        <v>3337</v>
      </c>
      <c r="E1627" s="201" t="s">
        <v>306</v>
      </c>
      <c r="F1627" s="202" t="s">
        <v>3265</v>
      </c>
      <c r="G1627" s="201">
        <v>25</v>
      </c>
      <c r="H1627" s="201">
        <v>0.625</v>
      </c>
      <c r="I1627" s="201" t="s">
        <v>3233</v>
      </c>
    </row>
    <row r="1628" spans="1:9" ht="38.25">
      <c r="A1628" s="167">
        <f t="shared" si="25"/>
        <v>1623</v>
      </c>
      <c r="B1628" s="201" t="s">
        <v>3306</v>
      </c>
      <c r="C1628" s="201" t="s">
        <v>3338</v>
      </c>
      <c r="D1628" s="214" t="s">
        <v>3339</v>
      </c>
      <c r="E1628" s="201" t="s">
        <v>306</v>
      </c>
      <c r="F1628" s="202" t="s">
        <v>3265</v>
      </c>
      <c r="G1628" s="201">
        <v>25</v>
      </c>
      <c r="H1628" s="201">
        <v>0.625</v>
      </c>
      <c r="I1628" s="201" t="s">
        <v>3233</v>
      </c>
    </row>
    <row r="1629" spans="1:9" ht="38.25">
      <c r="A1629" s="167">
        <f t="shared" si="25"/>
        <v>1624</v>
      </c>
      <c r="B1629" s="201" t="s">
        <v>3306</v>
      </c>
      <c r="C1629" s="201" t="s">
        <v>3340</v>
      </c>
      <c r="D1629" s="214" t="s">
        <v>3341</v>
      </c>
      <c r="E1629" s="201" t="s">
        <v>306</v>
      </c>
      <c r="F1629" s="202" t="s">
        <v>3265</v>
      </c>
      <c r="G1629" s="201">
        <v>25</v>
      </c>
      <c r="H1629" s="201">
        <v>0.625</v>
      </c>
      <c r="I1629" s="201" t="s">
        <v>3233</v>
      </c>
    </row>
    <row r="1630" spans="1:9" ht="38.25">
      <c r="A1630" s="167">
        <f t="shared" si="25"/>
        <v>1625</v>
      </c>
      <c r="B1630" s="201" t="s">
        <v>3306</v>
      </c>
      <c r="C1630" s="201" t="s">
        <v>3342</v>
      </c>
      <c r="D1630" s="214" t="s">
        <v>3343</v>
      </c>
      <c r="E1630" s="201" t="s">
        <v>306</v>
      </c>
      <c r="F1630" s="202" t="s">
        <v>3265</v>
      </c>
      <c r="G1630" s="201">
        <v>25</v>
      </c>
      <c r="H1630" s="201">
        <v>0.625</v>
      </c>
      <c r="I1630" s="201" t="s">
        <v>3233</v>
      </c>
    </row>
    <row r="1631" spans="1:9" ht="38.25">
      <c r="A1631" s="167">
        <f t="shared" si="25"/>
        <v>1626</v>
      </c>
      <c r="B1631" s="201" t="s">
        <v>3306</v>
      </c>
      <c r="C1631" s="201" t="s">
        <v>3344</v>
      </c>
      <c r="D1631" s="214" t="s">
        <v>3345</v>
      </c>
      <c r="E1631" s="201" t="s">
        <v>306</v>
      </c>
      <c r="F1631" s="202" t="s">
        <v>3265</v>
      </c>
      <c r="G1631" s="201">
        <v>25</v>
      </c>
      <c r="H1631" s="201">
        <v>0.625</v>
      </c>
      <c r="I1631" s="201" t="s">
        <v>3233</v>
      </c>
    </row>
    <row r="1632" spans="1:9" ht="38.25">
      <c r="A1632" s="167">
        <f t="shared" si="25"/>
        <v>1627</v>
      </c>
      <c r="B1632" s="201" t="s">
        <v>3306</v>
      </c>
      <c r="C1632" s="201" t="s">
        <v>3346</v>
      </c>
      <c r="D1632" s="214" t="s">
        <v>3347</v>
      </c>
      <c r="E1632" s="201" t="s">
        <v>306</v>
      </c>
      <c r="F1632" s="202" t="s">
        <v>3265</v>
      </c>
      <c r="G1632" s="201">
        <v>25</v>
      </c>
      <c r="H1632" s="201">
        <v>0.625</v>
      </c>
      <c r="I1632" s="201" t="s">
        <v>3233</v>
      </c>
    </row>
    <row r="1633" spans="1:9" ht="38.25">
      <c r="A1633" s="167">
        <f t="shared" si="25"/>
        <v>1628</v>
      </c>
      <c r="B1633" s="201" t="s">
        <v>3306</v>
      </c>
      <c r="C1633" s="201" t="s">
        <v>3348</v>
      </c>
      <c r="D1633" s="214" t="s">
        <v>3349</v>
      </c>
      <c r="E1633" s="201" t="s">
        <v>306</v>
      </c>
      <c r="F1633" s="202" t="s">
        <v>3265</v>
      </c>
      <c r="G1633" s="201">
        <v>25</v>
      </c>
      <c r="H1633" s="201">
        <v>0.625</v>
      </c>
      <c r="I1633" s="201" t="s">
        <v>3233</v>
      </c>
    </row>
    <row r="1634" spans="1:9" ht="38.25">
      <c r="A1634" s="167">
        <f t="shared" si="25"/>
        <v>1629</v>
      </c>
      <c r="B1634" s="201" t="s">
        <v>3306</v>
      </c>
      <c r="C1634" s="201" t="s">
        <v>3350</v>
      </c>
      <c r="D1634" s="214" t="s">
        <v>3351</v>
      </c>
      <c r="E1634" s="201" t="s">
        <v>306</v>
      </c>
      <c r="F1634" s="202" t="s">
        <v>3265</v>
      </c>
      <c r="G1634" s="201">
        <v>25</v>
      </c>
      <c r="H1634" s="201">
        <v>0.625</v>
      </c>
      <c r="I1634" s="201" t="s">
        <v>3233</v>
      </c>
    </row>
    <row r="1635" spans="1:9" ht="38.25">
      <c r="A1635" s="167">
        <f t="shared" si="25"/>
        <v>1630</v>
      </c>
      <c r="B1635" s="201" t="s">
        <v>3306</v>
      </c>
      <c r="C1635" s="201" t="s">
        <v>3352</v>
      </c>
      <c r="D1635" s="214" t="s">
        <v>3353</v>
      </c>
      <c r="E1635" s="201" t="s">
        <v>306</v>
      </c>
      <c r="F1635" s="202" t="s">
        <v>3265</v>
      </c>
      <c r="G1635" s="201">
        <v>25</v>
      </c>
      <c r="H1635" s="201">
        <v>0.625</v>
      </c>
      <c r="I1635" s="201" t="s">
        <v>3233</v>
      </c>
    </row>
    <row r="1636" spans="1:9" ht="38.25">
      <c r="A1636" s="167">
        <f t="shared" si="25"/>
        <v>1631</v>
      </c>
      <c r="B1636" s="201" t="s">
        <v>3306</v>
      </c>
      <c r="C1636" s="201" t="s">
        <v>3354</v>
      </c>
      <c r="D1636" s="214" t="s">
        <v>3355</v>
      </c>
      <c r="E1636" s="201" t="s">
        <v>306</v>
      </c>
      <c r="F1636" s="202" t="s">
        <v>3265</v>
      </c>
      <c r="G1636" s="201">
        <v>25</v>
      </c>
      <c r="H1636" s="201">
        <v>0.625</v>
      </c>
      <c r="I1636" s="201" t="s">
        <v>3233</v>
      </c>
    </row>
    <row r="1637" spans="1:9" ht="38.25">
      <c r="A1637" s="167">
        <f t="shared" si="25"/>
        <v>1632</v>
      </c>
      <c r="B1637" s="201" t="s">
        <v>3306</v>
      </c>
      <c r="C1637" s="201" t="s">
        <v>3356</v>
      </c>
      <c r="D1637" s="214" t="s">
        <v>3357</v>
      </c>
      <c r="E1637" s="201" t="s">
        <v>306</v>
      </c>
      <c r="F1637" s="202" t="s">
        <v>3265</v>
      </c>
      <c r="G1637" s="201">
        <v>25</v>
      </c>
      <c r="H1637" s="201">
        <v>0.625</v>
      </c>
      <c r="I1637" s="201" t="s">
        <v>3233</v>
      </c>
    </row>
    <row r="1638" spans="1:9" ht="38.25">
      <c r="A1638" s="167">
        <f t="shared" si="25"/>
        <v>1633</v>
      </c>
      <c r="B1638" s="201" t="s">
        <v>3306</v>
      </c>
      <c r="C1638" s="201" t="s">
        <v>3358</v>
      </c>
      <c r="D1638" s="214" t="s">
        <v>3359</v>
      </c>
      <c r="E1638" s="201" t="s">
        <v>306</v>
      </c>
      <c r="F1638" s="202" t="s">
        <v>3265</v>
      </c>
      <c r="G1638" s="201">
        <v>25</v>
      </c>
      <c r="H1638" s="201">
        <v>0.625</v>
      </c>
      <c r="I1638" s="201" t="s">
        <v>3233</v>
      </c>
    </row>
    <row r="1639" spans="1:9" ht="38.25">
      <c r="A1639" s="167">
        <f t="shared" si="25"/>
        <v>1634</v>
      </c>
      <c r="B1639" s="201" t="s">
        <v>3306</v>
      </c>
      <c r="C1639" s="201" t="s">
        <v>3360</v>
      </c>
      <c r="D1639" s="214" t="s">
        <v>3361</v>
      </c>
      <c r="E1639" s="201" t="s">
        <v>306</v>
      </c>
      <c r="F1639" s="202" t="s">
        <v>3265</v>
      </c>
      <c r="G1639" s="201">
        <v>25</v>
      </c>
      <c r="H1639" s="201">
        <v>0.625</v>
      </c>
      <c r="I1639" s="201" t="s">
        <v>3233</v>
      </c>
    </row>
    <row r="1640" spans="1:9" ht="38.25">
      <c r="A1640" s="167">
        <f t="shared" si="25"/>
        <v>1635</v>
      </c>
      <c r="B1640" s="201" t="s">
        <v>3306</v>
      </c>
      <c r="C1640" s="201" t="s">
        <v>3362</v>
      </c>
      <c r="D1640" s="214" t="s">
        <v>3363</v>
      </c>
      <c r="E1640" s="201" t="s">
        <v>306</v>
      </c>
      <c r="F1640" s="202" t="s">
        <v>3265</v>
      </c>
      <c r="G1640" s="201">
        <v>25</v>
      </c>
      <c r="H1640" s="201">
        <v>0.625</v>
      </c>
      <c r="I1640" s="201" t="s">
        <v>3233</v>
      </c>
    </row>
    <row r="1641" spans="1:9" ht="38.25">
      <c r="A1641" s="167">
        <f t="shared" si="25"/>
        <v>1636</v>
      </c>
      <c r="B1641" s="201" t="s">
        <v>3306</v>
      </c>
      <c r="C1641" s="201" t="s">
        <v>3364</v>
      </c>
      <c r="D1641" s="214" t="s">
        <v>3365</v>
      </c>
      <c r="E1641" s="201" t="s">
        <v>306</v>
      </c>
      <c r="F1641" s="202" t="s">
        <v>3265</v>
      </c>
      <c r="G1641" s="201">
        <v>25</v>
      </c>
      <c r="H1641" s="201">
        <v>0.625</v>
      </c>
      <c r="I1641" s="201" t="s">
        <v>3233</v>
      </c>
    </row>
    <row r="1642" spans="1:9" ht="38.25">
      <c r="A1642" s="167">
        <f t="shared" si="25"/>
        <v>1637</v>
      </c>
      <c r="B1642" s="201" t="s">
        <v>3306</v>
      </c>
      <c r="C1642" s="201" t="s">
        <v>3366</v>
      </c>
      <c r="D1642" s="214" t="s">
        <v>3359</v>
      </c>
      <c r="E1642" s="201" t="s">
        <v>306</v>
      </c>
      <c r="F1642" s="202" t="s">
        <v>3265</v>
      </c>
      <c r="G1642" s="201">
        <v>25</v>
      </c>
      <c r="H1642" s="201">
        <v>0.625</v>
      </c>
      <c r="I1642" s="201" t="s">
        <v>3233</v>
      </c>
    </row>
    <row r="1643" spans="1:9" ht="38.25">
      <c r="A1643" s="167">
        <f t="shared" si="25"/>
        <v>1638</v>
      </c>
      <c r="B1643" s="201" t="s">
        <v>3306</v>
      </c>
      <c r="C1643" s="201" t="s">
        <v>3367</v>
      </c>
      <c r="D1643" s="214" t="s">
        <v>3361</v>
      </c>
      <c r="E1643" s="201" t="s">
        <v>306</v>
      </c>
      <c r="F1643" s="202" t="s">
        <v>3265</v>
      </c>
      <c r="G1643" s="201">
        <v>25</v>
      </c>
      <c r="H1643" s="201">
        <v>0.625</v>
      </c>
      <c r="I1643" s="201" t="s">
        <v>3233</v>
      </c>
    </row>
    <row r="1644" spans="1:9" ht="38.25">
      <c r="A1644" s="167">
        <f t="shared" si="25"/>
        <v>1639</v>
      </c>
      <c r="B1644" s="201" t="s">
        <v>3306</v>
      </c>
      <c r="C1644" s="201" t="s">
        <v>3368</v>
      </c>
      <c r="D1644" s="214" t="s">
        <v>3365</v>
      </c>
      <c r="E1644" s="201" t="s">
        <v>306</v>
      </c>
      <c r="F1644" s="202" t="s">
        <v>3265</v>
      </c>
      <c r="G1644" s="201">
        <v>25</v>
      </c>
      <c r="H1644" s="201">
        <v>0.625</v>
      </c>
      <c r="I1644" s="201" t="s">
        <v>3233</v>
      </c>
    </row>
    <row r="1645" spans="1:9" ht="38.25">
      <c r="A1645" s="167">
        <f t="shared" si="25"/>
        <v>1640</v>
      </c>
      <c r="B1645" s="201" t="s">
        <v>3306</v>
      </c>
      <c r="C1645" s="201" t="s">
        <v>3369</v>
      </c>
      <c r="D1645" s="214" t="s">
        <v>3370</v>
      </c>
      <c r="E1645" s="201" t="s">
        <v>306</v>
      </c>
      <c r="F1645" s="202" t="s">
        <v>3265</v>
      </c>
      <c r="G1645" s="201">
        <v>25</v>
      </c>
      <c r="H1645" s="201">
        <v>0.625</v>
      </c>
      <c r="I1645" s="201" t="s">
        <v>3233</v>
      </c>
    </row>
    <row r="1646" spans="1:9" ht="38.25">
      <c r="A1646" s="167">
        <f t="shared" si="25"/>
        <v>1641</v>
      </c>
      <c r="B1646" s="201" t="s">
        <v>3306</v>
      </c>
      <c r="C1646" s="201" t="s">
        <v>3371</v>
      </c>
      <c r="D1646" s="214" t="s">
        <v>3372</v>
      </c>
      <c r="E1646" s="201" t="s">
        <v>306</v>
      </c>
      <c r="F1646" s="202" t="s">
        <v>3265</v>
      </c>
      <c r="G1646" s="201">
        <v>25</v>
      </c>
      <c r="H1646" s="201">
        <v>0.625</v>
      </c>
      <c r="I1646" s="201" t="s">
        <v>3233</v>
      </c>
    </row>
    <row r="1647" spans="1:9">
      <c r="A1647" s="167">
        <f t="shared" si="25"/>
        <v>1642</v>
      </c>
      <c r="B1647" s="201" t="s">
        <v>3373</v>
      </c>
      <c r="C1647" s="201" t="s">
        <v>3374</v>
      </c>
      <c r="D1647" s="214">
        <v>975189624</v>
      </c>
      <c r="E1647" s="201" t="s">
        <v>711</v>
      </c>
      <c r="F1647" s="202" t="s">
        <v>3118</v>
      </c>
      <c r="G1647" s="201">
        <v>1</v>
      </c>
      <c r="H1647" s="201">
        <v>9</v>
      </c>
      <c r="I1647" s="201" t="s">
        <v>3375</v>
      </c>
    </row>
    <row r="1648" spans="1:9">
      <c r="A1648" s="167">
        <f t="shared" si="25"/>
        <v>1643</v>
      </c>
      <c r="B1648" s="201" t="s">
        <v>3373</v>
      </c>
      <c r="C1648" s="201" t="s">
        <v>3376</v>
      </c>
      <c r="D1648" s="214">
        <v>975166419</v>
      </c>
      <c r="E1648" s="201" t="s">
        <v>711</v>
      </c>
      <c r="F1648" s="202" t="s">
        <v>3118</v>
      </c>
      <c r="G1648" s="201">
        <v>1</v>
      </c>
      <c r="H1648" s="201">
        <v>9</v>
      </c>
      <c r="I1648" s="201" t="s">
        <v>3375</v>
      </c>
    </row>
    <row r="1649" spans="1:9">
      <c r="A1649" s="167">
        <f t="shared" si="25"/>
        <v>1644</v>
      </c>
      <c r="B1649" s="201" t="s">
        <v>3373</v>
      </c>
      <c r="C1649" s="201" t="s">
        <v>3377</v>
      </c>
      <c r="D1649" s="214">
        <v>973636637</v>
      </c>
      <c r="E1649" s="201" t="s">
        <v>711</v>
      </c>
      <c r="F1649" s="202" t="s">
        <v>3118</v>
      </c>
      <c r="G1649" s="201">
        <v>1</v>
      </c>
      <c r="H1649" s="201">
        <v>7.5</v>
      </c>
      <c r="I1649" s="201" t="s">
        <v>3375</v>
      </c>
    </row>
    <row r="1650" spans="1:9">
      <c r="A1650" s="167">
        <f t="shared" si="25"/>
        <v>1645</v>
      </c>
      <c r="B1650" s="201" t="s">
        <v>3373</v>
      </c>
      <c r="C1650" s="201" t="s">
        <v>3378</v>
      </c>
      <c r="D1650" s="214">
        <v>975166209</v>
      </c>
      <c r="E1650" s="201" t="s">
        <v>711</v>
      </c>
      <c r="F1650" s="202" t="s">
        <v>3118</v>
      </c>
      <c r="G1650" s="201">
        <v>1</v>
      </c>
      <c r="H1650" s="201">
        <v>7.5</v>
      </c>
      <c r="I1650" s="201" t="s">
        <v>3375</v>
      </c>
    </row>
    <row r="1651" spans="1:9">
      <c r="A1651" s="167">
        <f t="shared" si="25"/>
        <v>1646</v>
      </c>
      <c r="B1651" s="201" t="s">
        <v>3373</v>
      </c>
      <c r="C1651" s="201" t="s">
        <v>3379</v>
      </c>
      <c r="D1651" s="214">
        <v>974582385</v>
      </c>
      <c r="E1651" s="201" t="s">
        <v>711</v>
      </c>
      <c r="F1651" s="202" t="s">
        <v>3118</v>
      </c>
      <c r="G1651" s="201">
        <v>1</v>
      </c>
      <c r="H1651" s="201">
        <v>7.5</v>
      </c>
      <c r="I1651" s="201" t="s">
        <v>3375</v>
      </c>
    </row>
    <row r="1652" spans="1:9">
      <c r="A1652" s="167">
        <f t="shared" si="25"/>
        <v>1647</v>
      </c>
      <c r="B1652" s="201" t="s">
        <v>3373</v>
      </c>
      <c r="C1652" s="201" t="s">
        <v>3380</v>
      </c>
      <c r="D1652" s="214">
        <v>941199722</v>
      </c>
      <c r="E1652" s="201" t="s">
        <v>711</v>
      </c>
      <c r="F1652" s="202" t="s">
        <v>3118</v>
      </c>
      <c r="G1652" s="201">
        <v>1</v>
      </c>
      <c r="H1652" s="201">
        <v>7.5</v>
      </c>
      <c r="I1652" s="201" t="s">
        <v>3375</v>
      </c>
    </row>
    <row r="1653" spans="1:9">
      <c r="A1653" s="167">
        <f t="shared" si="25"/>
        <v>1648</v>
      </c>
      <c r="B1653" s="201" t="s">
        <v>3373</v>
      </c>
      <c r="C1653" s="201" t="s">
        <v>3381</v>
      </c>
      <c r="D1653" s="214">
        <v>976039980</v>
      </c>
      <c r="E1653" s="201" t="s">
        <v>711</v>
      </c>
      <c r="F1653" s="202" t="s">
        <v>3118</v>
      </c>
      <c r="G1653" s="201">
        <v>1</v>
      </c>
      <c r="H1653" s="201">
        <v>7.5</v>
      </c>
      <c r="I1653" s="201" t="s">
        <v>3375</v>
      </c>
    </row>
    <row r="1654" spans="1:9">
      <c r="A1654" s="167">
        <f t="shared" si="25"/>
        <v>1649</v>
      </c>
      <c r="B1654" s="201" t="s">
        <v>3373</v>
      </c>
      <c r="C1654" s="201" t="s">
        <v>3382</v>
      </c>
      <c r="D1654" s="214">
        <v>976038506</v>
      </c>
      <c r="E1654" s="201" t="s">
        <v>711</v>
      </c>
      <c r="F1654" s="202" t="s">
        <v>3118</v>
      </c>
      <c r="G1654" s="201">
        <v>1</v>
      </c>
      <c r="H1654" s="201">
        <v>7.5</v>
      </c>
      <c r="I1654" s="201" t="s">
        <v>3375</v>
      </c>
    </row>
    <row r="1655" spans="1:9">
      <c r="A1655" s="167">
        <f t="shared" si="25"/>
        <v>1650</v>
      </c>
      <c r="B1655" s="201" t="s">
        <v>3373</v>
      </c>
      <c r="C1655" s="201" t="s">
        <v>3383</v>
      </c>
      <c r="D1655" s="214">
        <v>975276690</v>
      </c>
      <c r="E1655" s="201" t="s">
        <v>711</v>
      </c>
      <c r="F1655" s="202" t="s">
        <v>3118</v>
      </c>
      <c r="G1655" s="201">
        <v>1</v>
      </c>
      <c r="H1655" s="201">
        <v>10</v>
      </c>
      <c r="I1655" s="201" t="s">
        <v>3375</v>
      </c>
    </row>
    <row r="1656" spans="1:9">
      <c r="A1656" s="167">
        <f t="shared" si="25"/>
        <v>1651</v>
      </c>
      <c r="B1656" s="201" t="s">
        <v>3373</v>
      </c>
      <c r="C1656" s="201" t="s">
        <v>3384</v>
      </c>
      <c r="D1656" s="214">
        <v>937412508</v>
      </c>
      <c r="E1656" s="201" t="s">
        <v>711</v>
      </c>
      <c r="F1656" s="202" t="s">
        <v>3118</v>
      </c>
      <c r="G1656" s="201">
        <v>1</v>
      </c>
      <c r="H1656" s="201">
        <v>10</v>
      </c>
      <c r="I1656" s="201" t="s">
        <v>3375</v>
      </c>
    </row>
    <row r="1657" spans="1:9">
      <c r="A1657" s="167">
        <f t="shared" si="25"/>
        <v>1652</v>
      </c>
      <c r="B1657" s="201" t="s">
        <v>3373</v>
      </c>
      <c r="C1657" s="201" t="s">
        <v>3385</v>
      </c>
      <c r="D1657" s="214" t="s">
        <v>3386</v>
      </c>
      <c r="E1657" s="201" t="s">
        <v>711</v>
      </c>
      <c r="F1657" s="202" t="s">
        <v>3118</v>
      </c>
      <c r="G1657" s="201">
        <v>1</v>
      </c>
      <c r="H1657" s="201">
        <v>9.5</v>
      </c>
      <c r="I1657" s="201" t="s">
        <v>3375</v>
      </c>
    </row>
    <row r="1658" spans="1:9">
      <c r="A1658" s="167">
        <f t="shared" si="25"/>
        <v>1653</v>
      </c>
      <c r="B1658" s="201" t="s">
        <v>3373</v>
      </c>
      <c r="C1658" s="201" t="s">
        <v>3387</v>
      </c>
      <c r="D1658" s="214">
        <v>975122821</v>
      </c>
      <c r="E1658" s="201" t="s">
        <v>711</v>
      </c>
      <c r="F1658" s="202" t="s">
        <v>3118</v>
      </c>
      <c r="G1658" s="201">
        <v>1</v>
      </c>
      <c r="H1658" s="201">
        <v>9.5</v>
      </c>
      <c r="I1658" s="201" t="s">
        <v>3375</v>
      </c>
    </row>
    <row r="1659" spans="1:9">
      <c r="A1659" s="167">
        <f t="shared" si="25"/>
        <v>1654</v>
      </c>
      <c r="B1659" s="201" t="s">
        <v>3373</v>
      </c>
      <c r="C1659" s="201" t="s">
        <v>3388</v>
      </c>
      <c r="D1659" s="214">
        <v>973606583</v>
      </c>
      <c r="E1659" s="201" t="s">
        <v>711</v>
      </c>
      <c r="F1659" s="202" t="s">
        <v>3118</v>
      </c>
      <c r="G1659" s="201">
        <v>1</v>
      </c>
      <c r="H1659" s="201">
        <v>8</v>
      </c>
      <c r="I1659" s="201" t="s">
        <v>3375</v>
      </c>
    </row>
    <row r="1660" spans="1:9" ht="38.25">
      <c r="A1660" s="167">
        <f t="shared" si="25"/>
        <v>1655</v>
      </c>
      <c r="B1660" s="201" t="s">
        <v>3373</v>
      </c>
      <c r="C1660" s="201" t="s">
        <v>3389</v>
      </c>
      <c r="D1660" s="214" t="s">
        <v>3390</v>
      </c>
      <c r="E1660" s="201" t="s">
        <v>805</v>
      </c>
      <c r="F1660" s="202" t="s">
        <v>2031</v>
      </c>
      <c r="G1660" s="201">
        <v>60</v>
      </c>
      <c r="H1660" s="201">
        <v>1.5</v>
      </c>
      <c r="I1660" s="201" t="s">
        <v>3233</v>
      </c>
    </row>
    <row r="1661" spans="1:9" ht="38.25">
      <c r="A1661" s="167">
        <f t="shared" si="25"/>
        <v>1656</v>
      </c>
      <c r="B1661" s="201" t="s">
        <v>3373</v>
      </c>
      <c r="C1661" s="201" t="s">
        <v>3391</v>
      </c>
      <c r="D1661" s="214" t="s">
        <v>3392</v>
      </c>
      <c r="E1661" s="201" t="s">
        <v>805</v>
      </c>
      <c r="F1661" s="202" t="s">
        <v>2031</v>
      </c>
      <c r="G1661" s="201">
        <v>60</v>
      </c>
      <c r="H1661" s="201">
        <v>1.5</v>
      </c>
      <c r="I1661" s="201" t="s">
        <v>3233</v>
      </c>
    </row>
    <row r="1662" spans="1:9" ht="38.25">
      <c r="A1662" s="167">
        <f t="shared" si="25"/>
        <v>1657</v>
      </c>
      <c r="B1662" s="201" t="s">
        <v>3373</v>
      </c>
      <c r="C1662" s="201" t="s">
        <v>3393</v>
      </c>
      <c r="D1662" s="214" t="s">
        <v>3394</v>
      </c>
      <c r="E1662" s="201" t="s">
        <v>805</v>
      </c>
      <c r="F1662" s="202" t="s">
        <v>2031</v>
      </c>
      <c r="G1662" s="201">
        <v>60</v>
      </c>
      <c r="H1662" s="201">
        <v>1.5</v>
      </c>
      <c r="I1662" s="201" t="s">
        <v>3233</v>
      </c>
    </row>
    <row r="1663" spans="1:9" ht="38.25">
      <c r="A1663" s="167">
        <f t="shared" si="25"/>
        <v>1658</v>
      </c>
      <c r="B1663" s="201" t="s">
        <v>3373</v>
      </c>
      <c r="C1663" s="201" t="s">
        <v>3395</v>
      </c>
      <c r="D1663" s="214" t="s">
        <v>3396</v>
      </c>
      <c r="E1663" s="201" t="s">
        <v>805</v>
      </c>
      <c r="F1663" s="202" t="s">
        <v>2031</v>
      </c>
      <c r="G1663" s="201">
        <v>60</v>
      </c>
      <c r="H1663" s="201">
        <v>1.5</v>
      </c>
      <c r="I1663" s="201" t="s">
        <v>3233</v>
      </c>
    </row>
    <row r="1664" spans="1:9" ht="38.25">
      <c r="A1664" s="167">
        <f t="shared" si="25"/>
        <v>1659</v>
      </c>
      <c r="B1664" s="201" t="s">
        <v>3373</v>
      </c>
      <c r="C1664" s="201" t="s">
        <v>3397</v>
      </c>
      <c r="D1664" s="214" t="s">
        <v>3398</v>
      </c>
      <c r="E1664" s="201" t="s">
        <v>805</v>
      </c>
      <c r="F1664" s="202" t="s">
        <v>2031</v>
      </c>
      <c r="G1664" s="201">
        <v>60</v>
      </c>
      <c r="H1664" s="201">
        <v>1.5</v>
      </c>
      <c r="I1664" s="201" t="s">
        <v>3233</v>
      </c>
    </row>
    <row r="1665" spans="1:9" ht="38.25">
      <c r="A1665" s="167">
        <f t="shared" si="25"/>
        <v>1660</v>
      </c>
      <c r="B1665" s="201" t="s">
        <v>3373</v>
      </c>
      <c r="C1665" s="201" t="s">
        <v>3399</v>
      </c>
      <c r="D1665" s="214" t="s">
        <v>3400</v>
      </c>
      <c r="E1665" s="201" t="s">
        <v>805</v>
      </c>
      <c r="F1665" s="202" t="s">
        <v>2031</v>
      </c>
      <c r="G1665" s="201">
        <v>60</v>
      </c>
      <c r="H1665" s="201">
        <v>1.5</v>
      </c>
      <c r="I1665" s="201" t="s">
        <v>3233</v>
      </c>
    </row>
    <row r="1666" spans="1:9" ht="38.25">
      <c r="A1666" s="167">
        <f t="shared" si="25"/>
        <v>1661</v>
      </c>
      <c r="B1666" s="201" t="s">
        <v>3373</v>
      </c>
      <c r="C1666" s="201" t="s">
        <v>3401</v>
      </c>
      <c r="D1666" s="214" t="s">
        <v>3402</v>
      </c>
      <c r="E1666" s="201" t="s">
        <v>805</v>
      </c>
      <c r="F1666" s="202" t="s">
        <v>2031</v>
      </c>
      <c r="G1666" s="201">
        <v>60</v>
      </c>
      <c r="H1666" s="201">
        <v>1.5</v>
      </c>
      <c r="I1666" s="201" t="s">
        <v>3233</v>
      </c>
    </row>
    <row r="1667" spans="1:9" ht="38.25">
      <c r="A1667" s="167">
        <f t="shared" si="25"/>
        <v>1662</v>
      </c>
      <c r="B1667" s="201" t="s">
        <v>3373</v>
      </c>
      <c r="C1667" s="201" t="s">
        <v>3403</v>
      </c>
      <c r="D1667" s="214" t="s">
        <v>3404</v>
      </c>
      <c r="E1667" s="201" t="s">
        <v>805</v>
      </c>
      <c r="F1667" s="202" t="s">
        <v>2031</v>
      </c>
      <c r="G1667" s="201">
        <v>60</v>
      </c>
      <c r="H1667" s="201">
        <v>1.5</v>
      </c>
      <c r="I1667" s="201" t="s">
        <v>3233</v>
      </c>
    </row>
    <row r="1668" spans="1:9" ht="38.25">
      <c r="A1668" s="167">
        <f t="shared" si="25"/>
        <v>1663</v>
      </c>
      <c r="B1668" s="201" t="s">
        <v>3373</v>
      </c>
      <c r="C1668" s="201" t="s">
        <v>3405</v>
      </c>
      <c r="D1668" s="214" t="s">
        <v>3406</v>
      </c>
      <c r="E1668" s="201" t="s">
        <v>805</v>
      </c>
      <c r="F1668" s="202" t="s">
        <v>2031</v>
      </c>
      <c r="G1668" s="201">
        <v>60</v>
      </c>
      <c r="H1668" s="201">
        <v>1.5</v>
      </c>
      <c r="I1668" s="201" t="s">
        <v>3233</v>
      </c>
    </row>
    <row r="1669" spans="1:9" ht="38.25">
      <c r="A1669" s="167">
        <f t="shared" si="25"/>
        <v>1664</v>
      </c>
      <c r="B1669" s="201" t="s">
        <v>3373</v>
      </c>
      <c r="C1669" s="201" t="s">
        <v>3407</v>
      </c>
      <c r="D1669" s="214" t="s">
        <v>3408</v>
      </c>
      <c r="E1669" s="201" t="s">
        <v>805</v>
      </c>
      <c r="F1669" s="202" t="s">
        <v>2031</v>
      </c>
      <c r="G1669" s="201">
        <v>60</v>
      </c>
      <c r="H1669" s="201">
        <v>1.5</v>
      </c>
      <c r="I1669" s="201" t="s">
        <v>3233</v>
      </c>
    </row>
    <row r="1670" spans="1:9" ht="38.25">
      <c r="A1670" s="167">
        <f t="shared" si="25"/>
        <v>1665</v>
      </c>
      <c r="B1670" s="201" t="s">
        <v>3373</v>
      </c>
      <c r="C1670" s="201" t="s">
        <v>3409</v>
      </c>
      <c r="D1670" s="214" t="s">
        <v>3410</v>
      </c>
      <c r="E1670" s="201" t="s">
        <v>805</v>
      </c>
      <c r="F1670" s="202" t="s">
        <v>2031</v>
      </c>
      <c r="G1670" s="201">
        <v>60</v>
      </c>
      <c r="H1670" s="201">
        <v>1.5</v>
      </c>
      <c r="I1670" s="201" t="s">
        <v>3233</v>
      </c>
    </row>
    <row r="1671" spans="1:9" ht="38.25">
      <c r="A1671" s="167">
        <f t="shared" si="25"/>
        <v>1666</v>
      </c>
      <c r="B1671" s="201" t="s">
        <v>3373</v>
      </c>
      <c r="C1671" s="201" t="s">
        <v>3411</v>
      </c>
      <c r="D1671" s="214" t="s">
        <v>3412</v>
      </c>
      <c r="E1671" s="201" t="s">
        <v>805</v>
      </c>
      <c r="F1671" s="202" t="s">
        <v>2031</v>
      </c>
      <c r="G1671" s="201">
        <v>60</v>
      </c>
      <c r="H1671" s="201">
        <v>1.5</v>
      </c>
      <c r="I1671" s="201" t="s">
        <v>3233</v>
      </c>
    </row>
    <row r="1672" spans="1:9" ht="38.25">
      <c r="A1672" s="167">
        <f t="shared" ref="A1672:A1735" si="26">+A1671+1</f>
        <v>1667</v>
      </c>
      <c r="B1672" s="201" t="s">
        <v>3373</v>
      </c>
      <c r="C1672" s="201" t="s">
        <v>3413</v>
      </c>
      <c r="D1672" s="214" t="s">
        <v>3414</v>
      </c>
      <c r="E1672" s="201" t="s">
        <v>805</v>
      </c>
      <c r="F1672" s="202" t="s">
        <v>2031</v>
      </c>
      <c r="G1672" s="201">
        <v>60</v>
      </c>
      <c r="H1672" s="201">
        <v>1.5</v>
      </c>
      <c r="I1672" s="201" t="s">
        <v>3233</v>
      </c>
    </row>
    <row r="1673" spans="1:9" ht="38.25">
      <c r="A1673" s="167">
        <f t="shared" si="26"/>
        <v>1668</v>
      </c>
      <c r="B1673" s="201" t="s">
        <v>3373</v>
      </c>
      <c r="C1673" s="201" t="s">
        <v>3415</v>
      </c>
      <c r="D1673" s="214" t="s">
        <v>3416</v>
      </c>
      <c r="E1673" s="201" t="s">
        <v>805</v>
      </c>
      <c r="F1673" s="202" t="s">
        <v>2031</v>
      </c>
      <c r="G1673" s="201">
        <v>60</v>
      </c>
      <c r="H1673" s="201">
        <v>1.5</v>
      </c>
      <c r="I1673" s="201" t="s">
        <v>3233</v>
      </c>
    </row>
    <row r="1674" spans="1:9" ht="38.25">
      <c r="A1674" s="167">
        <f t="shared" si="26"/>
        <v>1669</v>
      </c>
      <c r="B1674" s="201" t="s">
        <v>3373</v>
      </c>
      <c r="C1674" s="201" t="s">
        <v>3417</v>
      </c>
      <c r="D1674" s="214" t="s">
        <v>3418</v>
      </c>
      <c r="E1674" s="201" t="s">
        <v>805</v>
      </c>
      <c r="F1674" s="202" t="s">
        <v>2031</v>
      </c>
      <c r="G1674" s="201">
        <v>60</v>
      </c>
      <c r="H1674" s="201">
        <v>1.5</v>
      </c>
      <c r="I1674" s="201" t="s">
        <v>3233</v>
      </c>
    </row>
    <row r="1675" spans="1:9" ht="38.25">
      <c r="A1675" s="167">
        <f t="shared" si="26"/>
        <v>1670</v>
      </c>
      <c r="B1675" s="201" t="s">
        <v>3373</v>
      </c>
      <c r="C1675" s="201" t="s">
        <v>3419</v>
      </c>
      <c r="D1675" s="214" t="s">
        <v>3420</v>
      </c>
      <c r="E1675" s="201" t="s">
        <v>805</v>
      </c>
      <c r="F1675" s="202" t="s">
        <v>2031</v>
      </c>
      <c r="G1675" s="201">
        <v>60</v>
      </c>
      <c r="H1675" s="201">
        <v>1.5</v>
      </c>
      <c r="I1675" s="201" t="s">
        <v>3233</v>
      </c>
    </row>
    <row r="1676" spans="1:9" ht="38.25">
      <c r="A1676" s="167">
        <f t="shared" si="26"/>
        <v>1671</v>
      </c>
      <c r="B1676" s="201" t="s">
        <v>3373</v>
      </c>
      <c r="C1676" s="201" t="s">
        <v>3421</v>
      </c>
      <c r="D1676" s="214" t="s">
        <v>3422</v>
      </c>
      <c r="E1676" s="201" t="s">
        <v>805</v>
      </c>
      <c r="F1676" s="202" t="s">
        <v>2031</v>
      </c>
      <c r="G1676" s="201">
        <v>60</v>
      </c>
      <c r="H1676" s="201">
        <v>1.5</v>
      </c>
      <c r="I1676" s="201" t="s">
        <v>3233</v>
      </c>
    </row>
    <row r="1677" spans="1:9" ht="38.25">
      <c r="A1677" s="167">
        <f t="shared" si="26"/>
        <v>1672</v>
      </c>
      <c r="B1677" s="201" t="s">
        <v>3373</v>
      </c>
      <c r="C1677" s="201" t="s">
        <v>3423</v>
      </c>
      <c r="D1677" s="214" t="s">
        <v>3424</v>
      </c>
      <c r="E1677" s="201" t="s">
        <v>805</v>
      </c>
      <c r="F1677" s="202" t="s">
        <v>2031</v>
      </c>
      <c r="G1677" s="201">
        <v>60</v>
      </c>
      <c r="H1677" s="201">
        <v>1.5</v>
      </c>
      <c r="I1677" s="201" t="s">
        <v>3233</v>
      </c>
    </row>
    <row r="1678" spans="1:9" ht="38.25">
      <c r="A1678" s="167">
        <f t="shared" si="26"/>
        <v>1673</v>
      </c>
      <c r="B1678" s="201" t="s">
        <v>3373</v>
      </c>
      <c r="C1678" s="201" t="s">
        <v>3425</v>
      </c>
      <c r="D1678" s="214" t="s">
        <v>3426</v>
      </c>
      <c r="E1678" s="201" t="s">
        <v>805</v>
      </c>
      <c r="F1678" s="202" t="s">
        <v>2031</v>
      </c>
      <c r="G1678" s="201">
        <v>60</v>
      </c>
      <c r="H1678" s="201">
        <v>1.5</v>
      </c>
      <c r="I1678" s="201" t="s">
        <v>3233</v>
      </c>
    </row>
    <row r="1679" spans="1:9" ht="38.25">
      <c r="A1679" s="167">
        <f t="shared" si="26"/>
        <v>1674</v>
      </c>
      <c r="B1679" s="201" t="s">
        <v>3373</v>
      </c>
      <c r="C1679" s="201" t="s">
        <v>3427</v>
      </c>
      <c r="D1679" s="214" t="s">
        <v>3428</v>
      </c>
      <c r="E1679" s="201" t="s">
        <v>805</v>
      </c>
      <c r="F1679" s="202" t="s">
        <v>2031</v>
      </c>
      <c r="G1679" s="201">
        <v>60</v>
      </c>
      <c r="H1679" s="201">
        <v>1.5</v>
      </c>
      <c r="I1679" s="201" t="s">
        <v>3233</v>
      </c>
    </row>
    <row r="1680" spans="1:9" ht="38.25">
      <c r="A1680" s="167">
        <f t="shared" si="26"/>
        <v>1675</v>
      </c>
      <c r="B1680" s="201" t="s">
        <v>3373</v>
      </c>
      <c r="C1680" s="201" t="s">
        <v>3429</v>
      </c>
      <c r="D1680" s="214" t="s">
        <v>3430</v>
      </c>
      <c r="E1680" s="201" t="s">
        <v>805</v>
      </c>
      <c r="F1680" s="202" t="s">
        <v>2031</v>
      </c>
      <c r="G1680" s="201">
        <v>60</v>
      </c>
      <c r="H1680" s="201">
        <v>1.5</v>
      </c>
      <c r="I1680" s="201" t="s">
        <v>3233</v>
      </c>
    </row>
    <row r="1681" spans="1:9" ht="38.25">
      <c r="A1681" s="167">
        <f t="shared" si="26"/>
        <v>1676</v>
      </c>
      <c r="B1681" s="201" t="s">
        <v>3373</v>
      </c>
      <c r="C1681" s="201" t="s">
        <v>3431</v>
      </c>
      <c r="D1681" s="214" t="s">
        <v>3432</v>
      </c>
      <c r="E1681" s="201" t="s">
        <v>805</v>
      </c>
      <c r="F1681" s="202" t="s">
        <v>2031</v>
      </c>
      <c r="G1681" s="201">
        <v>60</v>
      </c>
      <c r="H1681" s="201">
        <v>1.5</v>
      </c>
      <c r="I1681" s="201" t="s">
        <v>3233</v>
      </c>
    </row>
    <row r="1682" spans="1:9" ht="38.25">
      <c r="A1682" s="167">
        <f t="shared" si="26"/>
        <v>1677</v>
      </c>
      <c r="B1682" s="201" t="s">
        <v>3373</v>
      </c>
      <c r="C1682" s="201" t="s">
        <v>3433</v>
      </c>
      <c r="D1682" s="214" t="s">
        <v>3434</v>
      </c>
      <c r="E1682" s="201" t="s">
        <v>805</v>
      </c>
      <c r="F1682" s="202" t="s">
        <v>2031</v>
      </c>
      <c r="G1682" s="201">
        <v>60</v>
      </c>
      <c r="H1682" s="201">
        <v>1.5</v>
      </c>
      <c r="I1682" s="201" t="s">
        <v>3233</v>
      </c>
    </row>
    <row r="1683" spans="1:9" ht="38.25">
      <c r="A1683" s="167">
        <f t="shared" si="26"/>
        <v>1678</v>
      </c>
      <c r="B1683" s="201" t="s">
        <v>3373</v>
      </c>
      <c r="C1683" s="201" t="s">
        <v>3435</v>
      </c>
      <c r="D1683" s="214" t="s">
        <v>3436</v>
      </c>
      <c r="E1683" s="201" t="s">
        <v>805</v>
      </c>
      <c r="F1683" s="202" t="s">
        <v>2031</v>
      </c>
      <c r="G1683" s="201">
        <v>60</v>
      </c>
      <c r="H1683" s="201">
        <v>1.5</v>
      </c>
      <c r="I1683" s="201" t="s">
        <v>3233</v>
      </c>
    </row>
    <row r="1684" spans="1:9" ht="38.25">
      <c r="A1684" s="167">
        <f t="shared" si="26"/>
        <v>1679</v>
      </c>
      <c r="B1684" s="201" t="s">
        <v>3373</v>
      </c>
      <c r="C1684" s="201" t="s">
        <v>3437</v>
      </c>
      <c r="D1684" s="214" t="s">
        <v>3438</v>
      </c>
      <c r="E1684" s="201" t="s">
        <v>805</v>
      </c>
      <c r="F1684" s="202" t="s">
        <v>2031</v>
      </c>
      <c r="G1684" s="201">
        <v>60</v>
      </c>
      <c r="H1684" s="201">
        <v>1.5</v>
      </c>
      <c r="I1684" s="201" t="s">
        <v>3233</v>
      </c>
    </row>
    <row r="1685" spans="1:9" ht="38.25">
      <c r="A1685" s="167">
        <f t="shared" si="26"/>
        <v>1680</v>
      </c>
      <c r="B1685" s="201" t="s">
        <v>3373</v>
      </c>
      <c r="C1685" s="201" t="s">
        <v>3439</v>
      </c>
      <c r="D1685" s="214" t="s">
        <v>3440</v>
      </c>
      <c r="E1685" s="201" t="s">
        <v>805</v>
      </c>
      <c r="F1685" s="202" t="s">
        <v>2031</v>
      </c>
      <c r="G1685" s="201">
        <v>60</v>
      </c>
      <c r="H1685" s="201">
        <v>1.5</v>
      </c>
      <c r="I1685" s="201" t="s">
        <v>3233</v>
      </c>
    </row>
    <row r="1686" spans="1:9" ht="38.25">
      <c r="A1686" s="167">
        <f t="shared" si="26"/>
        <v>1681</v>
      </c>
      <c r="B1686" s="201" t="s">
        <v>3373</v>
      </c>
      <c r="C1686" s="201" t="s">
        <v>3441</v>
      </c>
      <c r="D1686" s="214" t="s">
        <v>3442</v>
      </c>
      <c r="E1686" s="201" t="s">
        <v>805</v>
      </c>
      <c r="F1686" s="202" t="s">
        <v>2031</v>
      </c>
      <c r="G1686" s="201">
        <v>60</v>
      </c>
      <c r="H1686" s="201">
        <v>1.5</v>
      </c>
      <c r="I1686" s="201" t="s">
        <v>3233</v>
      </c>
    </row>
    <row r="1687" spans="1:9" ht="38.25">
      <c r="A1687" s="167">
        <f t="shared" si="26"/>
        <v>1682</v>
      </c>
      <c r="B1687" s="201" t="s">
        <v>3373</v>
      </c>
      <c r="C1687" s="201" t="s">
        <v>3443</v>
      </c>
      <c r="D1687" s="214" t="s">
        <v>3444</v>
      </c>
      <c r="E1687" s="201" t="s">
        <v>805</v>
      </c>
      <c r="F1687" s="202" t="s">
        <v>2031</v>
      </c>
      <c r="G1687" s="201">
        <v>60</v>
      </c>
      <c r="H1687" s="201">
        <v>1.5</v>
      </c>
      <c r="I1687" s="201" t="s">
        <v>3233</v>
      </c>
    </row>
    <row r="1688" spans="1:9" ht="38.25">
      <c r="A1688" s="167">
        <f t="shared" si="26"/>
        <v>1683</v>
      </c>
      <c r="B1688" s="201" t="s">
        <v>3373</v>
      </c>
      <c r="C1688" s="201" t="s">
        <v>3445</v>
      </c>
      <c r="D1688" s="214" t="s">
        <v>3446</v>
      </c>
      <c r="E1688" s="201" t="s">
        <v>805</v>
      </c>
      <c r="F1688" s="202" t="s">
        <v>2031</v>
      </c>
      <c r="G1688" s="201">
        <v>60</v>
      </c>
      <c r="H1688" s="201">
        <v>1.5</v>
      </c>
      <c r="I1688" s="201" t="s">
        <v>3233</v>
      </c>
    </row>
    <row r="1689" spans="1:9" ht="38.25">
      <c r="A1689" s="167">
        <f t="shared" si="26"/>
        <v>1684</v>
      </c>
      <c r="B1689" s="201" t="s">
        <v>3373</v>
      </c>
      <c r="C1689" s="201" t="s">
        <v>3447</v>
      </c>
      <c r="D1689" s="214" t="s">
        <v>3448</v>
      </c>
      <c r="E1689" s="201" t="s">
        <v>805</v>
      </c>
      <c r="F1689" s="202" t="s">
        <v>2031</v>
      </c>
      <c r="G1689" s="201">
        <v>60</v>
      </c>
      <c r="H1689" s="201">
        <v>1.5</v>
      </c>
      <c r="I1689" s="201" t="s">
        <v>3233</v>
      </c>
    </row>
    <row r="1690" spans="1:9" ht="38.25">
      <c r="A1690" s="167">
        <f t="shared" si="26"/>
        <v>1685</v>
      </c>
      <c r="B1690" s="201" t="s">
        <v>3373</v>
      </c>
      <c r="C1690" s="201" t="s">
        <v>3449</v>
      </c>
      <c r="D1690" s="214" t="s">
        <v>3450</v>
      </c>
      <c r="E1690" s="201" t="s">
        <v>805</v>
      </c>
      <c r="F1690" s="202" t="s">
        <v>2031</v>
      </c>
      <c r="G1690" s="201">
        <v>60</v>
      </c>
      <c r="H1690" s="201">
        <v>1.5</v>
      </c>
      <c r="I1690" s="201" t="s">
        <v>3233</v>
      </c>
    </row>
    <row r="1691" spans="1:9" ht="38.25">
      <c r="A1691" s="167">
        <f t="shared" si="26"/>
        <v>1686</v>
      </c>
      <c r="B1691" s="201" t="s">
        <v>3373</v>
      </c>
      <c r="C1691" s="201" t="s">
        <v>3451</v>
      </c>
      <c r="D1691" s="214" t="s">
        <v>3452</v>
      </c>
      <c r="E1691" s="201" t="s">
        <v>805</v>
      </c>
      <c r="F1691" s="202" t="s">
        <v>2031</v>
      </c>
      <c r="G1691" s="201">
        <v>60</v>
      </c>
      <c r="H1691" s="201">
        <v>1.5</v>
      </c>
      <c r="I1691" s="201" t="s">
        <v>3233</v>
      </c>
    </row>
    <row r="1692" spans="1:9" ht="38.25">
      <c r="A1692" s="167">
        <f t="shared" si="26"/>
        <v>1687</v>
      </c>
      <c r="B1692" s="201" t="s">
        <v>3373</v>
      </c>
      <c r="C1692" s="201" t="s">
        <v>3453</v>
      </c>
      <c r="D1692" s="214" t="s">
        <v>3454</v>
      </c>
      <c r="E1692" s="201" t="s">
        <v>805</v>
      </c>
      <c r="F1692" s="202" t="s">
        <v>2031</v>
      </c>
      <c r="G1692" s="201">
        <v>60</v>
      </c>
      <c r="H1692" s="201">
        <v>1.5</v>
      </c>
      <c r="I1692" s="201" t="s">
        <v>3233</v>
      </c>
    </row>
    <row r="1693" spans="1:9" ht="38.25">
      <c r="A1693" s="167">
        <f t="shared" si="26"/>
        <v>1688</v>
      </c>
      <c r="B1693" s="201" t="s">
        <v>3373</v>
      </c>
      <c r="C1693" s="201" t="s">
        <v>3455</v>
      </c>
      <c r="D1693" s="214" t="s">
        <v>3448</v>
      </c>
      <c r="E1693" s="201" t="s">
        <v>805</v>
      </c>
      <c r="F1693" s="202" t="s">
        <v>2031</v>
      </c>
      <c r="G1693" s="201">
        <v>60</v>
      </c>
      <c r="H1693" s="201">
        <v>1.5</v>
      </c>
      <c r="I1693" s="201" t="s">
        <v>3233</v>
      </c>
    </row>
    <row r="1694" spans="1:9" ht="38.25">
      <c r="A1694" s="167">
        <f t="shared" si="26"/>
        <v>1689</v>
      </c>
      <c r="B1694" s="201" t="s">
        <v>3373</v>
      </c>
      <c r="C1694" s="201" t="s">
        <v>3456</v>
      </c>
      <c r="D1694" s="214" t="s">
        <v>3457</v>
      </c>
      <c r="E1694" s="201" t="s">
        <v>805</v>
      </c>
      <c r="F1694" s="202" t="s">
        <v>2031</v>
      </c>
      <c r="G1694" s="201">
        <v>60</v>
      </c>
      <c r="H1694" s="201">
        <v>1.5</v>
      </c>
      <c r="I1694" s="201" t="s">
        <v>3233</v>
      </c>
    </row>
    <row r="1695" spans="1:9" ht="38.25">
      <c r="A1695" s="167">
        <f t="shared" si="26"/>
        <v>1690</v>
      </c>
      <c r="B1695" s="201" t="s">
        <v>3373</v>
      </c>
      <c r="C1695" s="201" t="s">
        <v>3458</v>
      </c>
      <c r="D1695" s="214" t="s">
        <v>3459</v>
      </c>
      <c r="E1695" s="201" t="s">
        <v>805</v>
      </c>
      <c r="F1695" s="202" t="s">
        <v>2031</v>
      </c>
      <c r="G1695" s="201">
        <v>60</v>
      </c>
      <c r="H1695" s="201">
        <v>1.5</v>
      </c>
      <c r="I1695" s="201" t="s">
        <v>3233</v>
      </c>
    </row>
    <row r="1696" spans="1:9" ht="38.25">
      <c r="A1696" s="167">
        <f t="shared" si="26"/>
        <v>1691</v>
      </c>
      <c r="B1696" s="201" t="s">
        <v>3373</v>
      </c>
      <c r="C1696" s="201" t="s">
        <v>3460</v>
      </c>
      <c r="D1696" s="214" t="s">
        <v>3461</v>
      </c>
      <c r="E1696" s="201" t="s">
        <v>805</v>
      </c>
      <c r="F1696" s="202" t="s">
        <v>2031</v>
      </c>
      <c r="G1696" s="201">
        <v>60</v>
      </c>
      <c r="H1696" s="201">
        <v>1.5</v>
      </c>
      <c r="I1696" s="201" t="s">
        <v>3233</v>
      </c>
    </row>
    <row r="1697" spans="1:9" ht="38.25">
      <c r="A1697" s="167">
        <f t="shared" si="26"/>
        <v>1692</v>
      </c>
      <c r="B1697" s="201" t="s">
        <v>3373</v>
      </c>
      <c r="C1697" s="201" t="s">
        <v>3462</v>
      </c>
      <c r="D1697" s="214" t="s">
        <v>3463</v>
      </c>
      <c r="E1697" s="201" t="s">
        <v>805</v>
      </c>
      <c r="F1697" s="202" t="s">
        <v>2031</v>
      </c>
      <c r="G1697" s="201">
        <v>60</v>
      </c>
      <c r="H1697" s="201">
        <v>1.5</v>
      </c>
      <c r="I1697" s="201" t="s">
        <v>3233</v>
      </c>
    </row>
    <row r="1698" spans="1:9" ht="38.25">
      <c r="A1698" s="167">
        <f t="shared" si="26"/>
        <v>1693</v>
      </c>
      <c r="B1698" s="201" t="s">
        <v>3373</v>
      </c>
      <c r="C1698" s="201" t="s">
        <v>3464</v>
      </c>
      <c r="D1698" s="214" t="s">
        <v>3465</v>
      </c>
      <c r="E1698" s="201" t="s">
        <v>805</v>
      </c>
      <c r="F1698" s="202" t="s">
        <v>2031</v>
      </c>
      <c r="G1698" s="201">
        <v>60</v>
      </c>
      <c r="H1698" s="201">
        <v>1.5</v>
      </c>
      <c r="I1698" s="201" t="s">
        <v>3233</v>
      </c>
    </row>
    <row r="1699" spans="1:9" ht="38.25">
      <c r="A1699" s="167">
        <f t="shared" si="26"/>
        <v>1694</v>
      </c>
      <c r="B1699" s="201" t="s">
        <v>3373</v>
      </c>
      <c r="C1699" s="201" t="s">
        <v>3466</v>
      </c>
      <c r="D1699" s="214" t="s">
        <v>3467</v>
      </c>
      <c r="E1699" s="201" t="s">
        <v>805</v>
      </c>
      <c r="F1699" s="202" t="s">
        <v>2031</v>
      </c>
      <c r="G1699" s="201">
        <v>60</v>
      </c>
      <c r="H1699" s="201">
        <v>1.5</v>
      </c>
      <c r="I1699" s="201" t="s">
        <v>3233</v>
      </c>
    </row>
    <row r="1700" spans="1:9" ht="38.25">
      <c r="A1700" s="167">
        <f t="shared" si="26"/>
        <v>1695</v>
      </c>
      <c r="B1700" s="201" t="s">
        <v>3373</v>
      </c>
      <c r="C1700" s="201" t="s">
        <v>3468</v>
      </c>
      <c r="D1700" s="214" t="s">
        <v>3469</v>
      </c>
      <c r="E1700" s="201" t="s">
        <v>805</v>
      </c>
      <c r="F1700" s="202" t="s">
        <v>2031</v>
      </c>
      <c r="G1700" s="201">
        <v>60</v>
      </c>
      <c r="H1700" s="201">
        <v>1.5</v>
      </c>
      <c r="I1700" s="201" t="s">
        <v>3233</v>
      </c>
    </row>
    <row r="1701" spans="1:9" ht="38.25">
      <c r="A1701" s="167">
        <f t="shared" si="26"/>
        <v>1696</v>
      </c>
      <c r="B1701" s="201" t="s">
        <v>3373</v>
      </c>
      <c r="C1701" s="201" t="s">
        <v>3470</v>
      </c>
      <c r="D1701" s="214" t="s">
        <v>3471</v>
      </c>
      <c r="E1701" s="201" t="s">
        <v>805</v>
      </c>
      <c r="F1701" s="202" t="s">
        <v>2031</v>
      </c>
      <c r="G1701" s="201">
        <v>60</v>
      </c>
      <c r="H1701" s="201">
        <v>1.5</v>
      </c>
      <c r="I1701" s="201" t="s">
        <v>3233</v>
      </c>
    </row>
    <row r="1702" spans="1:9" ht="38.25">
      <c r="A1702" s="167">
        <f t="shared" si="26"/>
        <v>1697</v>
      </c>
      <c r="B1702" s="201" t="s">
        <v>3373</v>
      </c>
      <c r="C1702" s="201" t="s">
        <v>3472</v>
      </c>
      <c r="D1702" s="214" t="s">
        <v>3473</v>
      </c>
      <c r="E1702" s="201" t="s">
        <v>805</v>
      </c>
      <c r="F1702" s="202" t="s">
        <v>2031</v>
      </c>
      <c r="G1702" s="201">
        <v>60</v>
      </c>
      <c r="H1702" s="201">
        <v>1.5</v>
      </c>
      <c r="I1702" s="201" t="s">
        <v>3233</v>
      </c>
    </row>
    <row r="1703" spans="1:9" ht="38.25">
      <c r="A1703" s="167">
        <f t="shared" si="26"/>
        <v>1698</v>
      </c>
      <c r="B1703" s="201" t="s">
        <v>3373</v>
      </c>
      <c r="C1703" s="201" t="s">
        <v>3474</v>
      </c>
      <c r="D1703" s="214" t="s">
        <v>3475</v>
      </c>
      <c r="E1703" s="201" t="s">
        <v>805</v>
      </c>
      <c r="F1703" s="202" t="s">
        <v>2031</v>
      </c>
      <c r="G1703" s="201">
        <v>60</v>
      </c>
      <c r="H1703" s="201">
        <v>1.5</v>
      </c>
      <c r="I1703" s="201" t="s">
        <v>3233</v>
      </c>
    </row>
    <row r="1704" spans="1:9" ht="38.25">
      <c r="A1704" s="167">
        <f t="shared" si="26"/>
        <v>1699</v>
      </c>
      <c r="B1704" s="201" t="s">
        <v>3373</v>
      </c>
      <c r="C1704" s="201" t="s">
        <v>3476</v>
      </c>
      <c r="D1704" s="214" t="s">
        <v>3477</v>
      </c>
      <c r="E1704" s="201" t="s">
        <v>805</v>
      </c>
      <c r="F1704" s="202" t="s">
        <v>2031</v>
      </c>
      <c r="G1704" s="201">
        <v>60</v>
      </c>
      <c r="H1704" s="201">
        <v>1.5</v>
      </c>
      <c r="I1704" s="201" t="s">
        <v>3233</v>
      </c>
    </row>
    <row r="1705" spans="1:9" ht="38.25">
      <c r="A1705" s="167">
        <f t="shared" si="26"/>
        <v>1700</v>
      </c>
      <c r="B1705" s="201" t="s">
        <v>3373</v>
      </c>
      <c r="C1705" s="201" t="s">
        <v>3478</v>
      </c>
      <c r="D1705" s="214" t="s">
        <v>3479</v>
      </c>
      <c r="E1705" s="201" t="s">
        <v>805</v>
      </c>
      <c r="F1705" s="202" t="s">
        <v>2031</v>
      </c>
      <c r="G1705" s="201">
        <v>60</v>
      </c>
      <c r="H1705" s="201">
        <v>1.5</v>
      </c>
      <c r="I1705" s="201" t="s">
        <v>3233</v>
      </c>
    </row>
    <row r="1706" spans="1:9" ht="38.25">
      <c r="A1706" s="167">
        <f t="shared" si="26"/>
        <v>1701</v>
      </c>
      <c r="B1706" s="201" t="s">
        <v>3373</v>
      </c>
      <c r="C1706" s="201" t="s">
        <v>3480</v>
      </c>
      <c r="D1706" s="214" t="s">
        <v>3481</v>
      </c>
      <c r="E1706" s="201" t="s">
        <v>805</v>
      </c>
      <c r="F1706" s="202" t="s">
        <v>2031</v>
      </c>
      <c r="G1706" s="201">
        <v>60</v>
      </c>
      <c r="H1706" s="201">
        <v>1.5</v>
      </c>
      <c r="I1706" s="201" t="s">
        <v>3233</v>
      </c>
    </row>
    <row r="1707" spans="1:9" ht="38.25">
      <c r="A1707" s="167">
        <f t="shared" si="26"/>
        <v>1702</v>
      </c>
      <c r="B1707" s="201" t="s">
        <v>3373</v>
      </c>
      <c r="C1707" s="201" t="s">
        <v>3482</v>
      </c>
      <c r="D1707" s="214" t="s">
        <v>3483</v>
      </c>
      <c r="E1707" s="201" t="s">
        <v>805</v>
      </c>
      <c r="F1707" s="202" t="s">
        <v>2031</v>
      </c>
      <c r="G1707" s="201">
        <v>60</v>
      </c>
      <c r="H1707" s="201">
        <v>1.5</v>
      </c>
      <c r="I1707" s="201" t="s">
        <v>3233</v>
      </c>
    </row>
    <row r="1708" spans="1:9" ht="38.25">
      <c r="A1708" s="167">
        <f t="shared" si="26"/>
        <v>1703</v>
      </c>
      <c r="B1708" s="201" t="s">
        <v>3373</v>
      </c>
      <c r="C1708" s="201" t="s">
        <v>3484</v>
      </c>
      <c r="D1708" s="214" t="s">
        <v>3485</v>
      </c>
      <c r="E1708" s="201" t="s">
        <v>805</v>
      </c>
      <c r="F1708" s="202" t="s">
        <v>2031</v>
      </c>
      <c r="G1708" s="201">
        <v>60</v>
      </c>
      <c r="H1708" s="201">
        <v>1.5</v>
      </c>
      <c r="I1708" s="201" t="s">
        <v>3233</v>
      </c>
    </row>
    <row r="1709" spans="1:9" ht="38.25">
      <c r="A1709" s="167">
        <f t="shared" si="26"/>
        <v>1704</v>
      </c>
      <c r="B1709" s="201" t="s">
        <v>3373</v>
      </c>
      <c r="C1709" s="201" t="s">
        <v>3486</v>
      </c>
      <c r="D1709" s="214" t="s">
        <v>3487</v>
      </c>
      <c r="E1709" s="201" t="s">
        <v>805</v>
      </c>
      <c r="F1709" s="202" t="s">
        <v>2031</v>
      </c>
      <c r="G1709" s="201">
        <v>60</v>
      </c>
      <c r="H1709" s="201">
        <v>1.5</v>
      </c>
      <c r="I1709" s="201" t="s">
        <v>3233</v>
      </c>
    </row>
    <row r="1710" spans="1:9" ht="38.25">
      <c r="A1710" s="167">
        <f t="shared" si="26"/>
        <v>1705</v>
      </c>
      <c r="B1710" s="201" t="s">
        <v>3373</v>
      </c>
      <c r="C1710" s="201" t="s">
        <v>3488</v>
      </c>
      <c r="D1710" s="214" t="s">
        <v>3489</v>
      </c>
      <c r="E1710" s="201" t="s">
        <v>805</v>
      </c>
      <c r="F1710" s="202" t="s">
        <v>2031</v>
      </c>
      <c r="G1710" s="201">
        <v>60</v>
      </c>
      <c r="H1710" s="201">
        <v>1.5</v>
      </c>
      <c r="I1710" s="201" t="s">
        <v>3233</v>
      </c>
    </row>
    <row r="1711" spans="1:9" ht="38.25">
      <c r="A1711" s="167">
        <f t="shared" si="26"/>
        <v>1706</v>
      </c>
      <c r="B1711" s="201" t="s">
        <v>3373</v>
      </c>
      <c r="C1711" s="201" t="s">
        <v>3490</v>
      </c>
      <c r="D1711" s="214" t="s">
        <v>3491</v>
      </c>
      <c r="E1711" s="201" t="s">
        <v>805</v>
      </c>
      <c r="F1711" s="202" t="s">
        <v>2031</v>
      </c>
      <c r="G1711" s="201">
        <v>60</v>
      </c>
      <c r="H1711" s="201">
        <v>1.5</v>
      </c>
      <c r="I1711" s="201" t="s">
        <v>3233</v>
      </c>
    </row>
    <row r="1712" spans="1:9" ht="38.25">
      <c r="A1712" s="167">
        <f t="shared" si="26"/>
        <v>1707</v>
      </c>
      <c r="B1712" s="201" t="s">
        <v>3373</v>
      </c>
      <c r="C1712" s="201" t="s">
        <v>3492</v>
      </c>
      <c r="D1712" s="214" t="s">
        <v>3493</v>
      </c>
      <c r="E1712" s="201" t="s">
        <v>805</v>
      </c>
      <c r="F1712" s="202" t="s">
        <v>2031</v>
      </c>
      <c r="G1712" s="201">
        <v>60</v>
      </c>
      <c r="H1712" s="201">
        <v>1.5</v>
      </c>
      <c r="I1712" s="201" t="s">
        <v>3233</v>
      </c>
    </row>
    <row r="1713" spans="1:9" ht="38.25">
      <c r="A1713" s="167">
        <f t="shared" si="26"/>
        <v>1708</v>
      </c>
      <c r="B1713" s="201" t="s">
        <v>3373</v>
      </c>
      <c r="C1713" s="201" t="s">
        <v>3494</v>
      </c>
      <c r="D1713" s="214" t="s">
        <v>3495</v>
      </c>
      <c r="E1713" s="201" t="s">
        <v>805</v>
      </c>
      <c r="F1713" s="202" t="s">
        <v>2031</v>
      </c>
      <c r="G1713" s="201">
        <v>60</v>
      </c>
      <c r="H1713" s="201">
        <v>1.5</v>
      </c>
      <c r="I1713" s="201" t="s">
        <v>3233</v>
      </c>
    </row>
    <row r="1714" spans="1:9" ht="38.25">
      <c r="A1714" s="167">
        <f t="shared" si="26"/>
        <v>1709</v>
      </c>
      <c r="B1714" s="201" t="s">
        <v>3373</v>
      </c>
      <c r="C1714" s="201" t="s">
        <v>3496</v>
      </c>
      <c r="D1714" s="214" t="s">
        <v>3497</v>
      </c>
      <c r="E1714" s="201" t="s">
        <v>805</v>
      </c>
      <c r="F1714" s="202" t="s">
        <v>2031</v>
      </c>
      <c r="G1714" s="201">
        <v>60</v>
      </c>
      <c r="H1714" s="201">
        <v>1.5</v>
      </c>
      <c r="I1714" s="201" t="s">
        <v>3233</v>
      </c>
    </row>
    <row r="1715" spans="1:9" ht="38.25">
      <c r="A1715" s="167">
        <f t="shared" si="26"/>
        <v>1710</v>
      </c>
      <c r="B1715" s="201" t="s">
        <v>3373</v>
      </c>
      <c r="C1715" s="201" t="s">
        <v>3498</v>
      </c>
      <c r="D1715" s="214" t="s">
        <v>3450</v>
      </c>
      <c r="E1715" s="201" t="s">
        <v>805</v>
      </c>
      <c r="F1715" s="202" t="s">
        <v>2031</v>
      </c>
      <c r="G1715" s="201">
        <v>60</v>
      </c>
      <c r="H1715" s="201">
        <v>1.5</v>
      </c>
      <c r="I1715" s="201" t="s">
        <v>3233</v>
      </c>
    </row>
    <row r="1716" spans="1:9" ht="38.25">
      <c r="A1716" s="167">
        <f t="shared" si="26"/>
        <v>1711</v>
      </c>
      <c r="B1716" s="201" t="s">
        <v>3373</v>
      </c>
      <c r="C1716" s="201" t="s">
        <v>3499</v>
      </c>
      <c r="D1716" s="214" t="s">
        <v>3500</v>
      </c>
      <c r="E1716" s="201" t="s">
        <v>805</v>
      </c>
      <c r="F1716" s="202" t="s">
        <v>2031</v>
      </c>
      <c r="G1716" s="201">
        <v>60</v>
      </c>
      <c r="H1716" s="201">
        <v>1.5</v>
      </c>
      <c r="I1716" s="201" t="s">
        <v>3233</v>
      </c>
    </row>
    <row r="1717" spans="1:9" ht="38.25">
      <c r="A1717" s="167">
        <f t="shared" si="26"/>
        <v>1712</v>
      </c>
      <c r="B1717" s="201" t="s">
        <v>3373</v>
      </c>
      <c r="C1717" s="201" t="s">
        <v>3501</v>
      </c>
      <c r="D1717" s="214" t="s">
        <v>3502</v>
      </c>
      <c r="E1717" s="201" t="s">
        <v>805</v>
      </c>
      <c r="F1717" s="202" t="s">
        <v>2031</v>
      </c>
      <c r="G1717" s="201">
        <v>60</v>
      </c>
      <c r="H1717" s="201">
        <v>1.5</v>
      </c>
      <c r="I1717" s="201" t="s">
        <v>3233</v>
      </c>
    </row>
    <row r="1718" spans="1:9" ht="38.25">
      <c r="A1718" s="167">
        <f t="shared" si="26"/>
        <v>1713</v>
      </c>
      <c r="B1718" s="201" t="s">
        <v>3373</v>
      </c>
      <c r="C1718" s="201" t="s">
        <v>3503</v>
      </c>
      <c r="D1718" s="214" t="s">
        <v>3504</v>
      </c>
      <c r="E1718" s="201" t="s">
        <v>805</v>
      </c>
      <c r="F1718" s="202" t="s">
        <v>2031</v>
      </c>
      <c r="G1718" s="201">
        <v>60</v>
      </c>
      <c r="H1718" s="201">
        <v>1.5</v>
      </c>
      <c r="I1718" s="201" t="s">
        <v>3233</v>
      </c>
    </row>
    <row r="1719" spans="1:9" ht="38.25">
      <c r="A1719" s="167">
        <f t="shared" si="26"/>
        <v>1714</v>
      </c>
      <c r="B1719" s="201" t="s">
        <v>3373</v>
      </c>
      <c r="C1719" s="201" t="s">
        <v>3505</v>
      </c>
      <c r="D1719" s="214" t="s">
        <v>3506</v>
      </c>
      <c r="E1719" s="201" t="s">
        <v>805</v>
      </c>
      <c r="F1719" s="202" t="s">
        <v>2031</v>
      </c>
      <c r="G1719" s="201">
        <v>60</v>
      </c>
      <c r="H1719" s="201">
        <v>1.5</v>
      </c>
      <c r="I1719" s="201" t="s">
        <v>3233</v>
      </c>
    </row>
    <row r="1720" spans="1:9" ht="38.25">
      <c r="A1720" s="167">
        <f t="shared" si="26"/>
        <v>1715</v>
      </c>
      <c r="B1720" s="201" t="s">
        <v>3373</v>
      </c>
      <c r="C1720" s="201" t="s">
        <v>3507</v>
      </c>
      <c r="D1720" s="214" t="s">
        <v>3508</v>
      </c>
      <c r="E1720" s="201" t="s">
        <v>805</v>
      </c>
      <c r="F1720" s="202" t="s">
        <v>2031</v>
      </c>
      <c r="G1720" s="201">
        <v>60</v>
      </c>
      <c r="H1720" s="201">
        <v>1.5</v>
      </c>
      <c r="I1720" s="201" t="s">
        <v>3233</v>
      </c>
    </row>
    <row r="1721" spans="1:9" ht="38.25">
      <c r="A1721" s="167">
        <f t="shared" si="26"/>
        <v>1716</v>
      </c>
      <c r="B1721" s="201" t="s">
        <v>3373</v>
      </c>
      <c r="C1721" s="201" t="s">
        <v>3509</v>
      </c>
      <c r="D1721" s="214" t="s">
        <v>3510</v>
      </c>
      <c r="E1721" s="201" t="s">
        <v>805</v>
      </c>
      <c r="F1721" s="202" t="s">
        <v>2031</v>
      </c>
      <c r="G1721" s="201">
        <v>60</v>
      </c>
      <c r="H1721" s="201">
        <v>1.5</v>
      </c>
      <c r="I1721" s="201" t="s">
        <v>3233</v>
      </c>
    </row>
    <row r="1722" spans="1:9" ht="38.25">
      <c r="A1722" s="167">
        <f t="shared" si="26"/>
        <v>1717</v>
      </c>
      <c r="B1722" s="201" t="s">
        <v>3373</v>
      </c>
      <c r="C1722" s="201" t="s">
        <v>3511</v>
      </c>
      <c r="D1722" s="214" t="s">
        <v>3512</v>
      </c>
      <c r="E1722" s="201" t="s">
        <v>805</v>
      </c>
      <c r="F1722" s="202" t="s">
        <v>2031</v>
      </c>
      <c r="G1722" s="201">
        <v>60</v>
      </c>
      <c r="H1722" s="201">
        <v>1.5</v>
      </c>
      <c r="I1722" s="201" t="s">
        <v>3233</v>
      </c>
    </row>
    <row r="1723" spans="1:9" ht="38.25">
      <c r="A1723" s="167">
        <f t="shared" si="26"/>
        <v>1718</v>
      </c>
      <c r="B1723" s="201" t="s">
        <v>3373</v>
      </c>
      <c r="C1723" s="201" t="s">
        <v>3513</v>
      </c>
      <c r="D1723" s="214" t="s">
        <v>3514</v>
      </c>
      <c r="E1723" s="201" t="s">
        <v>805</v>
      </c>
      <c r="F1723" s="202" t="s">
        <v>2031</v>
      </c>
      <c r="G1723" s="201">
        <v>60</v>
      </c>
      <c r="H1723" s="201">
        <v>1.5</v>
      </c>
      <c r="I1723" s="201" t="s">
        <v>3233</v>
      </c>
    </row>
    <row r="1724" spans="1:9" ht="38.25">
      <c r="A1724" s="167">
        <f t="shared" si="26"/>
        <v>1719</v>
      </c>
      <c r="B1724" s="201" t="s">
        <v>3373</v>
      </c>
      <c r="C1724" s="201" t="s">
        <v>3515</v>
      </c>
      <c r="D1724" s="214" t="s">
        <v>3516</v>
      </c>
      <c r="E1724" s="201" t="s">
        <v>805</v>
      </c>
      <c r="F1724" s="202" t="s">
        <v>2031</v>
      </c>
      <c r="G1724" s="201">
        <v>60</v>
      </c>
      <c r="H1724" s="201">
        <v>1.5</v>
      </c>
      <c r="I1724" s="201" t="s">
        <v>3233</v>
      </c>
    </row>
    <row r="1725" spans="1:9" ht="38.25">
      <c r="A1725" s="167">
        <f t="shared" si="26"/>
        <v>1720</v>
      </c>
      <c r="B1725" s="201" t="s">
        <v>3373</v>
      </c>
      <c r="C1725" s="201" t="s">
        <v>3517</v>
      </c>
      <c r="D1725" s="214" t="s">
        <v>3518</v>
      </c>
      <c r="E1725" s="201" t="s">
        <v>805</v>
      </c>
      <c r="F1725" s="202" t="s">
        <v>2031</v>
      </c>
      <c r="G1725" s="201">
        <v>60</v>
      </c>
      <c r="H1725" s="201">
        <v>1.5</v>
      </c>
      <c r="I1725" s="201" t="s">
        <v>3233</v>
      </c>
    </row>
    <row r="1726" spans="1:9" ht="38.25">
      <c r="A1726" s="167">
        <f t="shared" si="26"/>
        <v>1721</v>
      </c>
      <c r="B1726" s="201" t="s">
        <v>3373</v>
      </c>
      <c r="C1726" s="201" t="s">
        <v>3519</v>
      </c>
      <c r="D1726" s="214" t="s">
        <v>3520</v>
      </c>
      <c r="E1726" s="201" t="s">
        <v>805</v>
      </c>
      <c r="F1726" s="202" t="s">
        <v>2031</v>
      </c>
      <c r="G1726" s="201">
        <v>60</v>
      </c>
      <c r="H1726" s="201">
        <v>1.5</v>
      </c>
      <c r="I1726" s="201" t="s">
        <v>3233</v>
      </c>
    </row>
    <row r="1727" spans="1:9" ht="38.25">
      <c r="A1727" s="167">
        <f t="shared" si="26"/>
        <v>1722</v>
      </c>
      <c r="B1727" s="201" t="s">
        <v>3373</v>
      </c>
      <c r="C1727" s="201" t="s">
        <v>3521</v>
      </c>
      <c r="D1727" s="214" t="s">
        <v>3522</v>
      </c>
      <c r="E1727" s="201" t="s">
        <v>805</v>
      </c>
      <c r="F1727" s="202" t="s">
        <v>2031</v>
      </c>
      <c r="G1727" s="201">
        <v>60</v>
      </c>
      <c r="H1727" s="201">
        <v>1.5</v>
      </c>
      <c r="I1727" s="201" t="s">
        <v>3233</v>
      </c>
    </row>
    <row r="1728" spans="1:9" ht="38.25">
      <c r="A1728" s="167">
        <f t="shared" si="26"/>
        <v>1723</v>
      </c>
      <c r="B1728" s="201" t="s">
        <v>3373</v>
      </c>
      <c r="C1728" s="201" t="s">
        <v>3523</v>
      </c>
      <c r="D1728" s="214">
        <v>977535362</v>
      </c>
      <c r="E1728" s="201" t="s">
        <v>805</v>
      </c>
      <c r="F1728" s="202" t="s">
        <v>2031</v>
      </c>
      <c r="G1728" s="201">
        <v>60</v>
      </c>
      <c r="H1728" s="201">
        <v>1.5</v>
      </c>
      <c r="I1728" s="201" t="s">
        <v>3233</v>
      </c>
    </row>
    <row r="1729" spans="1:9" ht="38.25">
      <c r="A1729" s="167">
        <f t="shared" si="26"/>
        <v>1724</v>
      </c>
      <c r="B1729" s="201" t="s">
        <v>3373</v>
      </c>
      <c r="C1729" s="201" t="s">
        <v>3524</v>
      </c>
      <c r="D1729" s="214">
        <v>936198384</v>
      </c>
      <c r="E1729" s="201" t="s">
        <v>805</v>
      </c>
      <c r="F1729" s="202" t="s">
        <v>2031</v>
      </c>
      <c r="G1729" s="201">
        <v>60</v>
      </c>
      <c r="H1729" s="201">
        <v>1.5</v>
      </c>
      <c r="I1729" s="201" t="s">
        <v>3233</v>
      </c>
    </row>
    <row r="1730" spans="1:9" ht="38.25">
      <c r="A1730" s="167">
        <f t="shared" si="26"/>
        <v>1725</v>
      </c>
      <c r="B1730" s="201" t="s">
        <v>3373</v>
      </c>
      <c r="C1730" s="201" t="s">
        <v>3525</v>
      </c>
      <c r="D1730" s="214">
        <v>935821852</v>
      </c>
      <c r="E1730" s="201" t="s">
        <v>805</v>
      </c>
      <c r="F1730" s="202" t="s">
        <v>2031</v>
      </c>
      <c r="G1730" s="201">
        <v>60</v>
      </c>
      <c r="H1730" s="201">
        <v>1.5</v>
      </c>
      <c r="I1730" s="201" t="s">
        <v>3233</v>
      </c>
    </row>
    <row r="1731" spans="1:9" ht="38.25">
      <c r="A1731" s="167">
        <f t="shared" si="26"/>
        <v>1726</v>
      </c>
      <c r="B1731" s="201" t="s">
        <v>3373</v>
      </c>
      <c r="C1731" s="201" t="s">
        <v>3526</v>
      </c>
      <c r="D1731" s="214">
        <v>932855562</v>
      </c>
      <c r="E1731" s="201" t="s">
        <v>805</v>
      </c>
      <c r="F1731" s="202" t="s">
        <v>2031</v>
      </c>
      <c r="G1731" s="201">
        <v>60</v>
      </c>
      <c r="H1731" s="201">
        <v>1.5</v>
      </c>
      <c r="I1731" s="201" t="s">
        <v>3233</v>
      </c>
    </row>
    <row r="1732" spans="1:9" ht="38.25">
      <c r="A1732" s="167">
        <f t="shared" si="26"/>
        <v>1727</v>
      </c>
      <c r="B1732" s="201" t="s">
        <v>3373</v>
      </c>
      <c r="C1732" s="201" t="s">
        <v>3527</v>
      </c>
      <c r="D1732" s="214">
        <v>975124676</v>
      </c>
      <c r="E1732" s="201" t="s">
        <v>805</v>
      </c>
      <c r="F1732" s="202" t="s">
        <v>2031</v>
      </c>
      <c r="G1732" s="201">
        <v>60</v>
      </c>
      <c r="H1732" s="201">
        <v>1.5</v>
      </c>
      <c r="I1732" s="201" t="s">
        <v>3233</v>
      </c>
    </row>
    <row r="1733" spans="1:9" ht="38.25">
      <c r="A1733" s="167">
        <f t="shared" si="26"/>
        <v>1728</v>
      </c>
      <c r="B1733" s="201" t="s">
        <v>3373</v>
      </c>
      <c r="C1733" s="201" t="s">
        <v>3528</v>
      </c>
      <c r="D1733" s="214" t="s">
        <v>3529</v>
      </c>
      <c r="E1733" s="201" t="s">
        <v>805</v>
      </c>
      <c r="F1733" s="202" t="s">
        <v>2031</v>
      </c>
      <c r="G1733" s="201">
        <v>60</v>
      </c>
      <c r="H1733" s="201">
        <v>1.5</v>
      </c>
      <c r="I1733" s="201" t="s">
        <v>3233</v>
      </c>
    </row>
    <row r="1734" spans="1:9" ht="38.25">
      <c r="A1734" s="167">
        <f t="shared" si="26"/>
        <v>1729</v>
      </c>
      <c r="B1734" s="201" t="s">
        <v>3373</v>
      </c>
      <c r="C1734" s="201" t="s">
        <v>3530</v>
      </c>
      <c r="D1734" s="214" t="s">
        <v>3531</v>
      </c>
      <c r="E1734" s="201" t="s">
        <v>805</v>
      </c>
      <c r="F1734" s="202" t="s">
        <v>2031</v>
      </c>
      <c r="G1734" s="201">
        <v>60</v>
      </c>
      <c r="H1734" s="201">
        <v>1.5</v>
      </c>
      <c r="I1734" s="201" t="s">
        <v>3233</v>
      </c>
    </row>
    <row r="1735" spans="1:9" ht="38.25">
      <c r="A1735" s="167">
        <f t="shared" si="26"/>
        <v>1730</v>
      </c>
      <c r="B1735" s="201" t="s">
        <v>3373</v>
      </c>
      <c r="C1735" s="201" t="s">
        <v>3532</v>
      </c>
      <c r="D1735" s="214" t="s">
        <v>3533</v>
      </c>
      <c r="E1735" s="201" t="s">
        <v>805</v>
      </c>
      <c r="F1735" s="202" t="s">
        <v>2031</v>
      </c>
      <c r="G1735" s="201">
        <v>60</v>
      </c>
      <c r="H1735" s="201">
        <v>1.5</v>
      </c>
      <c r="I1735" s="201" t="s">
        <v>3233</v>
      </c>
    </row>
    <row r="1736" spans="1:9" ht="38.25">
      <c r="A1736" s="167">
        <f t="shared" ref="A1736:A1799" si="27">+A1735+1</f>
        <v>1731</v>
      </c>
      <c r="B1736" s="201" t="s">
        <v>3373</v>
      </c>
      <c r="C1736" s="201" t="s">
        <v>3534</v>
      </c>
      <c r="D1736" s="214" t="s">
        <v>3535</v>
      </c>
      <c r="E1736" s="201" t="s">
        <v>805</v>
      </c>
      <c r="F1736" s="202" t="s">
        <v>2031</v>
      </c>
      <c r="G1736" s="201">
        <v>60</v>
      </c>
      <c r="H1736" s="201">
        <v>1.5</v>
      </c>
      <c r="I1736" s="201" t="s">
        <v>3233</v>
      </c>
    </row>
    <row r="1737" spans="1:9" ht="38.25">
      <c r="A1737" s="167">
        <f t="shared" si="27"/>
        <v>1732</v>
      </c>
      <c r="B1737" s="201" t="s">
        <v>3373</v>
      </c>
      <c r="C1737" s="201" t="s">
        <v>3536</v>
      </c>
      <c r="D1737" s="214" t="s">
        <v>3537</v>
      </c>
      <c r="E1737" s="201" t="s">
        <v>805</v>
      </c>
      <c r="F1737" s="202" t="s">
        <v>2031</v>
      </c>
      <c r="G1737" s="201">
        <v>60</v>
      </c>
      <c r="H1737" s="201">
        <v>1.5</v>
      </c>
      <c r="I1737" s="201" t="s">
        <v>3233</v>
      </c>
    </row>
    <row r="1738" spans="1:9" ht="38.25">
      <c r="A1738" s="167">
        <f t="shared" si="27"/>
        <v>1733</v>
      </c>
      <c r="B1738" s="201" t="s">
        <v>3373</v>
      </c>
      <c r="C1738" s="201" t="s">
        <v>3538</v>
      </c>
      <c r="D1738" s="214" t="s">
        <v>3539</v>
      </c>
      <c r="E1738" s="201" t="s">
        <v>805</v>
      </c>
      <c r="F1738" s="202" t="s">
        <v>2031</v>
      </c>
      <c r="G1738" s="201">
        <v>60</v>
      </c>
      <c r="H1738" s="201">
        <v>1.5</v>
      </c>
      <c r="I1738" s="201" t="s">
        <v>3233</v>
      </c>
    </row>
    <row r="1739" spans="1:9" ht="38.25">
      <c r="A1739" s="167">
        <f t="shared" si="27"/>
        <v>1734</v>
      </c>
      <c r="B1739" s="201" t="s">
        <v>3373</v>
      </c>
      <c r="C1739" s="201" t="s">
        <v>3540</v>
      </c>
      <c r="D1739" s="214" t="s">
        <v>3541</v>
      </c>
      <c r="E1739" s="201" t="s">
        <v>805</v>
      </c>
      <c r="F1739" s="202" t="s">
        <v>2031</v>
      </c>
      <c r="G1739" s="201">
        <v>60</v>
      </c>
      <c r="H1739" s="201">
        <v>1.5</v>
      </c>
      <c r="I1739" s="201" t="s">
        <v>3233</v>
      </c>
    </row>
    <row r="1740" spans="1:9" ht="38.25">
      <c r="A1740" s="167">
        <f t="shared" si="27"/>
        <v>1735</v>
      </c>
      <c r="B1740" s="201" t="s">
        <v>3373</v>
      </c>
      <c r="C1740" s="201" t="s">
        <v>3542</v>
      </c>
      <c r="D1740" s="214" t="s">
        <v>3543</v>
      </c>
      <c r="E1740" s="201" t="s">
        <v>805</v>
      </c>
      <c r="F1740" s="202" t="s">
        <v>2031</v>
      </c>
      <c r="G1740" s="201">
        <v>60</v>
      </c>
      <c r="H1740" s="201">
        <v>1.5</v>
      </c>
      <c r="I1740" s="201" t="s">
        <v>3233</v>
      </c>
    </row>
    <row r="1741" spans="1:9" ht="38.25">
      <c r="A1741" s="167">
        <f t="shared" si="27"/>
        <v>1736</v>
      </c>
      <c r="B1741" s="201" t="s">
        <v>3373</v>
      </c>
      <c r="C1741" s="201" t="s">
        <v>3544</v>
      </c>
      <c r="D1741" s="214" t="s">
        <v>3545</v>
      </c>
      <c r="E1741" s="201" t="s">
        <v>805</v>
      </c>
      <c r="F1741" s="202" t="s">
        <v>2031</v>
      </c>
      <c r="G1741" s="201">
        <v>60</v>
      </c>
      <c r="H1741" s="201">
        <v>1.5</v>
      </c>
      <c r="I1741" s="201" t="s">
        <v>3233</v>
      </c>
    </row>
    <row r="1742" spans="1:9" ht="38.25">
      <c r="A1742" s="167">
        <f t="shared" si="27"/>
        <v>1737</v>
      </c>
      <c r="B1742" s="201" t="s">
        <v>3373</v>
      </c>
      <c r="C1742" s="201" t="s">
        <v>3546</v>
      </c>
      <c r="D1742" s="214" t="s">
        <v>3547</v>
      </c>
      <c r="E1742" s="201" t="s">
        <v>805</v>
      </c>
      <c r="F1742" s="202" t="s">
        <v>2031</v>
      </c>
      <c r="G1742" s="201">
        <v>60</v>
      </c>
      <c r="H1742" s="201">
        <v>1.5</v>
      </c>
      <c r="I1742" s="201" t="s">
        <v>3233</v>
      </c>
    </row>
    <row r="1743" spans="1:9" ht="38.25">
      <c r="A1743" s="167">
        <f t="shared" si="27"/>
        <v>1738</v>
      </c>
      <c r="B1743" s="201" t="s">
        <v>3373</v>
      </c>
      <c r="C1743" s="201" t="s">
        <v>3548</v>
      </c>
      <c r="D1743" s="214" t="s">
        <v>3549</v>
      </c>
      <c r="E1743" s="201" t="s">
        <v>805</v>
      </c>
      <c r="F1743" s="202" t="s">
        <v>2031</v>
      </c>
      <c r="G1743" s="201">
        <v>60</v>
      </c>
      <c r="H1743" s="201">
        <v>1.5</v>
      </c>
      <c r="I1743" s="201" t="s">
        <v>3233</v>
      </c>
    </row>
    <row r="1744" spans="1:9" ht="38.25">
      <c r="A1744" s="167">
        <f t="shared" si="27"/>
        <v>1739</v>
      </c>
      <c r="B1744" s="201" t="s">
        <v>3373</v>
      </c>
      <c r="C1744" s="201" t="s">
        <v>3550</v>
      </c>
      <c r="D1744" s="214" t="s">
        <v>3551</v>
      </c>
      <c r="E1744" s="201" t="s">
        <v>805</v>
      </c>
      <c r="F1744" s="202" t="s">
        <v>2031</v>
      </c>
      <c r="G1744" s="201">
        <v>60</v>
      </c>
      <c r="H1744" s="201">
        <v>1.5</v>
      </c>
      <c r="I1744" s="201" t="s">
        <v>3233</v>
      </c>
    </row>
    <row r="1745" spans="1:9" ht="38.25">
      <c r="A1745" s="167">
        <f t="shared" si="27"/>
        <v>1740</v>
      </c>
      <c r="B1745" s="201" t="s">
        <v>3373</v>
      </c>
      <c r="C1745" s="201" t="s">
        <v>3552</v>
      </c>
      <c r="D1745" s="214" t="s">
        <v>3553</v>
      </c>
      <c r="E1745" s="201" t="s">
        <v>805</v>
      </c>
      <c r="F1745" s="202" t="s">
        <v>2031</v>
      </c>
      <c r="G1745" s="201">
        <v>60</v>
      </c>
      <c r="H1745" s="201">
        <v>1.5</v>
      </c>
      <c r="I1745" s="201" t="s">
        <v>3233</v>
      </c>
    </row>
    <row r="1746" spans="1:9" ht="38.25">
      <c r="A1746" s="167">
        <f t="shared" si="27"/>
        <v>1741</v>
      </c>
      <c r="B1746" s="201" t="s">
        <v>3373</v>
      </c>
      <c r="C1746" s="201" t="s">
        <v>3554</v>
      </c>
      <c r="D1746" s="214" t="s">
        <v>3555</v>
      </c>
      <c r="E1746" s="201" t="s">
        <v>805</v>
      </c>
      <c r="F1746" s="202" t="s">
        <v>2031</v>
      </c>
      <c r="G1746" s="201">
        <v>60</v>
      </c>
      <c r="H1746" s="201">
        <v>1.5</v>
      </c>
      <c r="I1746" s="201" t="s">
        <v>3233</v>
      </c>
    </row>
    <row r="1747" spans="1:9" ht="38.25">
      <c r="A1747" s="167">
        <f t="shared" si="27"/>
        <v>1742</v>
      </c>
      <c r="B1747" s="201" t="s">
        <v>3373</v>
      </c>
      <c r="C1747" s="201" t="s">
        <v>3556</v>
      </c>
      <c r="D1747" s="214" t="s">
        <v>3557</v>
      </c>
      <c r="E1747" s="201" t="s">
        <v>805</v>
      </c>
      <c r="F1747" s="202" t="s">
        <v>2031</v>
      </c>
      <c r="G1747" s="201">
        <v>60</v>
      </c>
      <c r="H1747" s="201">
        <v>1.5</v>
      </c>
      <c r="I1747" s="201" t="s">
        <v>3233</v>
      </c>
    </row>
    <row r="1748" spans="1:9" ht="38.25">
      <c r="A1748" s="167">
        <f t="shared" si="27"/>
        <v>1743</v>
      </c>
      <c r="B1748" s="201" t="s">
        <v>3373</v>
      </c>
      <c r="C1748" s="201" t="s">
        <v>3558</v>
      </c>
      <c r="D1748" s="214" t="s">
        <v>3559</v>
      </c>
      <c r="E1748" s="201" t="s">
        <v>805</v>
      </c>
      <c r="F1748" s="202" t="s">
        <v>2031</v>
      </c>
      <c r="G1748" s="201">
        <v>60</v>
      </c>
      <c r="H1748" s="201">
        <v>1.5</v>
      </c>
      <c r="I1748" s="201" t="s">
        <v>3233</v>
      </c>
    </row>
    <row r="1749" spans="1:9" ht="38.25">
      <c r="A1749" s="167">
        <f t="shared" si="27"/>
        <v>1744</v>
      </c>
      <c r="B1749" s="201" t="s">
        <v>3373</v>
      </c>
      <c r="C1749" s="201" t="s">
        <v>3560</v>
      </c>
      <c r="D1749" s="214" t="s">
        <v>3561</v>
      </c>
      <c r="E1749" s="201" t="s">
        <v>805</v>
      </c>
      <c r="F1749" s="202" t="s">
        <v>2031</v>
      </c>
      <c r="G1749" s="201">
        <v>60</v>
      </c>
      <c r="H1749" s="201">
        <v>1.5</v>
      </c>
      <c r="I1749" s="201" t="s">
        <v>3233</v>
      </c>
    </row>
    <row r="1750" spans="1:9" ht="38.25">
      <c r="A1750" s="167">
        <f t="shared" si="27"/>
        <v>1745</v>
      </c>
      <c r="B1750" s="201" t="s">
        <v>3373</v>
      </c>
      <c r="C1750" s="201" t="s">
        <v>3562</v>
      </c>
      <c r="D1750" s="214" t="s">
        <v>3563</v>
      </c>
      <c r="E1750" s="201" t="s">
        <v>805</v>
      </c>
      <c r="F1750" s="202" t="s">
        <v>2031</v>
      </c>
      <c r="G1750" s="201">
        <v>60</v>
      </c>
      <c r="H1750" s="201">
        <v>1.5</v>
      </c>
      <c r="I1750" s="201" t="s">
        <v>3233</v>
      </c>
    </row>
    <row r="1751" spans="1:9" ht="38.25">
      <c r="A1751" s="167">
        <f t="shared" si="27"/>
        <v>1746</v>
      </c>
      <c r="B1751" s="201" t="s">
        <v>3373</v>
      </c>
      <c r="C1751" s="201" t="s">
        <v>3564</v>
      </c>
      <c r="D1751" s="214" t="s">
        <v>3565</v>
      </c>
      <c r="E1751" s="201" t="s">
        <v>805</v>
      </c>
      <c r="F1751" s="202" t="s">
        <v>2031</v>
      </c>
      <c r="G1751" s="201">
        <v>60</v>
      </c>
      <c r="H1751" s="201">
        <v>1.5</v>
      </c>
      <c r="I1751" s="201" t="s">
        <v>3233</v>
      </c>
    </row>
    <row r="1752" spans="1:9" ht="38.25">
      <c r="A1752" s="167">
        <f t="shared" si="27"/>
        <v>1747</v>
      </c>
      <c r="B1752" s="201" t="s">
        <v>3566</v>
      </c>
      <c r="C1752" s="201" t="s">
        <v>3567</v>
      </c>
      <c r="D1752" s="214" t="s">
        <v>3568</v>
      </c>
      <c r="E1752" s="201" t="s">
        <v>711</v>
      </c>
      <c r="F1752" s="202" t="s">
        <v>3118</v>
      </c>
      <c r="G1752" s="201">
        <v>1</v>
      </c>
      <c r="H1752" s="201">
        <v>11</v>
      </c>
      <c r="I1752" s="201" t="s">
        <v>3569</v>
      </c>
    </row>
    <row r="1753" spans="1:9" ht="38.25">
      <c r="A1753" s="167">
        <f t="shared" si="27"/>
        <v>1748</v>
      </c>
      <c r="B1753" s="201" t="s">
        <v>3566</v>
      </c>
      <c r="C1753" s="201" t="s">
        <v>3570</v>
      </c>
      <c r="D1753" s="214" t="s">
        <v>3571</v>
      </c>
      <c r="E1753" s="201" t="s">
        <v>711</v>
      </c>
      <c r="F1753" s="202" t="s">
        <v>3118</v>
      </c>
      <c r="G1753" s="201">
        <v>1</v>
      </c>
      <c r="H1753" s="201">
        <v>11</v>
      </c>
      <c r="I1753" s="201" t="s">
        <v>3569</v>
      </c>
    </row>
    <row r="1754" spans="1:9" ht="38.25">
      <c r="A1754" s="167">
        <f t="shared" si="27"/>
        <v>1749</v>
      </c>
      <c r="B1754" s="201" t="s">
        <v>3566</v>
      </c>
      <c r="C1754" s="201" t="s">
        <v>3572</v>
      </c>
      <c r="D1754" s="214">
        <v>938661981</v>
      </c>
      <c r="E1754" s="201" t="s">
        <v>711</v>
      </c>
      <c r="F1754" s="202" t="s">
        <v>3118</v>
      </c>
      <c r="G1754" s="201">
        <v>1</v>
      </c>
      <c r="H1754" s="201">
        <v>8</v>
      </c>
      <c r="I1754" s="201" t="s">
        <v>3569</v>
      </c>
    </row>
    <row r="1755" spans="1:9" ht="38.25">
      <c r="A1755" s="167">
        <f t="shared" si="27"/>
        <v>1750</v>
      </c>
      <c r="B1755" s="201" t="s">
        <v>3566</v>
      </c>
      <c r="C1755" s="201" t="s">
        <v>3573</v>
      </c>
      <c r="D1755" s="214" t="s">
        <v>3574</v>
      </c>
      <c r="E1755" s="201" t="s">
        <v>711</v>
      </c>
      <c r="F1755" s="202" t="s">
        <v>3118</v>
      </c>
      <c r="G1755" s="201">
        <v>1</v>
      </c>
      <c r="H1755" s="201">
        <v>8</v>
      </c>
      <c r="I1755" s="201" t="s">
        <v>3569</v>
      </c>
    </row>
    <row r="1756" spans="1:9" ht="38.25">
      <c r="A1756" s="167">
        <f t="shared" si="27"/>
        <v>1751</v>
      </c>
      <c r="B1756" s="201" t="s">
        <v>3566</v>
      </c>
      <c r="C1756" s="201" t="s">
        <v>3575</v>
      </c>
      <c r="D1756" s="214">
        <v>995293186</v>
      </c>
      <c r="E1756" s="201" t="s">
        <v>711</v>
      </c>
      <c r="F1756" s="202" t="s">
        <v>3118</v>
      </c>
      <c r="G1756" s="201">
        <v>1</v>
      </c>
      <c r="H1756" s="201">
        <v>8</v>
      </c>
      <c r="I1756" s="201" t="s">
        <v>3569</v>
      </c>
    </row>
    <row r="1757" spans="1:9" ht="38.25">
      <c r="A1757" s="167">
        <f t="shared" si="27"/>
        <v>1752</v>
      </c>
      <c r="B1757" s="201" t="s">
        <v>3566</v>
      </c>
      <c r="C1757" s="201" t="s">
        <v>3576</v>
      </c>
      <c r="D1757" s="214">
        <v>937445890</v>
      </c>
      <c r="E1757" s="201" t="s">
        <v>711</v>
      </c>
      <c r="F1757" s="202" t="s">
        <v>3118</v>
      </c>
      <c r="G1757" s="201">
        <v>1</v>
      </c>
      <c r="H1757" s="201">
        <v>9</v>
      </c>
      <c r="I1757" s="201" t="s">
        <v>3569</v>
      </c>
    </row>
    <row r="1758" spans="1:9" ht="38.25">
      <c r="A1758" s="167">
        <f t="shared" si="27"/>
        <v>1753</v>
      </c>
      <c r="B1758" s="201" t="s">
        <v>3566</v>
      </c>
      <c r="C1758" s="201" t="s">
        <v>3577</v>
      </c>
      <c r="D1758" s="214" t="s">
        <v>3578</v>
      </c>
      <c r="E1758" s="201" t="s">
        <v>711</v>
      </c>
      <c r="F1758" s="202" t="s">
        <v>3118</v>
      </c>
      <c r="G1758" s="201">
        <v>1</v>
      </c>
      <c r="H1758" s="201">
        <v>9</v>
      </c>
      <c r="I1758" s="201" t="s">
        <v>3569</v>
      </c>
    </row>
    <row r="1759" spans="1:9" ht="38.25">
      <c r="A1759" s="167">
        <f t="shared" si="27"/>
        <v>1754</v>
      </c>
      <c r="B1759" s="201" t="s">
        <v>3566</v>
      </c>
      <c r="C1759" s="201" t="s">
        <v>3579</v>
      </c>
      <c r="D1759" s="214" t="s">
        <v>3580</v>
      </c>
      <c r="E1759" s="201" t="s">
        <v>711</v>
      </c>
      <c r="F1759" s="202" t="s">
        <v>3118</v>
      </c>
      <c r="G1759" s="201">
        <v>1</v>
      </c>
      <c r="H1759" s="201">
        <v>7.5</v>
      </c>
      <c r="I1759" s="201" t="s">
        <v>3569</v>
      </c>
    </row>
    <row r="1760" spans="1:9" ht="38.25">
      <c r="A1760" s="167">
        <f t="shared" si="27"/>
        <v>1755</v>
      </c>
      <c r="B1760" s="201" t="s">
        <v>3566</v>
      </c>
      <c r="C1760" s="201" t="s">
        <v>3581</v>
      </c>
      <c r="D1760" s="214" t="s">
        <v>3568</v>
      </c>
      <c r="E1760" s="201" t="s">
        <v>711</v>
      </c>
      <c r="F1760" s="202" t="s">
        <v>3118</v>
      </c>
      <c r="G1760" s="201">
        <v>1</v>
      </c>
      <c r="H1760" s="201">
        <v>7.5</v>
      </c>
      <c r="I1760" s="201" t="s">
        <v>3569</v>
      </c>
    </row>
    <row r="1761" spans="1:9" ht="38.25">
      <c r="A1761" s="167">
        <f t="shared" si="27"/>
        <v>1756</v>
      </c>
      <c r="B1761" s="201" t="s">
        <v>3566</v>
      </c>
      <c r="C1761" s="201" t="s">
        <v>3582</v>
      </c>
      <c r="D1761" s="214" t="s">
        <v>3571</v>
      </c>
      <c r="E1761" s="201" t="s">
        <v>711</v>
      </c>
      <c r="F1761" s="202" t="s">
        <v>3118</v>
      </c>
      <c r="G1761" s="201">
        <v>1</v>
      </c>
      <c r="H1761" s="201">
        <v>7.5</v>
      </c>
      <c r="I1761" s="201" t="s">
        <v>3569</v>
      </c>
    </row>
    <row r="1762" spans="1:9" ht="38.25">
      <c r="A1762" s="167">
        <f t="shared" si="27"/>
        <v>1757</v>
      </c>
      <c r="B1762" s="201" t="s">
        <v>3566</v>
      </c>
      <c r="C1762" s="201" t="s">
        <v>3583</v>
      </c>
      <c r="D1762" s="214">
        <v>938661981</v>
      </c>
      <c r="E1762" s="201" t="s">
        <v>711</v>
      </c>
      <c r="F1762" s="202" t="s">
        <v>3118</v>
      </c>
      <c r="G1762" s="201">
        <v>1</v>
      </c>
      <c r="H1762" s="201">
        <v>7.5</v>
      </c>
      <c r="I1762" s="201" t="s">
        <v>3569</v>
      </c>
    </row>
    <row r="1763" spans="1:9" ht="38.25">
      <c r="A1763" s="167">
        <f t="shared" si="27"/>
        <v>1758</v>
      </c>
      <c r="B1763" s="201" t="s">
        <v>3566</v>
      </c>
      <c r="C1763" s="201" t="s">
        <v>3584</v>
      </c>
      <c r="D1763" s="214" t="s">
        <v>3574</v>
      </c>
      <c r="E1763" s="201" t="s">
        <v>711</v>
      </c>
      <c r="F1763" s="202" t="s">
        <v>3118</v>
      </c>
      <c r="G1763" s="201">
        <v>1</v>
      </c>
      <c r="H1763" s="201">
        <v>7.5</v>
      </c>
      <c r="I1763" s="201" t="s">
        <v>3569</v>
      </c>
    </row>
    <row r="1764" spans="1:9" ht="38.25">
      <c r="A1764" s="167">
        <f t="shared" si="27"/>
        <v>1759</v>
      </c>
      <c r="B1764" s="201" t="s">
        <v>3566</v>
      </c>
      <c r="C1764" s="201" t="s">
        <v>3585</v>
      </c>
      <c r="D1764" s="214">
        <v>995293186</v>
      </c>
      <c r="E1764" s="201" t="s">
        <v>711</v>
      </c>
      <c r="F1764" s="202" t="s">
        <v>3118</v>
      </c>
      <c r="G1764" s="201">
        <v>1</v>
      </c>
      <c r="H1764" s="201">
        <v>7.5</v>
      </c>
      <c r="I1764" s="201" t="s">
        <v>3569</v>
      </c>
    </row>
    <row r="1765" spans="1:9" ht="38.25">
      <c r="A1765" s="167">
        <f t="shared" si="27"/>
        <v>1760</v>
      </c>
      <c r="B1765" s="201" t="s">
        <v>3566</v>
      </c>
      <c r="C1765" s="201" t="s">
        <v>3586</v>
      </c>
      <c r="D1765" s="214">
        <v>937445890</v>
      </c>
      <c r="E1765" s="201" t="s">
        <v>711</v>
      </c>
      <c r="F1765" s="202" t="s">
        <v>3118</v>
      </c>
      <c r="G1765" s="201">
        <v>1</v>
      </c>
      <c r="H1765" s="201">
        <v>10</v>
      </c>
      <c r="I1765" s="201" t="s">
        <v>3569</v>
      </c>
    </row>
    <row r="1766" spans="1:9" ht="38.25">
      <c r="A1766" s="167">
        <f t="shared" si="27"/>
        <v>1761</v>
      </c>
      <c r="B1766" s="201" t="s">
        <v>3566</v>
      </c>
      <c r="C1766" s="201" t="s">
        <v>3587</v>
      </c>
      <c r="D1766" s="214" t="s">
        <v>3578</v>
      </c>
      <c r="E1766" s="201" t="s">
        <v>711</v>
      </c>
      <c r="F1766" s="202" t="s">
        <v>3118</v>
      </c>
      <c r="G1766" s="201">
        <v>1</v>
      </c>
      <c r="H1766" s="201">
        <v>10</v>
      </c>
      <c r="I1766" s="201" t="s">
        <v>3569</v>
      </c>
    </row>
    <row r="1767" spans="1:9" ht="38.25">
      <c r="A1767" s="167">
        <f t="shared" si="27"/>
        <v>1762</v>
      </c>
      <c r="B1767" s="201" t="s">
        <v>3566</v>
      </c>
      <c r="C1767" s="201" t="s">
        <v>3588</v>
      </c>
      <c r="D1767" s="214" t="s">
        <v>3580</v>
      </c>
      <c r="E1767" s="201" t="s">
        <v>711</v>
      </c>
      <c r="F1767" s="202" t="s">
        <v>3118</v>
      </c>
      <c r="G1767" s="201">
        <v>1</v>
      </c>
      <c r="H1767" s="201">
        <v>9.5</v>
      </c>
      <c r="I1767" s="201" t="s">
        <v>3569</v>
      </c>
    </row>
    <row r="1768" spans="1:9" ht="38.25">
      <c r="A1768" s="167">
        <f t="shared" si="27"/>
        <v>1763</v>
      </c>
      <c r="B1768" s="201" t="s">
        <v>3566</v>
      </c>
      <c r="C1768" s="201" t="s">
        <v>3589</v>
      </c>
      <c r="D1768" s="214" t="s">
        <v>3590</v>
      </c>
      <c r="E1768" s="201" t="s">
        <v>711</v>
      </c>
      <c r="F1768" s="202" t="s">
        <v>3118</v>
      </c>
      <c r="G1768" s="201">
        <v>1</v>
      </c>
      <c r="H1768" s="201">
        <v>9.5</v>
      </c>
      <c r="I1768" s="201" t="s">
        <v>3569</v>
      </c>
    </row>
    <row r="1769" spans="1:9" ht="38.25">
      <c r="A1769" s="167">
        <f t="shared" si="27"/>
        <v>1764</v>
      </c>
      <c r="B1769" s="201" t="s">
        <v>3566</v>
      </c>
      <c r="C1769" s="201" t="s">
        <v>3591</v>
      </c>
      <c r="D1769" s="214" t="s">
        <v>3568</v>
      </c>
      <c r="E1769" s="201" t="s">
        <v>711</v>
      </c>
      <c r="F1769" s="202" t="s">
        <v>3118</v>
      </c>
      <c r="G1769" s="201">
        <v>1</v>
      </c>
      <c r="H1769" s="201">
        <v>9.5</v>
      </c>
      <c r="I1769" s="201" t="s">
        <v>3569</v>
      </c>
    </row>
    <row r="1770" spans="1:9" ht="38.25">
      <c r="A1770" s="167">
        <f t="shared" si="27"/>
        <v>1765</v>
      </c>
      <c r="B1770" s="201" t="s">
        <v>3566</v>
      </c>
      <c r="C1770" s="201" t="s">
        <v>3592</v>
      </c>
      <c r="D1770" s="214" t="s">
        <v>3571</v>
      </c>
      <c r="E1770" s="201" t="s">
        <v>711</v>
      </c>
      <c r="F1770" s="202" t="s">
        <v>3118</v>
      </c>
      <c r="G1770" s="201">
        <v>1</v>
      </c>
      <c r="H1770" s="201">
        <v>9.5</v>
      </c>
      <c r="I1770" s="201" t="s">
        <v>3569</v>
      </c>
    </row>
    <row r="1771" spans="1:9" ht="38.25">
      <c r="A1771" s="167">
        <f t="shared" si="27"/>
        <v>1766</v>
      </c>
      <c r="B1771" s="201" t="s">
        <v>3566</v>
      </c>
      <c r="C1771" s="201" t="s">
        <v>3593</v>
      </c>
      <c r="D1771" s="214">
        <v>938661981</v>
      </c>
      <c r="E1771" s="201" t="s">
        <v>711</v>
      </c>
      <c r="F1771" s="202" t="s">
        <v>3118</v>
      </c>
      <c r="G1771" s="201">
        <v>1</v>
      </c>
      <c r="H1771" s="201">
        <v>14</v>
      </c>
      <c r="I1771" s="201" t="s">
        <v>3569</v>
      </c>
    </row>
    <row r="1772" spans="1:9" ht="38.25">
      <c r="A1772" s="167">
        <f t="shared" si="27"/>
        <v>1767</v>
      </c>
      <c r="B1772" s="201" t="s">
        <v>3566</v>
      </c>
      <c r="C1772" s="201" t="s">
        <v>3594</v>
      </c>
      <c r="D1772" s="214" t="s">
        <v>3574</v>
      </c>
      <c r="E1772" s="201" t="s">
        <v>711</v>
      </c>
      <c r="F1772" s="202" t="s">
        <v>3118</v>
      </c>
      <c r="G1772" s="201">
        <v>1</v>
      </c>
      <c r="H1772" s="201">
        <v>12</v>
      </c>
      <c r="I1772" s="201" t="s">
        <v>3569</v>
      </c>
    </row>
    <row r="1773" spans="1:9" ht="38.25">
      <c r="A1773" s="167">
        <f t="shared" si="27"/>
        <v>1768</v>
      </c>
      <c r="B1773" s="201" t="s">
        <v>3566</v>
      </c>
      <c r="C1773" s="201" t="s">
        <v>3595</v>
      </c>
      <c r="D1773" s="214">
        <v>995293186</v>
      </c>
      <c r="E1773" s="201" t="s">
        <v>711</v>
      </c>
      <c r="F1773" s="202" t="s">
        <v>3118</v>
      </c>
      <c r="G1773" s="201">
        <v>1</v>
      </c>
      <c r="H1773" s="201">
        <v>12</v>
      </c>
      <c r="I1773" s="201" t="s">
        <v>3569</v>
      </c>
    </row>
    <row r="1774" spans="1:9" ht="38.25">
      <c r="A1774" s="167">
        <f t="shared" si="27"/>
        <v>1769</v>
      </c>
      <c r="B1774" s="201" t="s">
        <v>3566</v>
      </c>
      <c r="C1774" s="201" t="s">
        <v>3596</v>
      </c>
      <c r="D1774" s="214">
        <v>937445890</v>
      </c>
      <c r="E1774" s="201" t="s">
        <v>805</v>
      </c>
      <c r="F1774" s="202" t="s">
        <v>2031</v>
      </c>
      <c r="G1774" s="201">
        <v>100</v>
      </c>
      <c r="H1774" s="201">
        <v>2.6</v>
      </c>
      <c r="I1774" s="201" t="s">
        <v>3569</v>
      </c>
    </row>
    <row r="1775" spans="1:9" ht="38.25">
      <c r="A1775" s="167">
        <f t="shared" si="27"/>
        <v>1770</v>
      </c>
      <c r="B1775" s="201" t="s">
        <v>3566</v>
      </c>
      <c r="C1775" s="201" t="s">
        <v>3597</v>
      </c>
      <c r="D1775" s="214" t="s">
        <v>3578</v>
      </c>
      <c r="E1775" s="201" t="s">
        <v>805</v>
      </c>
      <c r="F1775" s="202" t="s">
        <v>2031</v>
      </c>
      <c r="G1775" s="201">
        <v>100</v>
      </c>
      <c r="H1775" s="201">
        <v>2.6</v>
      </c>
      <c r="I1775" s="201" t="s">
        <v>3569</v>
      </c>
    </row>
    <row r="1776" spans="1:9" ht="38.25">
      <c r="A1776" s="167">
        <f t="shared" si="27"/>
        <v>1771</v>
      </c>
      <c r="B1776" s="201" t="s">
        <v>3566</v>
      </c>
      <c r="C1776" s="201" t="s">
        <v>3598</v>
      </c>
      <c r="D1776" s="214" t="s">
        <v>3580</v>
      </c>
      <c r="E1776" s="201" t="s">
        <v>805</v>
      </c>
      <c r="F1776" s="202" t="s">
        <v>2031</v>
      </c>
      <c r="G1776" s="201">
        <v>100</v>
      </c>
      <c r="H1776" s="201">
        <v>2.6</v>
      </c>
      <c r="I1776" s="201" t="s">
        <v>3569</v>
      </c>
    </row>
    <row r="1777" spans="1:9" ht="38.25">
      <c r="A1777" s="167">
        <f t="shared" si="27"/>
        <v>1772</v>
      </c>
      <c r="B1777" s="201" t="s">
        <v>3566</v>
      </c>
      <c r="C1777" s="201" t="s">
        <v>2441</v>
      </c>
      <c r="D1777" s="214" t="s">
        <v>3599</v>
      </c>
      <c r="E1777" s="201" t="s">
        <v>805</v>
      </c>
      <c r="F1777" s="202" t="s">
        <v>2031</v>
      </c>
      <c r="G1777" s="201">
        <v>100</v>
      </c>
      <c r="H1777" s="201">
        <v>2.6</v>
      </c>
      <c r="I1777" s="201" t="s">
        <v>3569</v>
      </c>
    </row>
    <row r="1778" spans="1:9" ht="38.25">
      <c r="A1778" s="167">
        <f t="shared" si="27"/>
        <v>1773</v>
      </c>
      <c r="B1778" s="201" t="s">
        <v>3566</v>
      </c>
      <c r="C1778" s="201" t="s">
        <v>3600</v>
      </c>
      <c r="D1778" s="214" t="s">
        <v>3568</v>
      </c>
      <c r="E1778" s="201" t="s">
        <v>805</v>
      </c>
      <c r="F1778" s="202" t="s">
        <v>2031</v>
      </c>
      <c r="G1778" s="201">
        <v>100</v>
      </c>
      <c r="H1778" s="201">
        <v>2.6</v>
      </c>
      <c r="I1778" s="201" t="s">
        <v>3569</v>
      </c>
    </row>
    <row r="1779" spans="1:9" ht="38.25">
      <c r="A1779" s="167">
        <f t="shared" si="27"/>
        <v>1774</v>
      </c>
      <c r="B1779" s="201" t="s">
        <v>3566</v>
      </c>
      <c r="C1779" s="201" t="s">
        <v>3601</v>
      </c>
      <c r="D1779" s="214" t="s">
        <v>3571</v>
      </c>
      <c r="E1779" s="201" t="s">
        <v>805</v>
      </c>
      <c r="F1779" s="202" t="s">
        <v>2031</v>
      </c>
      <c r="G1779" s="201">
        <v>100</v>
      </c>
      <c r="H1779" s="201">
        <v>2.6</v>
      </c>
      <c r="I1779" s="201" t="s">
        <v>3569</v>
      </c>
    </row>
    <row r="1780" spans="1:9" ht="38.25">
      <c r="A1780" s="167">
        <f t="shared" si="27"/>
        <v>1775</v>
      </c>
      <c r="B1780" s="201" t="s">
        <v>3566</v>
      </c>
      <c r="C1780" s="201" t="s">
        <v>3602</v>
      </c>
      <c r="D1780" s="214">
        <v>938661981</v>
      </c>
      <c r="E1780" s="201" t="s">
        <v>805</v>
      </c>
      <c r="F1780" s="202" t="s">
        <v>2031</v>
      </c>
      <c r="G1780" s="201">
        <v>100</v>
      </c>
      <c r="H1780" s="201">
        <v>2.6</v>
      </c>
      <c r="I1780" s="201" t="s">
        <v>3569</v>
      </c>
    </row>
    <row r="1781" spans="1:9" ht="38.25">
      <c r="A1781" s="167">
        <f t="shared" si="27"/>
        <v>1776</v>
      </c>
      <c r="B1781" s="201" t="s">
        <v>3566</v>
      </c>
      <c r="C1781" s="201" t="s">
        <v>3603</v>
      </c>
      <c r="D1781" s="214" t="s">
        <v>3574</v>
      </c>
      <c r="E1781" s="201" t="s">
        <v>805</v>
      </c>
      <c r="F1781" s="202" t="s">
        <v>2031</v>
      </c>
      <c r="G1781" s="201">
        <v>100</v>
      </c>
      <c r="H1781" s="201">
        <v>2.6</v>
      </c>
      <c r="I1781" s="201" t="s">
        <v>3569</v>
      </c>
    </row>
    <row r="1782" spans="1:9" ht="38.25">
      <c r="A1782" s="167">
        <f t="shared" si="27"/>
        <v>1777</v>
      </c>
      <c r="B1782" s="201" t="s">
        <v>3566</v>
      </c>
      <c r="C1782" s="201" t="s">
        <v>3604</v>
      </c>
      <c r="D1782" s="214">
        <v>995293186</v>
      </c>
      <c r="E1782" s="201" t="s">
        <v>805</v>
      </c>
      <c r="F1782" s="202" t="s">
        <v>2031</v>
      </c>
      <c r="G1782" s="201">
        <v>100</v>
      </c>
      <c r="H1782" s="201">
        <v>2.6</v>
      </c>
      <c r="I1782" s="201" t="s">
        <v>3569</v>
      </c>
    </row>
    <row r="1783" spans="1:9" ht="38.25">
      <c r="A1783" s="167">
        <f t="shared" si="27"/>
        <v>1778</v>
      </c>
      <c r="B1783" s="201" t="s">
        <v>3566</v>
      </c>
      <c r="C1783" s="201" t="s">
        <v>3605</v>
      </c>
      <c r="D1783" s="214">
        <v>937445890</v>
      </c>
      <c r="E1783" s="201" t="s">
        <v>805</v>
      </c>
      <c r="F1783" s="202" t="s">
        <v>2031</v>
      </c>
      <c r="G1783" s="201">
        <v>100</v>
      </c>
      <c r="H1783" s="201">
        <v>2.6</v>
      </c>
      <c r="I1783" s="201" t="s">
        <v>3569</v>
      </c>
    </row>
    <row r="1784" spans="1:9" ht="38.25">
      <c r="A1784" s="167">
        <f t="shared" si="27"/>
        <v>1779</v>
      </c>
      <c r="B1784" s="201" t="s">
        <v>3566</v>
      </c>
      <c r="C1784" s="201" t="s">
        <v>3606</v>
      </c>
      <c r="D1784" s="214" t="s">
        <v>3578</v>
      </c>
      <c r="E1784" s="201" t="s">
        <v>805</v>
      </c>
      <c r="F1784" s="202" t="s">
        <v>2031</v>
      </c>
      <c r="G1784" s="201">
        <v>100</v>
      </c>
      <c r="H1784" s="201">
        <v>2.6</v>
      </c>
      <c r="I1784" s="201" t="s">
        <v>3569</v>
      </c>
    </row>
    <row r="1785" spans="1:9" ht="38.25">
      <c r="A1785" s="167">
        <f t="shared" si="27"/>
        <v>1780</v>
      </c>
      <c r="B1785" s="201" t="s">
        <v>3566</v>
      </c>
      <c r="C1785" s="201" t="s">
        <v>3607</v>
      </c>
      <c r="D1785" s="214" t="s">
        <v>3580</v>
      </c>
      <c r="E1785" s="201" t="s">
        <v>805</v>
      </c>
      <c r="F1785" s="202" t="s">
        <v>2031</v>
      </c>
      <c r="G1785" s="201">
        <v>100</v>
      </c>
      <c r="H1785" s="201">
        <v>2.6</v>
      </c>
      <c r="I1785" s="201" t="s">
        <v>3569</v>
      </c>
    </row>
    <row r="1786" spans="1:9" ht="38.25">
      <c r="A1786" s="167">
        <f t="shared" si="27"/>
        <v>1781</v>
      </c>
      <c r="B1786" s="201" t="s">
        <v>3566</v>
      </c>
      <c r="C1786" s="201" t="s">
        <v>3608</v>
      </c>
      <c r="D1786" s="214" t="s">
        <v>3568</v>
      </c>
      <c r="E1786" s="201" t="s">
        <v>805</v>
      </c>
      <c r="F1786" s="202" t="s">
        <v>2031</v>
      </c>
      <c r="G1786" s="201">
        <v>100</v>
      </c>
      <c r="H1786" s="201">
        <v>2.6</v>
      </c>
      <c r="I1786" s="201" t="s">
        <v>3569</v>
      </c>
    </row>
    <row r="1787" spans="1:9" ht="38.25">
      <c r="A1787" s="167">
        <f t="shared" si="27"/>
        <v>1782</v>
      </c>
      <c r="B1787" s="201" t="s">
        <v>3566</v>
      </c>
      <c r="C1787" s="201" t="s">
        <v>3609</v>
      </c>
      <c r="D1787" s="214" t="s">
        <v>3571</v>
      </c>
      <c r="E1787" s="201" t="s">
        <v>805</v>
      </c>
      <c r="F1787" s="202" t="s">
        <v>2031</v>
      </c>
      <c r="G1787" s="201">
        <v>100</v>
      </c>
      <c r="H1787" s="201">
        <v>2.6</v>
      </c>
      <c r="I1787" s="201" t="s">
        <v>3569</v>
      </c>
    </row>
    <row r="1788" spans="1:9" ht="38.25">
      <c r="A1788" s="167">
        <f t="shared" si="27"/>
        <v>1783</v>
      </c>
      <c r="B1788" s="201" t="s">
        <v>3566</v>
      </c>
      <c r="C1788" s="201" t="s">
        <v>3610</v>
      </c>
      <c r="D1788" s="214">
        <v>938661981</v>
      </c>
      <c r="E1788" s="201" t="s">
        <v>805</v>
      </c>
      <c r="F1788" s="202" t="s">
        <v>2031</v>
      </c>
      <c r="G1788" s="201">
        <v>100</v>
      </c>
      <c r="H1788" s="201">
        <v>2.6</v>
      </c>
      <c r="I1788" s="201" t="s">
        <v>3569</v>
      </c>
    </row>
    <row r="1789" spans="1:9" ht="38.25">
      <c r="A1789" s="167">
        <f t="shared" si="27"/>
        <v>1784</v>
      </c>
      <c r="B1789" s="201" t="s">
        <v>3566</v>
      </c>
      <c r="C1789" s="201" t="s">
        <v>3611</v>
      </c>
      <c r="D1789" s="214" t="s">
        <v>3574</v>
      </c>
      <c r="E1789" s="201" t="s">
        <v>805</v>
      </c>
      <c r="F1789" s="202" t="s">
        <v>2031</v>
      </c>
      <c r="G1789" s="201">
        <v>100</v>
      </c>
      <c r="H1789" s="201">
        <v>2.6</v>
      </c>
      <c r="I1789" s="201" t="s">
        <v>3569</v>
      </c>
    </row>
    <row r="1790" spans="1:9" ht="38.25">
      <c r="A1790" s="167">
        <f t="shared" si="27"/>
        <v>1785</v>
      </c>
      <c r="B1790" s="201" t="s">
        <v>3566</v>
      </c>
      <c r="C1790" s="201" t="s">
        <v>3612</v>
      </c>
      <c r="D1790" s="214">
        <v>995293186</v>
      </c>
      <c r="E1790" s="201" t="s">
        <v>805</v>
      </c>
      <c r="F1790" s="202" t="s">
        <v>2031</v>
      </c>
      <c r="G1790" s="201">
        <v>100</v>
      </c>
      <c r="H1790" s="201">
        <v>2.6</v>
      </c>
      <c r="I1790" s="201" t="s">
        <v>3569</v>
      </c>
    </row>
    <row r="1791" spans="1:9" ht="38.25">
      <c r="A1791" s="167">
        <f t="shared" si="27"/>
        <v>1786</v>
      </c>
      <c r="B1791" s="201" t="s">
        <v>3566</v>
      </c>
      <c r="C1791" s="201" t="s">
        <v>3613</v>
      </c>
      <c r="D1791" s="214">
        <v>937445890</v>
      </c>
      <c r="E1791" s="201" t="s">
        <v>805</v>
      </c>
      <c r="F1791" s="202" t="s">
        <v>2031</v>
      </c>
      <c r="G1791" s="201">
        <v>100</v>
      </c>
      <c r="H1791" s="201">
        <v>2.6</v>
      </c>
      <c r="I1791" s="201" t="s">
        <v>3569</v>
      </c>
    </row>
    <row r="1792" spans="1:9" ht="38.25">
      <c r="A1792" s="167">
        <f t="shared" si="27"/>
        <v>1787</v>
      </c>
      <c r="B1792" s="201" t="s">
        <v>3566</v>
      </c>
      <c r="C1792" s="201" t="s">
        <v>3614</v>
      </c>
      <c r="D1792" s="214" t="s">
        <v>3578</v>
      </c>
      <c r="E1792" s="201" t="s">
        <v>805</v>
      </c>
      <c r="F1792" s="202" t="s">
        <v>2031</v>
      </c>
      <c r="G1792" s="201">
        <v>100</v>
      </c>
      <c r="H1792" s="201">
        <v>2.6</v>
      </c>
      <c r="I1792" s="201" t="s">
        <v>3569</v>
      </c>
    </row>
    <row r="1793" spans="1:9" ht="38.25">
      <c r="A1793" s="167">
        <f t="shared" si="27"/>
        <v>1788</v>
      </c>
      <c r="B1793" s="201" t="s">
        <v>3566</v>
      </c>
      <c r="C1793" s="201" t="s">
        <v>3615</v>
      </c>
      <c r="D1793" s="214" t="s">
        <v>3580</v>
      </c>
      <c r="E1793" s="201" t="s">
        <v>805</v>
      </c>
      <c r="F1793" s="202" t="s">
        <v>2031</v>
      </c>
      <c r="G1793" s="201">
        <v>100</v>
      </c>
      <c r="H1793" s="201">
        <v>2.6</v>
      </c>
      <c r="I1793" s="201" t="s">
        <v>3569</v>
      </c>
    </row>
    <row r="1794" spans="1:9" ht="38.25">
      <c r="A1794" s="167">
        <f t="shared" si="27"/>
        <v>1789</v>
      </c>
      <c r="B1794" s="201" t="s">
        <v>3566</v>
      </c>
      <c r="C1794" s="201" t="s">
        <v>3616</v>
      </c>
      <c r="D1794" s="214" t="s">
        <v>3590</v>
      </c>
      <c r="E1794" s="201" t="s">
        <v>805</v>
      </c>
      <c r="F1794" s="202" t="s">
        <v>2031</v>
      </c>
      <c r="G1794" s="201">
        <v>100</v>
      </c>
      <c r="H1794" s="201">
        <v>2.6</v>
      </c>
      <c r="I1794" s="201" t="s">
        <v>3569</v>
      </c>
    </row>
    <row r="1795" spans="1:9" ht="38.25">
      <c r="A1795" s="167">
        <f t="shared" si="27"/>
        <v>1790</v>
      </c>
      <c r="B1795" s="201" t="s">
        <v>3566</v>
      </c>
      <c r="C1795" s="201" t="s">
        <v>3617</v>
      </c>
      <c r="D1795" s="214" t="s">
        <v>3568</v>
      </c>
      <c r="E1795" s="201" t="s">
        <v>805</v>
      </c>
      <c r="F1795" s="202" t="s">
        <v>2031</v>
      </c>
      <c r="G1795" s="201">
        <v>100</v>
      </c>
      <c r="H1795" s="201">
        <v>2.6</v>
      </c>
      <c r="I1795" s="201" t="s">
        <v>3569</v>
      </c>
    </row>
    <row r="1796" spans="1:9" ht="38.25">
      <c r="A1796" s="167">
        <f t="shared" si="27"/>
        <v>1791</v>
      </c>
      <c r="B1796" s="201" t="s">
        <v>3566</v>
      </c>
      <c r="C1796" s="201" t="s">
        <v>3618</v>
      </c>
      <c r="D1796" s="214" t="s">
        <v>3571</v>
      </c>
      <c r="E1796" s="201" t="s">
        <v>805</v>
      </c>
      <c r="F1796" s="202" t="s">
        <v>2031</v>
      </c>
      <c r="G1796" s="201">
        <v>100</v>
      </c>
      <c r="H1796" s="201">
        <v>2.6</v>
      </c>
      <c r="I1796" s="201" t="s">
        <v>3569</v>
      </c>
    </row>
    <row r="1797" spans="1:9" ht="38.25">
      <c r="A1797" s="167">
        <f t="shared" si="27"/>
        <v>1792</v>
      </c>
      <c r="B1797" s="201" t="s">
        <v>3566</v>
      </c>
      <c r="C1797" s="201" t="s">
        <v>3619</v>
      </c>
      <c r="D1797" s="214">
        <v>938661981</v>
      </c>
      <c r="E1797" s="201" t="s">
        <v>805</v>
      </c>
      <c r="F1797" s="202" t="s">
        <v>2031</v>
      </c>
      <c r="G1797" s="201">
        <v>100</v>
      </c>
      <c r="H1797" s="201">
        <v>2.6</v>
      </c>
      <c r="I1797" s="201" t="s">
        <v>3569</v>
      </c>
    </row>
    <row r="1798" spans="1:9" ht="38.25">
      <c r="A1798" s="167">
        <f t="shared" si="27"/>
        <v>1793</v>
      </c>
      <c r="B1798" s="201" t="s">
        <v>3566</v>
      </c>
      <c r="C1798" s="201" t="s">
        <v>3620</v>
      </c>
      <c r="D1798" s="214" t="s">
        <v>3574</v>
      </c>
      <c r="E1798" s="201" t="s">
        <v>805</v>
      </c>
      <c r="F1798" s="202" t="s">
        <v>2031</v>
      </c>
      <c r="G1798" s="201">
        <v>100</v>
      </c>
      <c r="H1798" s="201">
        <v>2.6</v>
      </c>
      <c r="I1798" s="201" t="s">
        <v>3569</v>
      </c>
    </row>
    <row r="1799" spans="1:9" ht="38.25">
      <c r="A1799" s="167">
        <f t="shared" si="27"/>
        <v>1794</v>
      </c>
      <c r="B1799" s="201" t="s">
        <v>3566</v>
      </c>
      <c r="C1799" s="201" t="s">
        <v>3621</v>
      </c>
      <c r="D1799" s="214">
        <v>995293186</v>
      </c>
      <c r="E1799" s="201" t="s">
        <v>805</v>
      </c>
      <c r="F1799" s="202" t="s">
        <v>2031</v>
      </c>
      <c r="G1799" s="201">
        <v>100</v>
      </c>
      <c r="H1799" s="201">
        <v>2.6</v>
      </c>
      <c r="I1799" s="201" t="s">
        <v>3569</v>
      </c>
    </row>
    <row r="1800" spans="1:9" ht="38.25">
      <c r="A1800" s="167">
        <f t="shared" ref="A1800:A1863" si="28">+A1799+1</f>
        <v>1795</v>
      </c>
      <c r="B1800" s="201" t="s">
        <v>3566</v>
      </c>
      <c r="C1800" s="201" t="s">
        <v>3622</v>
      </c>
      <c r="D1800" s="214">
        <v>937445890</v>
      </c>
      <c r="E1800" s="201" t="s">
        <v>805</v>
      </c>
      <c r="F1800" s="202" t="s">
        <v>2031</v>
      </c>
      <c r="G1800" s="201">
        <v>100</v>
      </c>
      <c r="H1800" s="201">
        <v>2.6</v>
      </c>
      <c r="I1800" s="201" t="s">
        <v>3569</v>
      </c>
    </row>
    <row r="1801" spans="1:9" ht="38.25">
      <c r="A1801" s="167">
        <f t="shared" si="28"/>
        <v>1796</v>
      </c>
      <c r="B1801" s="201" t="s">
        <v>3566</v>
      </c>
      <c r="C1801" s="201" t="s">
        <v>3623</v>
      </c>
      <c r="D1801" s="214" t="s">
        <v>3578</v>
      </c>
      <c r="E1801" s="201" t="s">
        <v>805</v>
      </c>
      <c r="F1801" s="202" t="s">
        <v>2031</v>
      </c>
      <c r="G1801" s="201">
        <v>100</v>
      </c>
      <c r="H1801" s="201">
        <v>2.6</v>
      </c>
      <c r="I1801" s="201" t="s">
        <v>3569</v>
      </c>
    </row>
    <row r="1802" spans="1:9" ht="25.5">
      <c r="A1802" s="167">
        <f t="shared" si="28"/>
        <v>1797</v>
      </c>
      <c r="B1802" s="201" t="s">
        <v>3269</v>
      </c>
      <c r="C1802" s="201" t="s">
        <v>3624</v>
      </c>
      <c r="D1802" s="214">
        <v>930919693</v>
      </c>
      <c r="E1802" s="201" t="s">
        <v>805</v>
      </c>
      <c r="F1802" s="202" t="s">
        <v>2031</v>
      </c>
      <c r="G1802" s="201">
        <v>80</v>
      </c>
      <c r="H1802" s="201">
        <v>2.2400000000000002</v>
      </c>
      <c r="I1802" s="201" t="s">
        <v>3271</v>
      </c>
    </row>
    <row r="1803" spans="1:9" ht="25.5">
      <c r="A1803" s="167">
        <f t="shared" si="28"/>
        <v>1798</v>
      </c>
      <c r="B1803" s="201" t="s">
        <v>3269</v>
      </c>
      <c r="C1803" s="201" t="s">
        <v>3625</v>
      </c>
      <c r="D1803" s="214">
        <v>974519794</v>
      </c>
      <c r="E1803" s="201" t="s">
        <v>805</v>
      </c>
      <c r="F1803" s="202" t="s">
        <v>2031</v>
      </c>
      <c r="G1803" s="201">
        <v>80</v>
      </c>
      <c r="H1803" s="201">
        <v>2.2400000000000002</v>
      </c>
      <c r="I1803" s="201" t="s">
        <v>3271</v>
      </c>
    </row>
    <row r="1804" spans="1:9" ht="25.5">
      <c r="A1804" s="167">
        <f t="shared" si="28"/>
        <v>1799</v>
      </c>
      <c r="B1804" s="201" t="s">
        <v>3269</v>
      </c>
      <c r="C1804" s="201" t="s">
        <v>3626</v>
      </c>
      <c r="D1804" s="214">
        <v>977923537</v>
      </c>
      <c r="E1804" s="201" t="s">
        <v>805</v>
      </c>
      <c r="F1804" s="202" t="s">
        <v>2031</v>
      </c>
      <c r="G1804" s="201">
        <v>80</v>
      </c>
      <c r="H1804" s="201">
        <v>2.2400000000000002</v>
      </c>
      <c r="I1804" s="201" t="s">
        <v>3271</v>
      </c>
    </row>
    <row r="1805" spans="1:9" ht="25.5">
      <c r="A1805" s="167">
        <f t="shared" si="28"/>
        <v>1800</v>
      </c>
      <c r="B1805" s="201" t="s">
        <v>3269</v>
      </c>
      <c r="C1805" s="201" t="s">
        <v>3627</v>
      </c>
      <c r="D1805" s="214">
        <v>941190581</v>
      </c>
      <c r="E1805" s="201" t="s">
        <v>805</v>
      </c>
      <c r="F1805" s="202" t="s">
        <v>2031</v>
      </c>
      <c r="G1805" s="201">
        <v>80</v>
      </c>
      <c r="H1805" s="201">
        <v>2.2400000000000002</v>
      </c>
      <c r="I1805" s="201" t="s">
        <v>3271</v>
      </c>
    </row>
    <row r="1806" spans="1:9" ht="25.5">
      <c r="A1806" s="167">
        <f t="shared" si="28"/>
        <v>1801</v>
      </c>
      <c r="B1806" s="201" t="s">
        <v>3269</v>
      </c>
      <c r="C1806" s="201" t="s">
        <v>3628</v>
      </c>
      <c r="D1806" s="214">
        <v>974519794</v>
      </c>
      <c r="E1806" s="201" t="s">
        <v>805</v>
      </c>
      <c r="F1806" s="202" t="s">
        <v>2031</v>
      </c>
      <c r="G1806" s="201">
        <v>80</v>
      </c>
      <c r="H1806" s="201">
        <v>2.2400000000000002</v>
      </c>
      <c r="I1806" s="201" t="s">
        <v>3271</v>
      </c>
    </row>
    <row r="1807" spans="1:9" ht="25.5">
      <c r="A1807" s="167">
        <f t="shared" si="28"/>
        <v>1802</v>
      </c>
      <c r="B1807" s="201" t="s">
        <v>3269</v>
      </c>
      <c r="C1807" s="201" t="s">
        <v>3629</v>
      </c>
      <c r="D1807" s="214">
        <v>997084607</v>
      </c>
      <c r="E1807" s="201" t="s">
        <v>805</v>
      </c>
      <c r="F1807" s="202" t="s">
        <v>2031</v>
      </c>
      <c r="G1807" s="201">
        <v>80</v>
      </c>
      <c r="H1807" s="201">
        <v>2.2400000000000002</v>
      </c>
      <c r="I1807" s="201" t="s">
        <v>3271</v>
      </c>
    </row>
    <row r="1808" spans="1:9" ht="25.5">
      <c r="A1808" s="167">
        <f t="shared" si="28"/>
        <v>1803</v>
      </c>
      <c r="B1808" s="201" t="s">
        <v>3269</v>
      </c>
      <c r="C1808" s="201" t="s">
        <v>3630</v>
      </c>
      <c r="D1808" s="214">
        <v>995101276</v>
      </c>
      <c r="E1808" s="201" t="s">
        <v>805</v>
      </c>
      <c r="F1808" s="202" t="s">
        <v>2031</v>
      </c>
      <c r="G1808" s="201">
        <v>80</v>
      </c>
      <c r="H1808" s="201">
        <v>2.2400000000000002</v>
      </c>
      <c r="I1808" s="201" t="s">
        <v>3271</v>
      </c>
    </row>
    <row r="1809" spans="1:9" ht="25.5">
      <c r="A1809" s="167">
        <f t="shared" si="28"/>
        <v>1804</v>
      </c>
      <c r="B1809" s="201" t="s">
        <v>3269</v>
      </c>
      <c r="C1809" s="201" t="s">
        <v>3631</v>
      </c>
      <c r="D1809" s="214">
        <v>976171794</v>
      </c>
      <c r="E1809" s="201" t="s">
        <v>805</v>
      </c>
      <c r="F1809" s="202" t="s">
        <v>2031</v>
      </c>
      <c r="G1809" s="201">
        <v>80</v>
      </c>
      <c r="H1809" s="201">
        <v>2.2400000000000002</v>
      </c>
      <c r="I1809" s="201" t="s">
        <v>3271</v>
      </c>
    </row>
    <row r="1810" spans="1:9" ht="25.5">
      <c r="A1810" s="167">
        <f t="shared" si="28"/>
        <v>1805</v>
      </c>
      <c r="B1810" s="201" t="s">
        <v>3269</v>
      </c>
      <c r="C1810" s="201" t="s">
        <v>3632</v>
      </c>
      <c r="D1810" s="214">
        <v>932884603</v>
      </c>
      <c r="E1810" s="201" t="s">
        <v>805</v>
      </c>
      <c r="F1810" s="202" t="s">
        <v>2031</v>
      </c>
      <c r="G1810" s="201">
        <v>80</v>
      </c>
      <c r="H1810" s="201">
        <v>2.2400000000000002</v>
      </c>
      <c r="I1810" s="201" t="s">
        <v>3271</v>
      </c>
    </row>
    <row r="1811" spans="1:9" ht="25.5">
      <c r="A1811" s="167">
        <f t="shared" si="28"/>
        <v>1806</v>
      </c>
      <c r="B1811" s="201" t="s">
        <v>3269</v>
      </c>
      <c r="C1811" s="201" t="s">
        <v>3633</v>
      </c>
      <c r="D1811" s="214">
        <v>938632582</v>
      </c>
      <c r="E1811" s="201" t="s">
        <v>805</v>
      </c>
      <c r="F1811" s="202" t="s">
        <v>2031</v>
      </c>
      <c r="G1811" s="201">
        <v>80</v>
      </c>
      <c r="H1811" s="201">
        <v>2.2400000000000002</v>
      </c>
      <c r="I1811" s="201" t="s">
        <v>3271</v>
      </c>
    </row>
    <row r="1812" spans="1:9" ht="25.5">
      <c r="A1812" s="167">
        <f t="shared" si="28"/>
        <v>1807</v>
      </c>
      <c r="B1812" s="201" t="s">
        <v>3269</v>
      </c>
      <c r="C1812" s="201" t="s">
        <v>3634</v>
      </c>
      <c r="D1812" s="214">
        <v>930914045</v>
      </c>
      <c r="E1812" s="201" t="s">
        <v>805</v>
      </c>
      <c r="F1812" s="202" t="s">
        <v>2031</v>
      </c>
      <c r="G1812" s="201">
        <v>80</v>
      </c>
      <c r="H1812" s="201">
        <v>2.2400000000000002</v>
      </c>
      <c r="I1812" s="201" t="s">
        <v>3271</v>
      </c>
    </row>
    <row r="1813" spans="1:9" ht="25.5">
      <c r="A1813" s="167">
        <f t="shared" si="28"/>
        <v>1808</v>
      </c>
      <c r="B1813" s="201" t="s">
        <v>3269</v>
      </c>
      <c r="C1813" s="201" t="s">
        <v>3635</v>
      </c>
      <c r="D1813" s="214">
        <v>995770576</v>
      </c>
      <c r="E1813" s="201" t="s">
        <v>805</v>
      </c>
      <c r="F1813" s="202" t="s">
        <v>2031</v>
      </c>
      <c r="G1813" s="201">
        <v>80</v>
      </c>
      <c r="H1813" s="201">
        <v>2.2400000000000002</v>
      </c>
      <c r="I1813" s="201" t="s">
        <v>3271</v>
      </c>
    </row>
    <row r="1814" spans="1:9" ht="25.5">
      <c r="A1814" s="167">
        <f t="shared" si="28"/>
        <v>1809</v>
      </c>
      <c r="B1814" s="201" t="s">
        <v>3269</v>
      </c>
      <c r="C1814" s="201" t="s">
        <v>3636</v>
      </c>
      <c r="D1814" s="214">
        <v>943161097</v>
      </c>
      <c r="E1814" s="201" t="s">
        <v>805</v>
      </c>
      <c r="F1814" s="202" t="s">
        <v>2031</v>
      </c>
      <c r="G1814" s="201">
        <v>80</v>
      </c>
      <c r="H1814" s="201">
        <v>2.2400000000000002</v>
      </c>
      <c r="I1814" s="201" t="s">
        <v>3271</v>
      </c>
    </row>
    <row r="1815" spans="1:9" ht="25.5">
      <c r="A1815" s="167">
        <f t="shared" si="28"/>
        <v>1810</v>
      </c>
      <c r="B1815" s="201" t="s">
        <v>3269</v>
      </c>
      <c r="C1815" s="201" t="s">
        <v>3637</v>
      </c>
      <c r="D1815" s="214">
        <v>939220124</v>
      </c>
      <c r="E1815" s="201" t="s">
        <v>805</v>
      </c>
      <c r="F1815" s="202" t="s">
        <v>2031</v>
      </c>
      <c r="G1815" s="201">
        <v>80</v>
      </c>
      <c r="H1815" s="201">
        <v>2.2400000000000002</v>
      </c>
      <c r="I1815" s="201" t="s">
        <v>3271</v>
      </c>
    </row>
    <row r="1816" spans="1:9" ht="25.5">
      <c r="A1816" s="167">
        <f t="shared" si="28"/>
        <v>1811</v>
      </c>
      <c r="B1816" s="201" t="s">
        <v>3269</v>
      </c>
      <c r="C1816" s="201" t="s">
        <v>3638</v>
      </c>
      <c r="D1816" s="214">
        <v>999553955</v>
      </c>
      <c r="E1816" s="201" t="s">
        <v>805</v>
      </c>
      <c r="F1816" s="202" t="s">
        <v>2031</v>
      </c>
      <c r="G1816" s="201">
        <v>80</v>
      </c>
      <c r="H1816" s="201">
        <v>2.2400000000000002</v>
      </c>
      <c r="I1816" s="201" t="s">
        <v>3271</v>
      </c>
    </row>
    <row r="1817" spans="1:9" ht="25.5">
      <c r="A1817" s="167">
        <f t="shared" si="28"/>
        <v>1812</v>
      </c>
      <c r="B1817" s="201" t="s">
        <v>3269</v>
      </c>
      <c r="C1817" s="201" t="s">
        <v>3639</v>
      </c>
      <c r="D1817" s="214">
        <v>995039941</v>
      </c>
      <c r="E1817" s="201" t="s">
        <v>805</v>
      </c>
      <c r="F1817" s="202" t="s">
        <v>2031</v>
      </c>
      <c r="G1817" s="201">
        <v>80</v>
      </c>
      <c r="H1817" s="201">
        <v>2.2400000000000002</v>
      </c>
      <c r="I1817" s="201" t="s">
        <v>3271</v>
      </c>
    </row>
    <row r="1818" spans="1:9" ht="25.5">
      <c r="A1818" s="167">
        <f t="shared" si="28"/>
        <v>1813</v>
      </c>
      <c r="B1818" s="201" t="s">
        <v>3269</v>
      </c>
      <c r="C1818" s="201" t="s">
        <v>3640</v>
      </c>
      <c r="D1818" s="214">
        <v>937523242</v>
      </c>
      <c r="E1818" s="201" t="s">
        <v>805</v>
      </c>
      <c r="F1818" s="202" t="s">
        <v>2031</v>
      </c>
      <c r="G1818" s="201">
        <v>80</v>
      </c>
      <c r="H1818" s="201">
        <v>2.2400000000000002</v>
      </c>
      <c r="I1818" s="201" t="s">
        <v>3271</v>
      </c>
    </row>
    <row r="1819" spans="1:9" ht="25.5">
      <c r="A1819" s="167">
        <f t="shared" si="28"/>
        <v>1814</v>
      </c>
      <c r="B1819" s="201" t="s">
        <v>3269</v>
      </c>
      <c r="C1819" s="201" t="s">
        <v>3641</v>
      </c>
      <c r="D1819" s="214">
        <v>915703294</v>
      </c>
      <c r="E1819" s="201" t="s">
        <v>805</v>
      </c>
      <c r="F1819" s="202" t="s">
        <v>2031</v>
      </c>
      <c r="G1819" s="201">
        <v>80</v>
      </c>
      <c r="H1819" s="201">
        <v>2.2400000000000002</v>
      </c>
      <c r="I1819" s="201" t="s">
        <v>3271</v>
      </c>
    </row>
    <row r="1820" spans="1:9" ht="25.5">
      <c r="A1820" s="167">
        <f t="shared" si="28"/>
        <v>1815</v>
      </c>
      <c r="B1820" s="201" t="s">
        <v>3269</v>
      </c>
      <c r="C1820" s="201" t="s">
        <v>3642</v>
      </c>
      <c r="D1820" s="214">
        <v>943117858</v>
      </c>
      <c r="E1820" s="201" t="s">
        <v>805</v>
      </c>
      <c r="F1820" s="202" t="s">
        <v>2031</v>
      </c>
      <c r="G1820" s="201">
        <v>80</v>
      </c>
      <c r="H1820" s="201">
        <v>2.2400000000000002</v>
      </c>
      <c r="I1820" s="201" t="s">
        <v>3271</v>
      </c>
    </row>
    <row r="1821" spans="1:9" ht="25.5">
      <c r="A1821" s="167">
        <f t="shared" si="28"/>
        <v>1816</v>
      </c>
      <c r="B1821" s="201" t="s">
        <v>3269</v>
      </c>
      <c r="C1821" s="201" t="s">
        <v>3643</v>
      </c>
      <c r="D1821" s="214">
        <v>945547426</v>
      </c>
      <c r="E1821" s="201" t="s">
        <v>805</v>
      </c>
      <c r="F1821" s="202" t="s">
        <v>2031</v>
      </c>
      <c r="G1821" s="201">
        <v>80</v>
      </c>
      <c r="H1821" s="201">
        <v>2.2400000000000002</v>
      </c>
      <c r="I1821" s="201" t="s">
        <v>3271</v>
      </c>
    </row>
    <row r="1822" spans="1:9" ht="25.5">
      <c r="A1822" s="167">
        <f t="shared" si="28"/>
        <v>1817</v>
      </c>
      <c r="B1822" s="201" t="s">
        <v>3269</v>
      </c>
      <c r="C1822" s="201" t="s">
        <v>3644</v>
      </c>
      <c r="D1822" s="214">
        <v>994101591</v>
      </c>
      <c r="E1822" s="201" t="s">
        <v>805</v>
      </c>
      <c r="F1822" s="202" t="s">
        <v>2031</v>
      </c>
      <c r="G1822" s="201">
        <v>80</v>
      </c>
      <c r="H1822" s="201">
        <v>2.2400000000000002</v>
      </c>
      <c r="I1822" s="201" t="s">
        <v>3271</v>
      </c>
    </row>
    <row r="1823" spans="1:9" ht="25.5">
      <c r="A1823" s="167">
        <f t="shared" si="28"/>
        <v>1818</v>
      </c>
      <c r="B1823" s="201" t="s">
        <v>3269</v>
      </c>
      <c r="C1823" s="201" t="s">
        <v>3645</v>
      </c>
      <c r="D1823" s="214">
        <v>995517623</v>
      </c>
      <c r="E1823" s="201" t="s">
        <v>805</v>
      </c>
      <c r="F1823" s="202" t="s">
        <v>2031</v>
      </c>
      <c r="G1823" s="201">
        <v>80</v>
      </c>
      <c r="H1823" s="201">
        <v>2.2400000000000002</v>
      </c>
      <c r="I1823" s="201" t="s">
        <v>3271</v>
      </c>
    </row>
    <row r="1824" spans="1:9" ht="25.5">
      <c r="A1824" s="167">
        <f t="shared" si="28"/>
        <v>1819</v>
      </c>
      <c r="B1824" s="201" t="s">
        <v>3269</v>
      </c>
      <c r="C1824" s="201" t="s">
        <v>3646</v>
      </c>
      <c r="D1824" s="214">
        <v>995002481</v>
      </c>
      <c r="E1824" s="201" t="s">
        <v>805</v>
      </c>
      <c r="F1824" s="202" t="s">
        <v>2031</v>
      </c>
      <c r="G1824" s="201">
        <v>80</v>
      </c>
      <c r="H1824" s="201">
        <v>2.2400000000000002</v>
      </c>
      <c r="I1824" s="201" t="s">
        <v>3271</v>
      </c>
    </row>
    <row r="1825" spans="1:9" ht="25.5">
      <c r="A1825" s="167">
        <f t="shared" si="28"/>
        <v>1820</v>
      </c>
      <c r="B1825" s="201" t="s">
        <v>3269</v>
      </c>
      <c r="C1825" s="201" t="s">
        <v>3647</v>
      </c>
      <c r="D1825" s="214">
        <v>995421955</v>
      </c>
      <c r="E1825" s="201" t="s">
        <v>805</v>
      </c>
      <c r="F1825" s="202" t="s">
        <v>2031</v>
      </c>
      <c r="G1825" s="201">
        <v>80</v>
      </c>
      <c r="H1825" s="201">
        <v>2.2400000000000002</v>
      </c>
      <c r="I1825" s="201" t="s">
        <v>3271</v>
      </c>
    </row>
    <row r="1826" spans="1:9" ht="25.5">
      <c r="A1826" s="167">
        <f t="shared" si="28"/>
        <v>1821</v>
      </c>
      <c r="B1826" s="201" t="s">
        <v>3269</v>
      </c>
      <c r="C1826" s="201" t="s">
        <v>3648</v>
      </c>
      <c r="D1826" s="214">
        <v>934628500</v>
      </c>
      <c r="E1826" s="201" t="s">
        <v>805</v>
      </c>
      <c r="F1826" s="202" t="s">
        <v>2031</v>
      </c>
      <c r="G1826" s="201">
        <v>80</v>
      </c>
      <c r="H1826" s="201">
        <v>2.2400000000000002</v>
      </c>
      <c r="I1826" s="201" t="s">
        <v>3271</v>
      </c>
    </row>
    <row r="1827" spans="1:9" ht="25.5">
      <c r="A1827" s="167">
        <f t="shared" si="28"/>
        <v>1822</v>
      </c>
      <c r="B1827" s="201" t="s">
        <v>3269</v>
      </c>
      <c r="C1827" s="201" t="s">
        <v>3649</v>
      </c>
      <c r="D1827" s="214">
        <v>997084607</v>
      </c>
      <c r="E1827" s="201" t="s">
        <v>805</v>
      </c>
      <c r="F1827" s="202" t="s">
        <v>2031</v>
      </c>
      <c r="G1827" s="201">
        <v>80</v>
      </c>
      <c r="H1827" s="201">
        <v>2.2400000000000002</v>
      </c>
      <c r="I1827" s="201" t="s">
        <v>3271</v>
      </c>
    </row>
    <row r="1828" spans="1:9" ht="25.5">
      <c r="A1828" s="167">
        <f t="shared" si="28"/>
        <v>1823</v>
      </c>
      <c r="B1828" s="201" t="s">
        <v>3269</v>
      </c>
      <c r="C1828" s="201" t="s">
        <v>3650</v>
      </c>
      <c r="D1828" s="214">
        <v>990252670</v>
      </c>
      <c r="E1828" s="201" t="s">
        <v>805</v>
      </c>
      <c r="F1828" s="202" t="s">
        <v>2031</v>
      </c>
      <c r="G1828" s="201">
        <v>80</v>
      </c>
      <c r="H1828" s="201">
        <v>2.2400000000000002</v>
      </c>
      <c r="I1828" s="201" t="s">
        <v>3271</v>
      </c>
    </row>
    <row r="1829" spans="1:9" ht="25.5">
      <c r="A1829" s="167">
        <f t="shared" si="28"/>
        <v>1824</v>
      </c>
      <c r="B1829" s="201" t="s">
        <v>3269</v>
      </c>
      <c r="C1829" s="201" t="s">
        <v>3651</v>
      </c>
      <c r="D1829" s="214">
        <v>993382274</v>
      </c>
      <c r="E1829" s="201" t="s">
        <v>805</v>
      </c>
      <c r="F1829" s="202" t="s">
        <v>2031</v>
      </c>
      <c r="G1829" s="201">
        <v>80</v>
      </c>
      <c r="H1829" s="201">
        <v>2.2400000000000002</v>
      </c>
      <c r="I1829" s="201" t="s">
        <v>3271</v>
      </c>
    </row>
    <row r="1830" spans="1:9" ht="25.5">
      <c r="A1830" s="167">
        <f t="shared" si="28"/>
        <v>1825</v>
      </c>
      <c r="B1830" s="201" t="s">
        <v>3269</v>
      </c>
      <c r="C1830" s="201" t="s">
        <v>3652</v>
      </c>
      <c r="D1830" s="214">
        <v>993198167</v>
      </c>
      <c r="E1830" s="201" t="s">
        <v>805</v>
      </c>
      <c r="F1830" s="202" t="s">
        <v>2031</v>
      </c>
      <c r="G1830" s="201">
        <v>80</v>
      </c>
      <c r="H1830" s="201">
        <v>2.2400000000000002</v>
      </c>
      <c r="I1830" s="201" t="s">
        <v>3271</v>
      </c>
    </row>
    <row r="1831" spans="1:9" ht="25.5">
      <c r="A1831" s="167">
        <f t="shared" si="28"/>
        <v>1826</v>
      </c>
      <c r="B1831" s="201" t="s">
        <v>3269</v>
      </c>
      <c r="C1831" s="201" t="s">
        <v>3653</v>
      </c>
      <c r="D1831" s="214">
        <v>996732953</v>
      </c>
      <c r="E1831" s="201" t="s">
        <v>805</v>
      </c>
      <c r="F1831" s="202" t="s">
        <v>2031</v>
      </c>
      <c r="G1831" s="201">
        <v>80</v>
      </c>
      <c r="H1831" s="201">
        <v>2.2400000000000002</v>
      </c>
      <c r="I1831" s="201" t="s">
        <v>3271</v>
      </c>
    </row>
    <row r="1832" spans="1:9" ht="25.5">
      <c r="A1832" s="167">
        <f t="shared" si="28"/>
        <v>1827</v>
      </c>
      <c r="B1832" s="201" t="s">
        <v>3269</v>
      </c>
      <c r="C1832" s="201" t="s">
        <v>3654</v>
      </c>
      <c r="D1832" s="214">
        <v>938672081</v>
      </c>
      <c r="E1832" s="201" t="s">
        <v>805</v>
      </c>
      <c r="F1832" s="202" t="s">
        <v>2031</v>
      </c>
      <c r="G1832" s="201">
        <v>80</v>
      </c>
      <c r="H1832" s="201">
        <v>2.2400000000000002</v>
      </c>
      <c r="I1832" s="201" t="s">
        <v>3271</v>
      </c>
    </row>
    <row r="1833" spans="1:9" ht="25.5">
      <c r="A1833" s="167">
        <f t="shared" si="28"/>
        <v>1828</v>
      </c>
      <c r="B1833" s="201" t="s">
        <v>3269</v>
      </c>
      <c r="C1833" s="201" t="s">
        <v>3655</v>
      </c>
      <c r="D1833" s="214">
        <v>999633023</v>
      </c>
      <c r="E1833" s="201" t="s">
        <v>805</v>
      </c>
      <c r="F1833" s="202" t="s">
        <v>2031</v>
      </c>
      <c r="G1833" s="201">
        <v>80</v>
      </c>
      <c r="H1833" s="201">
        <v>2.2400000000000002</v>
      </c>
      <c r="I1833" s="201" t="s">
        <v>3271</v>
      </c>
    </row>
    <row r="1834" spans="1:9" ht="25.5">
      <c r="A1834" s="167">
        <f t="shared" si="28"/>
        <v>1829</v>
      </c>
      <c r="B1834" s="201" t="s">
        <v>3269</v>
      </c>
      <c r="C1834" s="201" t="s">
        <v>3656</v>
      </c>
      <c r="D1834" s="214">
        <v>994513184</v>
      </c>
      <c r="E1834" s="201" t="s">
        <v>805</v>
      </c>
      <c r="F1834" s="202" t="s">
        <v>2031</v>
      </c>
      <c r="G1834" s="201">
        <v>80</v>
      </c>
      <c r="H1834" s="201">
        <v>2.2400000000000002</v>
      </c>
      <c r="I1834" s="201" t="s">
        <v>3271</v>
      </c>
    </row>
    <row r="1835" spans="1:9" ht="25.5">
      <c r="A1835" s="167">
        <f t="shared" si="28"/>
        <v>1830</v>
      </c>
      <c r="B1835" s="201" t="s">
        <v>3269</v>
      </c>
      <c r="C1835" s="201" t="s">
        <v>3657</v>
      </c>
      <c r="D1835" s="214">
        <v>994116893</v>
      </c>
      <c r="E1835" s="201" t="s">
        <v>805</v>
      </c>
      <c r="F1835" s="202" t="s">
        <v>2031</v>
      </c>
      <c r="G1835" s="201">
        <v>80</v>
      </c>
      <c r="H1835" s="201">
        <v>2.2400000000000002</v>
      </c>
      <c r="I1835" s="201" t="s">
        <v>3271</v>
      </c>
    </row>
    <row r="1836" spans="1:9" ht="25.5">
      <c r="A1836" s="167">
        <f t="shared" si="28"/>
        <v>1831</v>
      </c>
      <c r="B1836" s="201" t="s">
        <v>3269</v>
      </c>
      <c r="C1836" s="201" t="s">
        <v>3658</v>
      </c>
      <c r="D1836" s="214">
        <v>993877571</v>
      </c>
      <c r="E1836" s="201" t="s">
        <v>805</v>
      </c>
      <c r="F1836" s="202" t="s">
        <v>2031</v>
      </c>
      <c r="G1836" s="201">
        <v>80</v>
      </c>
      <c r="H1836" s="201">
        <v>2.2400000000000002</v>
      </c>
      <c r="I1836" s="201" t="s">
        <v>3271</v>
      </c>
    </row>
    <row r="1837" spans="1:9" ht="25.5">
      <c r="A1837" s="167">
        <f t="shared" si="28"/>
        <v>1832</v>
      </c>
      <c r="B1837" s="201" t="s">
        <v>3269</v>
      </c>
      <c r="C1837" s="201" t="s">
        <v>3659</v>
      </c>
      <c r="D1837" s="214">
        <v>932825753</v>
      </c>
      <c r="E1837" s="201" t="s">
        <v>805</v>
      </c>
      <c r="F1837" s="202" t="s">
        <v>2031</v>
      </c>
      <c r="G1837" s="201">
        <v>80</v>
      </c>
      <c r="H1837" s="201">
        <v>2.2400000000000002</v>
      </c>
      <c r="I1837" s="201" t="s">
        <v>3271</v>
      </c>
    </row>
    <row r="1838" spans="1:9" ht="25.5">
      <c r="A1838" s="167">
        <f t="shared" si="28"/>
        <v>1833</v>
      </c>
      <c r="B1838" s="201" t="s">
        <v>3269</v>
      </c>
      <c r="C1838" s="201" t="s">
        <v>3660</v>
      </c>
      <c r="D1838" s="214">
        <v>932849983</v>
      </c>
      <c r="E1838" s="201" t="s">
        <v>805</v>
      </c>
      <c r="F1838" s="202" t="s">
        <v>2031</v>
      </c>
      <c r="G1838" s="201">
        <v>80</v>
      </c>
      <c r="H1838" s="201">
        <v>2.2400000000000002</v>
      </c>
      <c r="I1838" s="201" t="s">
        <v>3271</v>
      </c>
    </row>
    <row r="1839" spans="1:9" ht="25.5">
      <c r="A1839" s="167">
        <f t="shared" si="28"/>
        <v>1834</v>
      </c>
      <c r="B1839" s="201" t="s">
        <v>3269</v>
      </c>
      <c r="C1839" s="201" t="s">
        <v>3661</v>
      </c>
      <c r="D1839" s="214">
        <v>995049357</v>
      </c>
      <c r="E1839" s="201" t="s">
        <v>805</v>
      </c>
      <c r="F1839" s="202" t="s">
        <v>2031</v>
      </c>
      <c r="G1839" s="201">
        <v>80</v>
      </c>
      <c r="H1839" s="201">
        <v>2.2400000000000002</v>
      </c>
      <c r="I1839" s="201" t="s">
        <v>3271</v>
      </c>
    </row>
    <row r="1840" spans="1:9" ht="25.5">
      <c r="A1840" s="167">
        <f t="shared" si="28"/>
        <v>1835</v>
      </c>
      <c r="B1840" s="201" t="s">
        <v>3269</v>
      </c>
      <c r="C1840" s="201" t="s">
        <v>3662</v>
      </c>
      <c r="D1840" s="214">
        <v>912773497</v>
      </c>
      <c r="E1840" s="201" t="s">
        <v>805</v>
      </c>
      <c r="F1840" s="202" t="s">
        <v>2031</v>
      </c>
      <c r="G1840" s="201">
        <v>80</v>
      </c>
      <c r="H1840" s="201">
        <v>2.2400000000000002</v>
      </c>
      <c r="I1840" s="201" t="s">
        <v>3271</v>
      </c>
    </row>
    <row r="1841" spans="1:9" ht="25.5">
      <c r="A1841" s="167">
        <f t="shared" si="28"/>
        <v>1836</v>
      </c>
      <c r="B1841" s="201" t="s">
        <v>3269</v>
      </c>
      <c r="C1841" s="201" t="s">
        <v>3663</v>
      </c>
      <c r="D1841" s="214">
        <v>995026847</v>
      </c>
      <c r="E1841" s="201" t="s">
        <v>805</v>
      </c>
      <c r="F1841" s="202" t="s">
        <v>2031</v>
      </c>
      <c r="G1841" s="201">
        <v>80</v>
      </c>
      <c r="H1841" s="201">
        <v>2.2400000000000002</v>
      </c>
      <c r="I1841" s="201" t="s">
        <v>3271</v>
      </c>
    </row>
    <row r="1842" spans="1:9" ht="25.5">
      <c r="A1842" s="167">
        <f t="shared" si="28"/>
        <v>1837</v>
      </c>
      <c r="B1842" s="201" t="s">
        <v>3269</v>
      </c>
      <c r="C1842" s="201" t="s">
        <v>3664</v>
      </c>
      <c r="D1842" s="214">
        <v>997133884</v>
      </c>
      <c r="E1842" s="201" t="s">
        <v>805</v>
      </c>
      <c r="F1842" s="202" t="s">
        <v>2031</v>
      </c>
      <c r="G1842" s="201">
        <v>80</v>
      </c>
      <c r="H1842" s="201">
        <v>2.2400000000000002</v>
      </c>
      <c r="I1842" s="201" t="s">
        <v>3271</v>
      </c>
    </row>
    <row r="1843" spans="1:9" ht="25.5">
      <c r="A1843" s="167">
        <f t="shared" si="28"/>
        <v>1838</v>
      </c>
      <c r="B1843" s="201" t="s">
        <v>3269</v>
      </c>
      <c r="C1843" s="201" t="s">
        <v>3665</v>
      </c>
      <c r="D1843" s="214">
        <v>995680117</v>
      </c>
      <c r="E1843" s="201" t="s">
        <v>805</v>
      </c>
      <c r="F1843" s="202" t="s">
        <v>2031</v>
      </c>
      <c r="G1843" s="201">
        <v>80</v>
      </c>
      <c r="H1843" s="201">
        <v>2.2400000000000002</v>
      </c>
      <c r="I1843" s="201" t="s">
        <v>3271</v>
      </c>
    </row>
    <row r="1844" spans="1:9" ht="25.5">
      <c r="A1844" s="167">
        <f t="shared" si="28"/>
        <v>1839</v>
      </c>
      <c r="B1844" s="201" t="s">
        <v>3269</v>
      </c>
      <c r="C1844" s="201" t="s">
        <v>3666</v>
      </c>
      <c r="D1844" s="214">
        <v>912737268</v>
      </c>
      <c r="E1844" s="201" t="s">
        <v>805</v>
      </c>
      <c r="F1844" s="202" t="s">
        <v>2031</v>
      </c>
      <c r="G1844" s="201">
        <v>80</v>
      </c>
      <c r="H1844" s="201">
        <v>2.2400000000000002</v>
      </c>
      <c r="I1844" s="201" t="s">
        <v>3271</v>
      </c>
    </row>
    <row r="1845" spans="1:9" ht="25.5">
      <c r="A1845" s="167">
        <f t="shared" si="28"/>
        <v>1840</v>
      </c>
      <c r="B1845" s="201" t="s">
        <v>3269</v>
      </c>
      <c r="C1845" s="201" t="s">
        <v>3667</v>
      </c>
      <c r="D1845" s="214">
        <v>943177782</v>
      </c>
      <c r="E1845" s="201" t="s">
        <v>805</v>
      </c>
      <c r="F1845" s="202" t="s">
        <v>2031</v>
      </c>
      <c r="G1845" s="201">
        <v>80</v>
      </c>
      <c r="H1845" s="201">
        <v>2.2400000000000002</v>
      </c>
      <c r="I1845" s="201" t="s">
        <v>3271</v>
      </c>
    </row>
    <row r="1846" spans="1:9" ht="25.5">
      <c r="A1846" s="167">
        <f t="shared" si="28"/>
        <v>1841</v>
      </c>
      <c r="B1846" s="201" t="s">
        <v>3269</v>
      </c>
      <c r="C1846" s="201" t="s">
        <v>3668</v>
      </c>
      <c r="D1846" s="214">
        <v>994218983</v>
      </c>
      <c r="E1846" s="201" t="s">
        <v>805</v>
      </c>
      <c r="F1846" s="202" t="s">
        <v>2031</v>
      </c>
      <c r="G1846" s="201">
        <v>80</v>
      </c>
      <c r="H1846" s="201">
        <v>2.2400000000000002</v>
      </c>
      <c r="I1846" s="201" t="s">
        <v>3271</v>
      </c>
    </row>
    <row r="1847" spans="1:9" ht="25.5">
      <c r="A1847" s="167">
        <f t="shared" si="28"/>
        <v>1842</v>
      </c>
      <c r="B1847" s="201" t="s">
        <v>3269</v>
      </c>
      <c r="C1847" s="201" t="s">
        <v>3669</v>
      </c>
      <c r="D1847" s="214">
        <v>997035461</v>
      </c>
      <c r="E1847" s="201" t="s">
        <v>805</v>
      </c>
      <c r="F1847" s="202" t="s">
        <v>2031</v>
      </c>
      <c r="G1847" s="201">
        <v>80</v>
      </c>
      <c r="H1847" s="201">
        <v>2.2400000000000002</v>
      </c>
      <c r="I1847" s="201" t="s">
        <v>3271</v>
      </c>
    </row>
    <row r="1848" spans="1:9" ht="25.5">
      <c r="A1848" s="167">
        <f t="shared" si="28"/>
        <v>1843</v>
      </c>
      <c r="B1848" s="201" t="s">
        <v>3269</v>
      </c>
      <c r="C1848" s="201" t="s">
        <v>3670</v>
      </c>
      <c r="D1848" s="214">
        <v>995052673</v>
      </c>
      <c r="E1848" s="201" t="s">
        <v>805</v>
      </c>
      <c r="F1848" s="202" t="s">
        <v>2031</v>
      </c>
      <c r="G1848" s="201">
        <v>80</v>
      </c>
      <c r="H1848" s="201">
        <v>2.2400000000000002</v>
      </c>
      <c r="I1848" s="201" t="s">
        <v>3271</v>
      </c>
    </row>
    <row r="1849" spans="1:9" ht="25.5">
      <c r="A1849" s="167">
        <f t="shared" si="28"/>
        <v>1844</v>
      </c>
      <c r="B1849" s="201" t="s">
        <v>3269</v>
      </c>
      <c r="C1849" s="201" t="s">
        <v>3671</v>
      </c>
      <c r="D1849" s="214">
        <v>995560250</v>
      </c>
      <c r="E1849" s="201" t="s">
        <v>805</v>
      </c>
      <c r="F1849" s="202" t="s">
        <v>2031</v>
      </c>
      <c r="G1849" s="201">
        <v>80</v>
      </c>
      <c r="H1849" s="201">
        <v>2.2400000000000002</v>
      </c>
      <c r="I1849" s="201" t="s">
        <v>3271</v>
      </c>
    </row>
    <row r="1850" spans="1:9" ht="25.5">
      <c r="A1850" s="167">
        <f t="shared" si="28"/>
        <v>1845</v>
      </c>
      <c r="B1850" s="201" t="s">
        <v>3269</v>
      </c>
      <c r="C1850" s="201" t="s">
        <v>3672</v>
      </c>
      <c r="D1850" s="214">
        <v>995622844</v>
      </c>
      <c r="E1850" s="201" t="s">
        <v>805</v>
      </c>
      <c r="F1850" s="202" t="s">
        <v>2031</v>
      </c>
      <c r="G1850" s="201">
        <v>80</v>
      </c>
      <c r="H1850" s="201">
        <v>2.2400000000000002</v>
      </c>
      <c r="I1850" s="201" t="s">
        <v>3271</v>
      </c>
    </row>
    <row r="1851" spans="1:9" ht="25.5">
      <c r="A1851" s="167">
        <f t="shared" si="28"/>
        <v>1846</v>
      </c>
      <c r="B1851" s="201" t="s">
        <v>3269</v>
      </c>
      <c r="C1851" s="201" t="s">
        <v>3673</v>
      </c>
      <c r="D1851" s="214">
        <v>993397426</v>
      </c>
      <c r="E1851" s="201" t="s">
        <v>805</v>
      </c>
      <c r="F1851" s="202" t="s">
        <v>2031</v>
      </c>
      <c r="G1851" s="201">
        <v>80</v>
      </c>
      <c r="H1851" s="201">
        <v>2.2400000000000002</v>
      </c>
      <c r="I1851" s="201" t="s">
        <v>3271</v>
      </c>
    </row>
    <row r="1852" spans="1:9" ht="38.25">
      <c r="A1852" s="167">
        <f t="shared" si="28"/>
        <v>1847</v>
      </c>
      <c r="B1852" s="201" t="s">
        <v>701</v>
      </c>
      <c r="C1852" s="201" t="s">
        <v>3674</v>
      </c>
      <c r="D1852" s="214" t="s">
        <v>3675</v>
      </c>
      <c r="E1852" s="201" t="s">
        <v>711</v>
      </c>
      <c r="F1852" s="202" t="s">
        <v>3118</v>
      </c>
      <c r="G1852" s="201">
        <v>1</v>
      </c>
      <c r="H1852" s="201">
        <v>10</v>
      </c>
      <c r="I1852" s="201" t="s">
        <v>3233</v>
      </c>
    </row>
    <row r="1853" spans="1:9" ht="38.25">
      <c r="A1853" s="167">
        <f t="shared" si="28"/>
        <v>1848</v>
      </c>
      <c r="B1853" s="201" t="s">
        <v>701</v>
      </c>
      <c r="C1853" s="201" t="s">
        <v>3676</v>
      </c>
      <c r="D1853" s="214" t="s">
        <v>3677</v>
      </c>
      <c r="E1853" s="201" t="s">
        <v>711</v>
      </c>
      <c r="F1853" s="202" t="s">
        <v>3118</v>
      </c>
      <c r="G1853" s="201">
        <v>1</v>
      </c>
      <c r="H1853" s="201">
        <v>10</v>
      </c>
      <c r="I1853" s="201" t="s">
        <v>3233</v>
      </c>
    </row>
    <row r="1854" spans="1:9" ht="38.25">
      <c r="A1854" s="167">
        <f t="shared" si="28"/>
        <v>1849</v>
      </c>
      <c r="B1854" s="201" t="s">
        <v>701</v>
      </c>
      <c r="C1854" s="201" t="s">
        <v>3678</v>
      </c>
      <c r="D1854" s="214" t="s">
        <v>3679</v>
      </c>
      <c r="E1854" s="201" t="s">
        <v>711</v>
      </c>
      <c r="F1854" s="202" t="s">
        <v>3118</v>
      </c>
      <c r="G1854" s="201">
        <v>1</v>
      </c>
      <c r="H1854" s="201">
        <v>9.5</v>
      </c>
      <c r="I1854" s="201" t="s">
        <v>3233</v>
      </c>
    </row>
    <row r="1855" spans="1:9" ht="38.25">
      <c r="A1855" s="167">
        <f t="shared" si="28"/>
        <v>1850</v>
      </c>
      <c r="B1855" s="201" t="s">
        <v>701</v>
      </c>
      <c r="C1855" s="201" t="s">
        <v>3680</v>
      </c>
      <c r="D1855" s="214" t="s">
        <v>3681</v>
      </c>
      <c r="E1855" s="201" t="s">
        <v>711</v>
      </c>
      <c r="F1855" s="202" t="s">
        <v>3118</v>
      </c>
      <c r="G1855" s="201">
        <v>1</v>
      </c>
      <c r="H1855" s="201">
        <v>9.5</v>
      </c>
      <c r="I1855" s="201" t="s">
        <v>3233</v>
      </c>
    </row>
    <row r="1856" spans="1:9" ht="38.25">
      <c r="A1856" s="167">
        <f t="shared" si="28"/>
        <v>1851</v>
      </c>
      <c r="B1856" s="201" t="s">
        <v>701</v>
      </c>
      <c r="C1856" s="201" t="s">
        <v>3682</v>
      </c>
      <c r="D1856" s="214" t="s">
        <v>3683</v>
      </c>
      <c r="E1856" s="201" t="s">
        <v>711</v>
      </c>
      <c r="F1856" s="202" t="s">
        <v>3118</v>
      </c>
      <c r="G1856" s="201">
        <v>1</v>
      </c>
      <c r="H1856" s="201">
        <v>9.5</v>
      </c>
      <c r="I1856" s="201" t="s">
        <v>3233</v>
      </c>
    </row>
    <row r="1857" spans="1:9" ht="38.25">
      <c r="A1857" s="167">
        <f t="shared" si="28"/>
        <v>1852</v>
      </c>
      <c r="B1857" s="201" t="s">
        <v>701</v>
      </c>
      <c r="C1857" s="201" t="s">
        <v>3684</v>
      </c>
      <c r="D1857" s="214" t="s">
        <v>3685</v>
      </c>
      <c r="E1857" s="201" t="s">
        <v>711</v>
      </c>
      <c r="F1857" s="202" t="s">
        <v>3118</v>
      </c>
      <c r="G1857" s="201">
        <v>1</v>
      </c>
      <c r="H1857" s="201">
        <v>9.5</v>
      </c>
      <c r="I1857" s="201" t="s">
        <v>3233</v>
      </c>
    </row>
    <row r="1858" spans="1:9" ht="38.25">
      <c r="A1858" s="167">
        <f t="shared" si="28"/>
        <v>1853</v>
      </c>
      <c r="B1858" s="201" t="s">
        <v>701</v>
      </c>
      <c r="C1858" s="201" t="s">
        <v>3686</v>
      </c>
      <c r="D1858" s="214" t="s">
        <v>3687</v>
      </c>
      <c r="E1858" s="201" t="s">
        <v>711</v>
      </c>
      <c r="F1858" s="202" t="s">
        <v>3118</v>
      </c>
      <c r="G1858" s="201">
        <v>1</v>
      </c>
      <c r="H1858" s="201">
        <v>14</v>
      </c>
      <c r="I1858" s="201" t="s">
        <v>3233</v>
      </c>
    </row>
    <row r="1859" spans="1:9" ht="38.25">
      <c r="A1859" s="167">
        <f t="shared" si="28"/>
        <v>1854</v>
      </c>
      <c r="B1859" s="201" t="s">
        <v>701</v>
      </c>
      <c r="C1859" s="201" t="s">
        <v>3688</v>
      </c>
      <c r="D1859" s="214" t="s">
        <v>3689</v>
      </c>
      <c r="E1859" s="201" t="s">
        <v>711</v>
      </c>
      <c r="F1859" s="202" t="s">
        <v>3118</v>
      </c>
      <c r="G1859" s="201">
        <v>1</v>
      </c>
      <c r="H1859" s="201">
        <v>12</v>
      </c>
      <c r="I1859" s="201" t="s">
        <v>3233</v>
      </c>
    </row>
    <row r="1860" spans="1:9" ht="38.25">
      <c r="A1860" s="167">
        <f t="shared" si="28"/>
        <v>1855</v>
      </c>
      <c r="B1860" s="201" t="s">
        <v>701</v>
      </c>
      <c r="C1860" s="201" t="s">
        <v>3690</v>
      </c>
      <c r="D1860" s="214" t="s">
        <v>3691</v>
      </c>
      <c r="E1860" s="201" t="s">
        <v>711</v>
      </c>
      <c r="F1860" s="202" t="s">
        <v>3118</v>
      </c>
      <c r="G1860" s="201">
        <v>1</v>
      </c>
      <c r="H1860" s="201">
        <v>12</v>
      </c>
      <c r="I1860" s="201" t="s">
        <v>3233</v>
      </c>
    </row>
    <row r="1861" spans="1:9" ht="38.25">
      <c r="A1861" s="167">
        <f t="shared" si="28"/>
        <v>1856</v>
      </c>
      <c r="B1861" s="201" t="s">
        <v>701</v>
      </c>
      <c r="C1861" s="201" t="s">
        <v>3692</v>
      </c>
      <c r="D1861" s="214" t="s">
        <v>3693</v>
      </c>
      <c r="E1861" s="201" t="s">
        <v>711</v>
      </c>
      <c r="F1861" s="202" t="s">
        <v>3118</v>
      </c>
      <c r="G1861" s="201">
        <v>1</v>
      </c>
      <c r="H1861" s="201">
        <v>8</v>
      </c>
      <c r="I1861" s="201" t="s">
        <v>3233</v>
      </c>
    </row>
    <row r="1862" spans="1:9" ht="38.25">
      <c r="A1862" s="167">
        <f t="shared" si="28"/>
        <v>1857</v>
      </c>
      <c r="B1862" s="201" t="s">
        <v>701</v>
      </c>
      <c r="C1862" s="201" t="s">
        <v>3694</v>
      </c>
      <c r="D1862" s="214" t="s">
        <v>3695</v>
      </c>
      <c r="E1862" s="201" t="s">
        <v>711</v>
      </c>
      <c r="F1862" s="202" t="s">
        <v>3118</v>
      </c>
      <c r="G1862" s="201">
        <v>1</v>
      </c>
      <c r="H1862" s="201">
        <v>7</v>
      </c>
      <c r="I1862" s="201" t="s">
        <v>3233</v>
      </c>
    </row>
    <row r="1863" spans="1:9" ht="38.25">
      <c r="A1863" s="167">
        <f t="shared" si="28"/>
        <v>1858</v>
      </c>
      <c r="B1863" s="201" t="s">
        <v>701</v>
      </c>
      <c r="C1863" s="201" t="s">
        <v>3696</v>
      </c>
      <c r="D1863" s="214" t="s">
        <v>3697</v>
      </c>
      <c r="E1863" s="201" t="s">
        <v>711</v>
      </c>
      <c r="F1863" s="202" t="s">
        <v>3118</v>
      </c>
      <c r="G1863" s="201">
        <v>1</v>
      </c>
      <c r="H1863" s="201">
        <v>8.5</v>
      </c>
      <c r="I1863" s="201" t="s">
        <v>3233</v>
      </c>
    </row>
    <row r="1864" spans="1:9" ht="38.25">
      <c r="A1864" s="167">
        <f t="shared" ref="A1864:A1927" si="29">+A1863+1</f>
        <v>1859</v>
      </c>
      <c r="B1864" s="201" t="s">
        <v>701</v>
      </c>
      <c r="C1864" s="201" t="s">
        <v>3698</v>
      </c>
      <c r="D1864" s="214" t="s">
        <v>3699</v>
      </c>
      <c r="E1864" s="201" t="s">
        <v>711</v>
      </c>
      <c r="F1864" s="202" t="s">
        <v>3118</v>
      </c>
      <c r="G1864" s="201">
        <v>1</v>
      </c>
      <c r="H1864" s="201">
        <v>8.5</v>
      </c>
      <c r="I1864" s="201" t="s">
        <v>3233</v>
      </c>
    </row>
    <row r="1865" spans="1:9" ht="38.25">
      <c r="A1865" s="167">
        <f t="shared" si="29"/>
        <v>1860</v>
      </c>
      <c r="B1865" s="201" t="s">
        <v>701</v>
      </c>
      <c r="C1865" s="201" t="s">
        <v>3700</v>
      </c>
      <c r="D1865" s="214" t="s">
        <v>3701</v>
      </c>
      <c r="E1865" s="201" t="s">
        <v>711</v>
      </c>
      <c r="F1865" s="202" t="s">
        <v>3118</v>
      </c>
      <c r="G1865" s="201">
        <v>1</v>
      </c>
      <c r="H1865" s="201">
        <v>8</v>
      </c>
      <c r="I1865" s="201" t="s">
        <v>3233</v>
      </c>
    </row>
    <row r="1866" spans="1:9" ht="38.25">
      <c r="A1866" s="167">
        <f t="shared" si="29"/>
        <v>1861</v>
      </c>
      <c r="B1866" s="201" t="s">
        <v>701</v>
      </c>
      <c r="C1866" s="201" t="s">
        <v>3702</v>
      </c>
      <c r="D1866" s="214" t="s">
        <v>3703</v>
      </c>
      <c r="E1866" s="201" t="s">
        <v>711</v>
      </c>
      <c r="F1866" s="202" t="s">
        <v>3118</v>
      </c>
      <c r="G1866" s="201">
        <v>1</v>
      </c>
      <c r="H1866" s="201">
        <v>8</v>
      </c>
      <c r="I1866" s="201" t="s">
        <v>3233</v>
      </c>
    </row>
    <row r="1867" spans="1:9" ht="38.25">
      <c r="A1867" s="167">
        <f t="shared" si="29"/>
        <v>1862</v>
      </c>
      <c r="B1867" s="201" t="s">
        <v>701</v>
      </c>
      <c r="C1867" s="201" t="s">
        <v>3704</v>
      </c>
      <c r="D1867" s="214" t="s">
        <v>3705</v>
      </c>
      <c r="E1867" s="201" t="s">
        <v>711</v>
      </c>
      <c r="F1867" s="202" t="s">
        <v>3118</v>
      </c>
      <c r="G1867" s="201">
        <v>1</v>
      </c>
      <c r="H1867" s="201">
        <v>10</v>
      </c>
      <c r="I1867" s="201" t="s">
        <v>3233</v>
      </c>
    </row>
    <row r="1868" spans="1:9" ht="38.25">
      <c r="A1868" s="167">
        <f t="shared" si="29"/>
        <v>1863</v>
      </c>
      <c r="B1868" s="201" t="s">
        <v>701</v>
      </c>
      <c r="C1868" s="201" t="s">
        <v>3706</v>
      </c>
      <c r="D1868" s="214" t="s">
        <v>3707</v>
      </c>
      <c r="E1868" s="201" t="s">
        <v>711</v>
      </c>
      <c r="F1868" s="202" t="s">
        <v>3118</v>
      </c>
      <c r="G1868" s="201">
        <v>1</v>
      </c>
      <c r="H1868" s="201">
        <v>11</v>
      </c>
      <c r="I1868" s="201" t="s">
        <v>3233</v>
      </c>
    </row>
    <row r="1869" spans="1:9" ht="38.25">
      <c r="A1869" s="167">
        <f t="shared" si="29"/>
        <v>1864</v>
      </c>
      <c r="B1869" s="201" t="s">
        <v>701</v>
      </c>
      <c r="C1869" s="201" t="s">
        <v>3708</v>
      </c>
      <c r="D1869" s="214" t="s">
        <v>3709</v>
      </c>
      <c r="E1869" s="201" t="s">
        <v>711</v>
      </c>
      <c r="F1869" s="202" t="s">
        <v>3118</v>
      </c>
      <c r="G1869" s="201">
        <v>1</v>
      </c>
      <c r="H1869" s="201">
        <v>9.5</v>
      </c>
      <c r="I1869" s="201" t="s">
        <v>3233</v>
      </c>
    </row>
    <row r="1870" spans="1:9" ht="38.25">
      <c r="A1870" s="167">
        <f t="shared" si="29"/>
        <v>1865</v>
      </c>
      <c r="B1870" s="201" t="s">
        <v>701</v>
      </c>
      <c r="C1870" s="201" t="s">
        <v>3710</v>
      </c>
      <c r="D1870" s="214" t="s">
        <v>3711</v>
      </c>
      <c r="E1870" s="201" t="s">
        <v>711</v>
      </c>
      <c r="F1870" s="202" t="s">
        <v>3118</v>
      </c>
      <c r="G1870" s="201">
        <v>1</v>
      </c>
      <c r="H1870" s="201">
        <v>9.5</v>
      </c>
      <c r="I1870" s="201" t="s">
        <v>3233</v>
      </c>
    </row>
    <row r="1871" spans="1:9" ht="38.25">
      <c r="A1871" s="167">
        <f t="shared" si="29"/>
        <v>1866</v>
      </c>
      <c r="B1871" s="201" t="s">
        <v>701</v>
      </c>
      <c r="C1871" s="201" t="s">
        <v>3712</v>
      </c>
      <c r="D1871" s="214" t="s">
        <v>3713</v>
      </c>
      <c r="E1871" s="201" t="s">
        <v>711</v>
      </c>
      <c r="F1871" s="202" t="s">
        <v>3118</v>
      </c>
      <c r="G1871" s="201">
        <v>1</v>
      </c>
      <c r="H1871" s="201">
        <v>8</v>
      </c>
      <c r="I1871" s="201" t="s">
        <v>3233</v>
      </c>
    </row>
    <row r="1872" spans="1:9" ht="38.25">
      <c r="A1872" s="167">
        <f t="shared" si="29"/>
        <v>1867</v>
      </c>
      <c r="B1872" s="201" t="s">
        <v>701</v>
      </c>
      <c r="C1872" s="201" t="s">
        <v>3714</v>
      </c>
      <c r="D1872" s="214" t="s">
        <v>3715</v>
      </c>
      <c r="E1872" s="201" t="s">
        <v>711</v>
      </c>
      <c r="F1872" s="202" t="s">
        <v>3118</v>
      </c>
      <c r="G1872" s="201">
        <v>1</v>
      </c>
      <c r="H1872" s="201">
        <v>8</v>
      </c>
      <c r="I1872" s="201" t="s">
        <v>3233</v>
      </c>
    </row>
    <row r="1873" spans="1:9" ht="38.25">
      <c r="A1873" s="167">
        <f t="shared" si="29"/>
        <v>1868</v>
      </c>
      <c r="B1873" s="201" t="s">
        <v>701</v>
      </c>
      <c r="C1873" s="201" t="s">
        <v>3716</v>
      </c>
      <c r="D1873" s="214" t="s">
        <v>3717</v>
      </c>
      <c r="E1873" s="201" t="s">
        <v>711</v>
      </c>
      <c r="F1873" s="202" t="s">
        <v>3118</v>
      </c>
      <c r="G1873" s="201">
        <v>1</v>
      </c>
      <c r="H1873" s="201">
        <v>12</v>
      </c>
      <c r="I1873" s="201" t="s">
        <v>3233</v>
      </c>
    </row>
    <row r="1874" spans="1:9" ht="38.25">
      <c r="A1874" s="167">
        <f t="shared" si="29"/>
        <v>1869</v>
      </c>
      <c r="B1874" s="201" t="s">
        <v>701</v>
      </c>
      <c r="C1874" s="201" t="s">
        <v>3718</v>
      </c>
      <c r="D1874" s="214" t="s">
        <v>3719</v>
      </c>
      <c r="E1874" s="201" t="s">
        <v>711</v>
      </c>
      <c r="F1874" s="202" t="s">
        <v>3118</v>
      </c>
      <c r="G1874" s="201">
        <v>1</v>
      </c>
      <c r="H1874" s="201">
        <v>10</v>
      </c>
      <c r="I1874" s="201" t="s">
        <v>3233</v>
      </c>
    </row>
    <row r="1875" spans="1:9" ht="38.25">
      <c r="A1875" s="167">
        <f t="shared" si="29"/>
        <v>1870</v>
      </c>
      <c r="B1875" s="201" t="s">
        <v>701</v>
      </c>
      <c r="C1875" s="201" t="s">
        <v>3720</v>
      </c>
      <c r="D1875" s="214" t="s">
        <v>3721</v>
      </c>
      <c r="E1875" s="201" t="s">
        <v>711</v>
      </c>
      <c r="F1875" s="202" t="s">
        <v>3118</v>
      </c>
      <c r="G1875" s="201">
        <v>1</v>
      </c>
      <c r="H1875" s="201">
        <v>9.5</v>
      </c>
      <c r="I1875" s="201" t="s">
        <v>3233</v>
      </c>
    </row>
    <row r="1876" spans="1:9" ht="38.25">
      <c r="A1876" s="167">
        <f t="shared" si="29"/>
        <v>1871</v>
      </c>
      <c r="B1876" s="201" t="s">
        <v>701</v>
      </c>
      <c r="C1876" s="201" t="s">
        <v>3722</v>
      </c>
      <c r="D1876" s="214" t="s">
        <v>3723</v>
      </c>
      <c r="E1876" s="201" t="s">
        <v>711</v>
      </c>
      <c r="F1876" s="202" t="s">
        <v>3118</v>
      </c>
      <c r="G1876" s="201">
        <v>1</v>
      </c>
      <c r="H1876" s="201">
        <v>9.5</v>
      </c>
      <c r="I1876" s="201" t="s">
        <v>3233</v>
      </c>
    </row>
    <row r="1877" spans="1:9" ht="38.25">
      <c r="A1877" s="167">
        <f t="shared" si="29"/>
        <v>1872</v>
      </c>
      <c r="B1877" s="201" t="s">
        <v>701</v>
      </c>
      <c r="C1877" s="201" t="s">
        <v>3724</v>
      </c>
      <c r="D1877" s="214" t="s">
        <v>3713</v>
      </c>
      <c r="E1877" s="201" t="s">
        <v>711</v>
      </c>
      <c r="F1877" s="202" t="s">
        <v>3118</v>
      </c>
      <c r="G1877" s="201">
        <v>1</v>
      </c>
      <c r="H1877" s="201">
        <v>8</v>
      </c>
      <c r="I1877" s="201" t="s">
        <v>3233</v>
      </c>
    </row>
    <row r="1878" spans="1:9" ht="38.25">
      <c r="A1878" s="167">
        <f t="shared" si="29"/>
        <v>1873</v>
      </c>
      <c r="B1878" s="201" t="s">
        <v>701</v>
      </c>
      <c r="C1878" s="201" t="s">
        <v>3725</v>
      </c>
      <c r="D1878" s="214" t="s">
        <v>3726</v>
      </c>
      <c r="E1878" s="201" t="s">
        <v>711</v>
      </c>
      <c r="F1878" s="202" t="s">
        <v>3118</v>
      </c>
      <c r="G1878" s="201">
        <v>1</v>
      </c>
      <c r="H1878" s="201">
        <v>11</v>
      </c>
      <c r="I1878" s="201" t="s">
        <v>3233</v>
      </c>
    </row>
    <row r="1879" spans="1:9" ht="38.25">
      <c r="A1879" s="167">
        <f t="shared" si="29"/>
        <v>1874</v>
      </c>
      <c r="B1879" s="201" t="s">
        <v>701</v>
      </c>
      <c r="C1879" s="201" t="s">
        <v>3727</v>
      </c>
      <c r="D1879" s="214" t="s">
        <v>3728</v>
      </c>
      <c r="E1879" s="201" t="s">
        <v>711</v>
      </c>
      <c r="F1879" s="202" t="s">
        <v>3118</v>
      </c>
      <c r="G1879" s="201">
        <v>1</v>
      </c>
      <c r="H1879" s="201">
        <v>11</v>
      </c>
      <c r="I1879" s="201" t="s">
        <v>3233</v>
      </c>
    </row>
    <row r="1880" spans="1:9" ht="38.25">
      <c r="A1880" s="167">
        <f t="shared" si="29"/>
        <v>1875</v>
      </c>
      <c r="B1880" s="201" t="s">
        <v>701</v>
      </c>
      <c r="C1880" s="201" t="s">
        <v>3729</v>
      </c>
      <c r="D1880" s="214" t="s">
        <v>3730</v>
      </c>
      <c r="E1880" s="201" t="s">
        <v>711</v>
      </c>
      <c r="F1880" s="202" t="s">
        <v>3118</v>
      </c>
      <c r="G1880" s="201">
        <v>1</v>
      </c>
      <c r="H1880" s="201">
        <v>8</v>
      </c>
      <c r="I1880" s="201" t="s">
        <v>3233</v>
      </c>
    </row>
    <row r="1881" spans="1:9" ht="38.25">
      <c r="A1881" s="167">
        <f t="shared" si="29"/>
        <v>1876</v>
      </c>
      <c r="B1881" s="201" t="s">
        <v>701</v>
      </c>
      <c r="C1881" s="201" t="s">
        <v>3731</v>
      </c>
      <c r="D1881" s="214" t="s">
        <v>3141</v>
      </c>
      <c r="E1881" s="201" t="s">
        <v>711</v>
      </c>
      <c r="F1881" s="202" t="s">
        <v>3118</v>
      </c>
      <c r="G1881" s="201">
        <v>1</v>
      </c>
      <c r="H1881" s="201">
        <v>8</v>
      </c>
      <c r="I1881" s="201" t="s">
        <v>3233</v>
      </c>
    </row>
    <row r="1882" spans="1:9" ht="38.25">
      <c r="A1882" s="167">
        <f t="shared" si="29"/>
        <v>1877</v>
      </c>
      <c r="B1882" s="201" t="s">
        <v>701</v>
      </c>
      <c r="C1882" s="201" t="s">
        <v>3732</v>
      </c>
      <c r="D1882" s="214" t="s">
        <v>3733</v>
      </c>
      <c r="E1882" s="201" t="s">
        <v>711</v>
      </c>
      <c r="F1882" s="202" t="s">
        <v>3118</v>
      </c>
      <c r="G1882" s="201">
        <v>1</v>
      </c>
      <c r="H1882" s="201">
        <v>8</v>
      </c>
      <c r="I1882" s="201" t="s">
        <v>3233</v>
      </c>
    </row>
    <row r="1883" spans="1:9" ht="38.25">
      <c r="A1883" s="167">
        <f t="shared" si="29"/>
        <v>1878</v>
      </c>
      <c r="B1883" s="201" t="s">
        <v>701</v>
      </c>
      <c r="C1883" s="201" t="s">
        <v>3734</v>
      </c>
      <c r="D1883" s="214" t="s">
        <v>3735</v>
      </c>
      <c r="E1883" s="201" t="s">
        <v>711</v>
      </c>
      <c r="F1883" s="202" t="s">
        <v>3118</v>
      </c>
      <c r="G1883" s="201">
        <v>1</v>
      </c>
      <c r="H1883" s="201">
        <v>9</v>
      </c>
      <c r="I1883" s="201" t="s">
        <v>3233</v>
      </c>
    </row>
    <row r="1884" spans="1:9" ht="38.25">
      <c r="A1884" s="167">
        <f t="shared" si="29"/>
        <v>1879</v>
      </c>
      <c r="B1884" s="201" t="s">
        <v>701</v>
      </c>
      <c r="C1884" s="201" t="s">
        <v>3736</v>
      </c>
      <c r="D1884" s="214" t="s">
        <v>3737</v>
      </c>
      <c r="E1884" s="201" t="s">
        <v>711</v>
      </c>
      <c r="F1884" s="202" t="s">
        <v>3118</v>
      </c>
      <c r="G1884" s="201">
        <v>1</v>
      </c>
      <c r="H1884" s="201">
        <v>9</v>
      </c>
      <c r="I1884" s="201" t="s">
        <v>3233</v>
      </c>
    </row>
    <row r="1885" spans="1:9" ht="38.25">
      <c r="A1885" s="167">
        <f t="shared" si="29"/>
        <v>1880</v>
      </c>
      <c r="B1885" s="201" t="s">
        <v>701</v>
      </c>
      <c r="C1885" s="201" t="s">
        <v>3738</v>
      </c>
      <c r="D1885" s="214" t="s">
        <v>3739</v>
      </c>
      <c r="E1885" s="201" t="s">
        <v>711</v>
      </c>
      <c r="F1885" s="202" t="s">
        <v>3118</v>
      </c>
      <c r="G1885" s="201">
        <v>1</v>
      </c>
      <c r="H1885" s="201">
        <v>7.5</v>
      </c>
      <c r="I1885" s="201" t="s">
        <v>3233</v>
      </c>
    </row>
    <row r="1886" spans="1:9" ht="38.25">
      <c r="A1886" s="167">
        <f t="shared" si="29"/>
        <v>1881</v>
      </c>
      <c r="B1886" s="201" t="s">
        <v>701</v>
      </c>
      <c r="C1886" s="201" t="s">
        <v>3740</v>
      </c>
      <c r="D1886" s="214" t="s">
        <v>3741</v>
      </c>
      <c r="E1886" s="201" t="s">
        <v>711</v>
      </c>
      <c r="F1886" s="202" t="s">
        <v>3118</v>
      </c>
      <c r="G1886" s="201">
        <v>1</v>
      </c>
      <c r="H1886" s="201">
        <v>7.5</v>
      </c>
      <c r="I1886" s="201" t="s">
        <v>3233</v>
      </c>
    </row>
    <row r="1887" spans="1:9" ht="38.25">
      <c r="A1887" s="167">
        <f t="shared" si="29"/>
        <v>1882</v>
      </c>
      <c r="B1887" s="201" t="s">
        <v>701</v>
      </c>
      <c r="C1887" s="201" t="s">
        <v>3742</v>
      </c>
      <c r="D1887" s="214" t="s">
        <v>3743</v>
      </c>
      <c r="E1887" s="201" t="s">
        <v>711</v>
      </c>
      <c r="F1887" s="202" t="s">
        <v>3118</v>
      </c>
      <c r="G1887" s="201">
        <v>1</v>
      </c>
      <c r="H1887" s="201">
        <v>9</v>
      </c>
      <c r="I1887" s="201" t="s">
        <v>3233</v>
      </c>
    </row>
    <row r="1888" spans="1:9" ht="38.25">
      <c r="A1888" s="167">
        <f t="shared" si="29"/>
        <v>1883</v>
      </c>
      <c r="B1888" s="201" t="s">
        <v>701</v>
      </c>
      <c r="C1888" s="201" t="s">
        <v>3744</v>
      </c>
      <c r="D1888" s="214" t="s">
        <v>3745</v>
      </c>
      <c r="E1888" s="201" t="s">
        <v>711</v>
      </c>
      <c r="F1888" s="202" t="s">
        <v>3118</v>
      </c>
      <c r="G1888" s="201">
        <v>1</v>
      </c>
      <c r="H1888" s="201">
        <v>9</v>
      </c>
      <c r="I1888" s="201" t="s">
        <v>3233</v>
      </c>
    </row>
    <row r="1889" spans="1:9" ht="25.5">
      <c r="A1889" s="167">
        <f t="shared" si="29"/>
        <v>1884</v>
      </c>
      <c r="B1889" s="201" t="s">
        <v>3746</v>
      </c>
      <c r="C1889" s="201" t="s">
        <v>3747</v>
      </c>
      <c r="D1889" s="214">
        <v>931456238</v>
      </c>
      <c r="E1889" s="201" t="s">
        <v>711</v>
      </c>
      <c r="F1889" s="202" t="s">
        <v>3118</v>
      </c>
      <c r="G1889" s="201">
        <v>1</v>
      </c>
      <c r="H1889" s="201">
        <v>6.5</v>
      </c>
      <c r="I1889" s="201" t="s">
        <v>3748</v>
      </c>
    </row>
    <row r="1890" spans="1:9" ht="25.5">
      <c r="A1890" s="167">
        <f t="shared" si="29"/>
        <v>1885</v>
      </c>
      <c r="B1890" s="201" t="s">
        <v>3746</v>
      </c>
      <c r="C1890" s="201" t="s">
        <v>3749</v>
      </c>
      <c r="D1890" s="214">
        <v>932809695</v>
      </c>
      <c r="E1890" s="201" t="s">
        <v>711</v>
      </c>
      <c r="F1890" s="202" t="s">
        <v>3118</v>
      </c>
      <c r="G1890" s="201">
        <v>1</v>
      </c>
      <c r="H1890" s="201">
        <v>6.5</v>
      </c>
      <c r="I1890" s="201" t="s">
        <v>3748</v>
      </c>
    </row>
    <row r="1891" spans="1:9" ht="25.5">
      <c r="A1891" s="167">
        <f t="shared" si="29"/>
        <v>1886</v>
      </c>
      <c r="B1891" s="201" t="s">
        <v>3746</v>
      </c>
      <c r="C1891" s="201" t="s">
        <v>3750</v>
      </c>
      <c r="D1891" s="214">
        <v>943108983</v>
      </c>
      <c r="E1891" s="201" t="s">
        <v>711</v>
      </c>
      <c r="F1891" s="202" t="s">
        <v>3118</v>
      </c>
      <c r="G1891" s="201">
        <v>1</v>
      </c>
      <c r="H1891" s="201">
        <v>11.5</v>
      </c>
      <c r="I1891" s="201" t="s">
        <v>3748</v>
      </c>
    </row>
    <row r="1892" spans="1:9" ht="25.5">
      <c r="A1892" s="167">
        <f t="shared" si="29"/>
        <v>1887</v>
      </c>
      <c r="B1892" s="201" t="s">
        <v>3746</v>
      </c>
      <c r="C1892" s="201" t="s">
        <v>3751</v>
      </c>
      <c r="D1892" s="214">
        <v>995062358</v>
      </c>
      <c r="E1892" s="201" t="s">
        <v>711</v>
      </c>
      <c r="F1892" s="202" t="s">
        <v>3118</v>
      </c>
      <c r="G1892" s="201">
        <v>1</v>
      </c>
      <c r="H1892" s="201">
        <v>11.5</v>
      </c>
      <c r="I1892" s="201" t="s">
        <v>3748</v>
      </c>
    </row>
    <row r="1893" spans="1:9" ht="25.5">
      <c r="A1893" s="167">
        <f t="shared" si="29"/>
        <v>1888</v>
      </c>
      <c r="B1893" s="201" t="s">
        <v>3746</v>
      </c>
      <c r="C1893" s="201" t="s">
        <v>3752</v>
      </c>
      <c r="D1893" s="214">
        <v>937440885</v>
      </c>
      <c r="E1893" s="201" t="s">
        <v>711</v>
      </c>
      <c r="F1893" s="202" t="s">
        <v>3118</v>
      </c>
      <c r="G1893" s="201">
        <v>1</v>
      </c>
      <c r="H1893" s="201">
        <v>11.5</v>
      </c>
      <c r="I1893" s="201" t="s">
        <v>3748</v>
      </c>
    </row>
    <row r="1894" spans="1:9" ht="25.5">
      <c r="A1894" s="167">
        <f t="shared" si="29"/>
        <v>1889</v>
      </c>
      <c r="B1894" s="201" t="s">
        <v>3746</v>
      </c>
      <c r="C1894" s="201" t="s">
        <v>3753</v>
      </c>
      <c r="D1894" s="214">
        <v>995063265</v>
      </c>
      <c r="E1894" s="201" t="s">
        <v>711</v>
      </c>
      <c r="F1894" s="202" t="s">
        <v>3118</v>
      </c>
      <c r="G1894" s="201">
        <v>1</v>
      </c>
      <c r="H1894" s="201">
        <v>11.5</v>
      </c>
      <c r="I1894" s="201" t="s">
        <v>3748</v>
      </c>
    </row>
    <row r="1895" spans="1:9" ht="25.5">
      <c r="A1895" s="167">
        <f t="shared" si="29"/>
        <v>1890</v>
      </c>
      <c r="B1895" s="201" t="s">
        <v>3746</v>
      </c>
      <c r="C1895" s="201" t="s">
        <v>3754</v>
      </c>
      <c r="D1895" s="214">
        <v>932866895</v>
      </c>
      <c r="E1895" s="201" t="s">
        <v>711</v>
      </c>
      <c r="F1895" s="202" t="s">
        <v>3118</v>
      </c>
      <c r="G1895" s="201">
        <v>1</v>
      </c>
      <c r="H1895" s="201">
        <v>14</v>
      </c>
      <c r="I1895" s="201" t="s">
        <v>3748</v>
      </c>
    </row>
    <row r="1896" spans="1:9" ht="25.5">
      <c r="A1896" s="167">
        <f t="shared" si="29"/>
        <v>1891</v>
      </c>
      <c r="B1896" s="201" t="s">
        <v>3746</v>
      </c>
      <c r="C1896" s="201" t="s">
        <v>3755</v>
      </c>
      <c r="D1896" s="214">
        <v>938643181</v>
      </c>
      <c r="E1896" s="201" t="s">
        <v>711</v>
      </c>
      <c r="F1896" s="202" t="s">
        <v>3118</v>
      </c>
      <c r="G1896" s="201">
        <v>1</v>
      </c>
      <c r="H1896" s="201">
        <v>12</v>
      </c>
      <c r="I1896" s="201" t="s">
        <v>3748</v>
      </c>
    </row>
    <row r="1897" spans="1:9" ht="25.5">
      <c r="A1897" s="167">
        <f t="shared" si="29"/>
        <v>1892</v>
      </c>
      <c r="B1897" s="201" t="s">
        <v>3746</v>
      </c>
      <c r="C1897" s="201" t="s">
        <v>3756</v>
      </c>
      <c r="D1897" s="214">
        <v>941138217</v>
      </c>
      <c r="E1897" s="201" t="s">
        <v>711</v>
      </c>
      <c r="F1897" s="202" t="s">
        <v>3118</v>
      </c>
      <c r="G1897" s="201">
        <v>1</v>
      </c>
      <c r="H1897" s="201">
        <v>12</v>
      </c>
      <c r="I1897" s="201" t="s">
        <v>3748</v>
      </c>
    </row>
    <row r="1898" spans="1:9" ht="25.5">
      <c r="A1898" s="167">
        <f t="shared" si="29"/>
        <v>1893</v>
      </c>
      <c r="B1898" s="201" t="s">
        <v>3746</v>
      </c>
      <c r="C1898" s="201" t="s">
        <v>3757</v>
      </c>
      <c r="D1898" s="214">
        <v>990563241</v>
      </c>
      <c r="E1898" s="201" t="s">
        <v>711</v>
      </c>
      <c r="F1898" s="202" t="s">
        <v>3118</v>
      </c>
      <c r="G1898" s="201">
        <v>1</v>
      </c>
      <c r="H1898" s="201">
        <v>8</v>
      </c>
      <c r="I1898" s="201" t="s">
        <v>3748</v>
      </c>
    </row>
    <row r="1899" spans="1:9" ht="25.5">
      <c r="A1899" s="167">
        <f t="shared" si="29"/>
        <v>1894</v>
      </c>
      <c r="B1899" s="201" t="s">
        <v>3746</v>
      </c>
      <c r="C1899" s="201" t="s">
        <v>3758</v>
      </c>
      <c r="D1899" s="214">
        <v>941132192</v>
      </c>
      <c r="E1899" s="201" t="s">
        <v>711</v>
      </c>
      <c r="F1899" s="202" t="s">
        <v>3118</v>
      </c>
      <c r="G1899" s="201">
        <v>1</v>
      </c>
      <c r="H1899" s="201">
        <v>7</v>
      </c>
      <c r="I1899" s="201" t="s">
        <v>3748</v>
      </c>
    </row>
    <row r="1900" spans="1:9" ht="25.5">
      <c r="A1900" s="167">
        <f t="shared" si="29"/>
        <v>1895</v>
      </c>
      <c r="B1900" s="201" t="s">
        <v>3746</v>
      </c>
      <c r="C1900" s="201" t="s">
        <v>3759</v>
      </c>
      <c r="D1900" s="214">
        <v>978563256</v>
      </c>
      <c r="E1900" s="201" t="s">
        <v>711</v>
      </c>
      <c r="F1900" s="202" t="s">
        <v>3118</v>
      </c>
      <c r="G1900" s="201">
        <v>1</v>
      </c>
      <c r="H1900" s="201">
        <v>8.5</v>
      </c>
      <c r="I1900" s="201" t="s">
        <v>3748</v>
      </c>
    </row>
    <row r="1901" spans="1:9" ht="25.5">
      <c r="A1901" s="167">
        <f t="shared" si="29"/>
        <v>1896</v>
      </c>
      <c r="B1901" s="201" t="s">
        <v>3746</v>
      </c>
      <c r="C1901" s="201" t="s">
        <v>3760</v>
      </c>
      <c r="D1901" s="214">
        <v>997852365</v>
      </c>
      <c r="E1901" s="201" t="s">
        <v>711</v>
      </c>
      <c r="F1901" s="202" t="s">
        <v>3118</v>
      </c>
      <c r="G1901" s="201">
        <v>1</v>
      </c>
      <c r="H1901" s="201">
        <v>8.5</v>
      </c>
      <c r="I1901" s="201" t="s">
        <v>3748</v>
      </c>
    </row>
    <row r="1902" spans="1:9" ht="25.5">
      <c r="A1902" s="167">
        <f t="shared" si="29"/>
        <v>1897</v>
      </c>
      <c r="B1902" s="201" t="s">
        <v>3746</v>
      </c>
      <c r="C1902" s="201" t="s">
        <v>3761</v>
      </c>
      <c r="D1902" s="214">
        <v>998632598</v>
      </c>
      <c r="E1902" s="201" t="s">
        <v>711</v>
      </c>
      <c r="F1902" s="202" t="s">
        <v>3118</v>
      </c>
      <c r="G1902" s="201">
        <v>1</v>
      </c>
      <c r="H1902" s="201">
        <v>8</v>
      </c>
      <c r="I1902" s="201" t="s">
        <v>3748</v>
      </c>
    </row>
    <row r="1903" spans="1:9" ht="25.5">
      <c r="A1903" s="167">
        <f t="shared" si="29"/>
        <v>1898</v>
      </c>
      <c r="B1903" s="201" t="s">
        <v>3746</v>
      </c>
      <c r="C1903" s="201" t="s">
        <v>3762</v>
      </c>
      <c r="D1903" s="214">
        <v>997024709</v>
      </c>
      <c r="E1903" s="201" t="s">
        <v>711</v>
      </c>
      <c r="F1903" s="202" t="s">
        <v>3118</v>
      </c>
      <c r="G1903" s="201">
        <v>1</v>
      </c>
      <c r="H1903" s="201">
        <v>8</v>
      </c>
      <c r="I1903" s="201" t="s">
        <v>3748</v>
      </c>
    </row>
    <row r="1904" spans="1:9" ht="25.5">
      <c r="A1904" s="167">
        <f t="shared" si="29"/>
        <v>1899</v>
      </c>
      <c r="B1904" s="201" t="s">
        <v>3746</v>
      </c>
      <c r="C1904" s="201" t="s">
        <v>3763</v>
      </c>
      <c r="D1904" s="214">
        <v>943101948</v>
      </c>
      <c r="E1904" s="201" t="s">
        <v>711</v>
      </c>
      <c r="F1904" s="202" t="s">
        <v>3118</v>
      </c>
      <c r="G1904" s="201">
        <v>1</v>
      </c>
      <c r="H1904" s="201">
        <v>10</v>
      </c>
      <c r="I1904" s="201" t="s">
        <v>3748</v>
      </c>
    </row>
    <row r="1905" spans="1:9" ht="25.5">
      <c r="A1905" s="167">
        <f t="shared" si="29"/>
        <v>1900</v>
      </c>
      <c r="B1905" s="201" t="s">
        <v>3746</v>
      </c>
      <c r="C1905" s="201" t="s">
        <v>3764</v>
      </c>
      <c r="D1905" s="214">
        <v>941108452</v>
      </c>
      <c r="E1905" s="201" t="s">
        <v>711</v>
      </c>
      <c r="F1905" s="202" t="s">
        <v>3118</v>
      </c>
      <c r="G1905" s="201">
        <v>1</v>
      </c>
      <c r="H1905" s="201">
        <v>11</v>
      </c>
      <c r="I1905" s="201" t="s">
        <v>3748</v>
      </c>
    </row>
    <row r="1906" spans="1:9" ht="25.5">
      <c r="A1906" s="167">
        <f t="shared" si="29"/>
        <v>1901</v>
      </c>
      <c r="B1906" s="201" t="s">
        <v>3746</v>
      </c>
      <c r="C1906" s="201" t="s">
        <v>3765</v>
      </c>
      <c r="D1906" s="214">
        <v>992214407</v>
      </c>
      <c r="E1906" s="201" t="s">
        <v>711</v>
      </c>
      <c r="F1906" s="202" t="s">
        <v>3118</v>
      </c>
      <c r="G1906" s="201">
        <v>1</v>
      </c>
      <c r="H1906" s="201">
        <v>9.5</v>
      </c>
      <c r="I1906" s="201" t="s">
        <v>3748</v>
      </c>
    </row>
    <row r="1907" spans="1:9" ht="25.5">
      <c r="A1907" s="167">
        <f t="shared" si="29"/>
        <v>1902</v>
      </c>
      <c r="B1907" s="201" t="s">
        <v>3746</v>
      </c>
      <c r="C1907" s="201" t="s">
        <v>3766</v>
      </c>
      <c r="D1907" s="214">
        <v>977904467</v>
      </c>
      <c r="E1907" s="201" t="s">
        <v>711</v>
      </c>
      <c r="F1907" s="202" t="s">
        <v>3118</v>
      </c>
      <c r="G1907" s="201">
        <v>1</v>
      </c>
      <c r="H1907" s="201">
        <v>9.5</v>
      </c>
      <c r="I1907" s="201" t="s">
        <v>3748</v>
      </c>
    </row>
    <row r="1908" spans="1:9" ht="25.5">
      <c r="A1908" s="167">
        <f t="shared" si="29"/>
        <v>1903</v>
      </c>
      <c r="B1908" s="201" t="s">
        <v>3746</v>
      </c>
      <c r="C1908" s="201" t="s">
        <v>3767</v>
      </c>
      <c r="D1908" s="214">
        <v>943142563</v>
      </c>
      <c r="E1908" s="201" t="s">
        <v>711</v>
      </c>
      <c r="F1908" s="202" t="s">
        <v>3118</v>
      </c>
      <c r="G1908" s="201">
        <v>1</v>
      </c>
      <c r="H1908" s="201">
        <v>8</v>
      </c>
      <c r="I1908" s="201" t="s">
        <v>3748</v>
      </c>
    </row>
    <row r="1909" spans="1:9" ht="25.5">
      <c r="A1909" s="167">
        <f t="shared" si="29"/>
        <v>1904</v>
      </c>
      <c r="B1909" s="201" t="s">
        <v>3746</v>
      </c>
      <c r="C1909" s="201" t="s">
        <v>3768</v>
      </c>
      <c r="D1909" s="214">
        <v>942325925</v>
      </c>
      <c r="E1909" s="201" t="s">
        <v>711</v>
      </c>
      <c r="F1909" s="202" t="s">
        <v>3118</v>
      </c>
      <c r="G1909" s="201">
        <v>1</v>
      </c>
      <c r="H1909" s="201">
        <v>8</v>
      </c>
      <c r="I1909" s="201" t="s">
        <v>3748</v>
      </c>
    </row>
    <row r="1910" spans="1:9" ht="25.5">
      <c r="A1910" s="167">
        <f t="shared" si="29"/>
        <v>1905</v>
      </c>
      <c r="B1910" s="201" t="s">
        <v>3746</v>
      </c>
      <c r="C1910" s="201" t="s">
        <v>3769</v>
      </c>
      <c r="D1910" s="214">
        <v>945632154</v>
      </c>
      <c r="E1910" s="201" t="s">
        <v>711</v>
      </c>
      <c r="F1910" s="202" t="s">
        <v>3118</v>
      </c>
      <c r="G1910" s="201">
        <v>1</v>
      </c>
      <c r="H1910" s="201">
        <v>12</v>
      </c>
      <c r="I1910" s="201" t="s">
        <v>3748</v>
      </c>
    </row>
    <row r="1911" spans="1:9" ht="25.5">
      <c r="A1911" s="167">
        <f t="shared" si="29"/>
        <v>1906</v>
      </c>
      <c r="B1911" s="201" t="s">
        <v>3746</v>
      </c>
      <c r="C1911" s="201" t="s">
        <v>3770</v>
      </c>
      <c r="D1911" s="214">
        <v>995236598</v>
      </c>
      <c r="E1911" s="201" t="s">
        <v>711</v>
      </c>
      <c r="F1911" s="202" t="s">
        <v>3118</v>
      </c>
      <c r="G1911" s="201">
        <v>1</v>
      </c>
      <c r="H1911" s="201">
        <v>10</v>
      </c>
      <c r="I1911" s="201" t="s">
        <v>3748</v>
      </c>
    </row>
    <row r="1912" spans="1:9" ht="25.5">
      <c r="A1912" s="167">
        <f t="shared" si="29"/>
        <v>1907</v>
      </c>
      <c r="B1912" s="201" t="s">
        <v>3746</v>
      </c>
      <c r="C1912" s="201" t="s">
        <v>3771</v>
      </c>
      <c r="D1912" s="214">
        <v>932807435</v>
      </c>
      <c r="E1912" s="201" t="s">
        <v>711</v>
      </c>
      <c r="F1912" s="202" t="s">
        <v>3118</v>
      </c>
      <c r="G1912" s="201">
        <v>1</v>
      </c>
      <c r="H1912" s="201">
        <v>9.5</v>
      </c>
      <c r="I1912" s="201" t="s">
        <v>3748</v>
      </c>
    </row>
    <row r="1913" spans="1:9" ht="25.5">
      <c r="A1913" s="167">
        <f t="shared" si="29"/>
        <v>1908</v>
      </c>
      <c r="B1913" s="201" t="s">
        <v>3746</v>
      </c>
      <c r="C1913" s="201" t="s">
        <v>3772</v>
      </c>
      <c r="D1913" s="214">
        <v>947856321</v>
      </c>
      <c r="E1913" s="201" t="s">
        <v>711</v>
      </c>
      <c r="F1913" s="202" t="s">
        <v>3118</v>
      </c>
      <c r="G1913" s="201">
        <v>1</v>
      </c>
      <c r="H1913" s="201">
        <v>9.5</v>
      </c>
      <c r="I1913" s="201" t="s">
        <v>3748</v>
      </c>
    </row>
    <row r="1914" spans="1:9" ht="25.5">
      <c r="A1914" s="167">
        <f t="shared" si="29"/>
        <v>1909</v>
      </c>
      <c r="B1914" s="201" t="s">
        <v>3746</v>
      </c>
      <c r="C1914" s="201" t="s">
        <v>3773</v>
      </c>
      <c r="D1914" s="214">
        <v>994582365</v>
      </c>
      <c r="E1914" s="201" t="s">
        <v>711</v>
      </c>
      <c r="F1914" s="202" t="s">
        <v>3118</v>
      </c>
      <c r="G1914" s="201">
        <v>1</v>
      </c>
      <c r="H1914" s="201">
        <v>8</v>
      </c>
      <c r="I1914" s="201" t="s">
        <v>3748</v>
      </c>
    </row>
    <row r="1915" spans="1:9" ht="25.5">
      <c r="A1915" s="167">
        <f t="shared" si="29"/>
        <v>1910</v>
      </c>
      <c r="B1915" s="201" t="s">
        <v>3746</v>
      </c>
      <c r="C1915" s="201" t="s">
        <v>3774</v>
      </c>
      <c r="D1915" s="214">
        <v>995683256</v>
      </c>
      <c r="E1915" s="201" t="s">
        <v>711</v>
      </c>
      <c r="F1915" s="202" t="s">
        <v>3118</v>
      </c>
      <c r="G1915" s="201">
        <v>1</v>
      </c>
      <c r="H1915" s="201">
        <v>11</v>
      </c>
      <c r="I1915" s="201" t="s">
        <v>3748</v>
      </c>
    </row>
    <row r="1916" spans="1:9" ht="25.5">
      <c r="A1916" s="167">
        <f t="shared" si="29"/>
        <v>1911</v>
      </c>
      <c r="B1916" s="201" t="s">
        <v>3746</v>
      </c>
      <c r="C1916" s="201" t="s">
        <v>3775</v>
      </c>
      <c r="D1916" s="214">
        <v>937856547</v>
      </c>
      <c r="E1916" s="201" t="s">
        <v>711</v>
      </c>
      <c r="F1916" s="202" t="s">
        <v>3118</v>
      </c>
      <c r="G1916" s="201">
        <v>1</v>
      </c>
      <c r="H1916" s="201">
        <v>11</v>
      </c>
      <c r="I1916" s="201" t="s">
        <v>3748</v>
      </c>
    </row>
    <row r="1917" spans="1:9" ht="25.5">
      <c r="A1917" s="167">
        <f t="shared" si="29"/>
        <v>1912</v>
      </c>
      <c r="B1917" s="201" t="s">
        <v>3746</v>
      </c>
      <c r="C1917" s="201" t="s">
        <v>3776</v>
      </c>
      <c r="D1917" s="214">
        <v>998523654</v>
      </c>
      <c r="E1917" s="201" t="s">
        <v>711</v>
      </c>
      <c r="F1917" s="202" t="s">
        <v>3118</v>
      </c>
      <c r="G1917" s="201">
        <v>1</v>
      </c>
      <c r="H1917" s="201">
        <v>8</v>
      </c>
      <c r="I1917" s="201" t="s">
        <v>3748</v>
      </c>
    </row>
    <row r="1918" spans="1:9" ht="25.5">
      <c r="A1918" s="167">
        <f t="shared" si="29"/>
        <v>1913</v>
      </c>
      <c r="B1918" s="201" t="s">
        <v>3746</v>
      </c>
      <c r="C1918" s="201" t="s">
        <v>3777</v>
      </c>
      <c r="D1918" s="214">
        <v>934892763</v>
      </c>
      <c r="E1918" s="201" t="s">
        <v>711</v>
      </c>
      <c r="F1918" s="202" t="s">
        <v>3118</v>
      </c>
      <c r="G1918" s="201">
        <v>1</v>
      </c>
      <c r="H1918" s="201">
        <v>8</v>
      </c>
      <c r="I1918" s="201" t="s">
        <v>3748</v>
      </c>
    </row>
    <row r="1919" spans="1:9" ht="25.5">
      <c r="A1919" s="167">
        <f t="shared" si="29"/>
        <v>1914</v>
      </c>
      <c r="B1919" s="201" t="s">
        <v>3746</v>
      </c>
      <c r="C1919" s="201" t="s">
        <v>3778</v>
      </c>
      <c r="D1919" s="214">
        <v>998563254</v>
      </c>
      <c r="E1919" s="201" t="s">
        <v>711</v>
      </c>
      <c r="F1919" s="202" t="s">
        <v>3118</v>
      </c>
      <c r="G1919" s="201">
        <v>1</v>
      </c>
      <c r="H1919" s="201">
        <v>7.5</v>
      </c>
      <c r="I1919" s="201" t="s">
        <v>3748</v>
      </c>
    </row>
    <row r="1920" spans="1:9" ht="25.5">
      <c r="A1920" s="167">
        <f t="shared" si="29"/>
        <v>1915</v>
      </c>
      <c r="B1920" s="201" t="s">
        <v>3746</v>
      </c>
      <c r="C1920" s="201" t="s">
        <v>3779</v>
      </c>
      <c r="D1920" s="214">
        <v>936589745</v>
      </c>
      <c r="E1920" s="201" t="s">
        <v>711</v>
      </c>
      <c r="F1920" s="202" t="s">
        <v>3118</v>
      </c>
      <c r="G1920" s="201">
        <v>1</v>
      </c>
      <c r="H1920" s="201">
        <v>7.5</v>
      </c>
      <c r="I1920" s="201" t="s">
        <v>3748</v>
      </c>
    </row>
    <row r="1921" spans="1:9" ht="25.5">
      <c r="A1921" s="167">
        <f t="shared" si="29"/>
        <v>1916</v>
      </c>
      <c r="B1921" s="201" t="s">
        <v>3746</v>
      </c>
      <c r="C1921" s="201" t="s">
        <v>3780</v>
      </c>
      <c r="D1921" s="214">
        <v>936589874</v>
      </c>
      <c r="E1921" s="201" t="s">
        <v>711</v>
      </c>
      <c r="F1921" s="202" t="s">
        <v>3118</v>
      </c>
      <c r="G1921" s="201">
        <v>1</v>
      </c>
      <c r="H1921" s="201">
        <v>9</v>
      </c>
      <c r="I1921" s="201" t="s">
        <v>3748</v>
      </c>
    </row>
    <row r="1922" spans="1:9" ht="25.5">
      <c r="A1922" s="167">
        <f t="shared" si="29"/>
        <v>1917</v>
      </c>
      <c r="B1922" s="201" t="s">
        <v>3746</v>
      </c>
      <c r="C1922" s="201" t="s">
        <v>3781</v>
      </c>
      <c r="D1922" s="214">
        <v>935689322</v>
      </c>
      <c r="E1922" s="201" t="s">
        <v>711</v>
      </c>
      <c r="F1922" s="202" t="s">
        <v>3118</v>
      </c>
      <c r="G1922" s="201">
        <v>1</v>
      </c>
      <c r="H1922" s="201">
        <v>9</v>
      </c>
      <c r="I1922" s="201" t="s">
        <v>3748</v>
      </c>
    </row>
    <row r="1923" spans="1:9" ht="25.5">
      <c r="A1923" s="167">
        <f t="shared" si="29"/>
        <v>1918</v>
      </c>
      <c r="B1923" s="201" t="s">
        <v>3746</v>
      </c>
      <c r="C1923" s="201" t="s">
        <v>3782</v>
      </c>
      <c r="D1923" s="214">
        <v>995632154</v>
      </c>
      <c r="E1923" s="201" t="s">
        <v>711</v>
      </c>
      <c r="F1923" s="202" t="s">
        <v>3118</v>
      </c>
      <c r="G1923" s="201">
        <v>1</v>
      </c>
      <c r="H1923" s="201">
        <v>6.5</v>
      </c>
      <c r="I1923" s="201" t="s">
        <v>3748</v>
      </c>
    </row>
    <row r="1924" spans="1:9" ht="25.5">
      <c r="A1924" s="167">
        <f t="shared" si="29"/>
        <v>1919</v>
      </c>
      <c r="B1924" s="201" t="s">
        <v>3746</v>
      </c>
      <c r="C1924" s="201" t="s">
        <v>3783</v>
      </c>
      <c r="D1924" s="214">
        <v>999624159</v>
      </c>
      <c r="E1924" s="201" t="s">
        <v>711</v>
      </c>
      <c r="F1924" s="202" t="s">
        <v>3118</v>
      </c>
      <c r="G1924" s="201">
        <v>1</v>
      </c>
      <c r="H1924" s="201">
        <v>6.5</v>
      </c>
      <c r="I1924" s="201" t="s">
        <v>3748</v>
      </c>
    </row>
    <row r="1925" spans="1:9" ht="25.5">
      <c r="A1925" s="167">
        <f t="shared" si="29"/>
        <v>1920</v>
      </c>
      <c r="B1925" s="201" t="s">
        <v>3746</v>
      </c>
      <c r="C1925" s="201" t="s">
        <v>3784</v>
      </c>
      <c r="D1925" s="214">
        <v>974586932</v>
      </c>
      <c r="E1925" s="201" t="s">
        <v>711</v>
      </c>
      <c r="F1925" s="202" t="s">
        <v>3118</v>
      </c>
      <c r="G1925" s="201">
        <v>1</v>
      </c>
      <c r="H1925" s="201">
        <v>11.5</v>
      </c>
      <c r="I1925" s="201" t="s">
        <v>3748</v>
      </c>
    </row>
    <row r="1926" spans="1:9" ht="25.5">
      <c r="A1926" s="167">
        <f t="shared" si="29"/>
        <v>1921</v>
      </c>
      <c r="B1926" s="201" t="s">
        <v>3746</v>
      </c>
      <c r="C1926" s="201" t="s">
        <v>3785</v>
      </c>
      <c r="D1926" s="214">
        <v>952369854</v>
      </c>
      <c r="E1926" s="201" t="s">
        <v>711</v>
      </c>
      <c r="F1926" s="202" t="s">
        <v>3118</v>
      </c>
      <c r="G1926" s="201">
        <v>1</v>
      </c>
      <c r="H1926" s="201">
        <v>11.5</v>
      </c>
      <c r="I1926" s="201" t="s">
        <v>3748</v>
      </c>
    </row>
    <row r="1927" spans="1:9" ht="25.5">
      <c r="A1927" s="167">
        <f t="shared" si="29"/>
        <v>1922</v>
      </c>
      <c r="B1927" s="201" t="s">
        <v>3746</v>
      </c>
      <c r="C1927" s="201" t="s">
        <v>3786</v>
      </c>
      <c r="D1927" s="214">
        <v>932859142</v>
      </c>
      <c r="E1927" s="201" t="s">
        <v>711</v>
      </c>
      <c r="F1927" s="202" t="s">
        <v>3118</v>
      </c>
      <c r="G1927" s="201">
        <v>1</v>
      </c>
      <c r="H1927" s="201">
        <v>11.5</v>
      </c>
      <c r="I1927" s="201" t="s">
        <v>3748</v>
      </c>
    </row>
    <row r="1928" spans="1:9" ht="25.5">
      <c r="A1928" s="167">
        <f t="shared" ref="A1928:A1991" si="30">+A1927+1</f>
        <v>1923</v>
      </c>
      <c r="B1928" s="201" t="s">
        <v>3746</v>
      </c>
      <c r="C1928" s="201" t="s">
        <v>3787</v>
      </c>
      <c r="D1928" s="214">
        <v>941162160</v>
      </c>
      <c r="E1928" s="201" t="s">
        <v>711</v>
      </c>
      <c r="F1928" s="202" t="s">
        <v>3118</v>
      </c>
      <c r="G1928" s="201">
        <v>1</v>
      </c>
      <c r="H1928" s="201">
        <v>11.5</v>
      </c>
      <c r="I1928" s="201" t="s">
        <v>3748</v>
      </c>
    </row>
    <row r="1929" spans="1:9" ht="25.5">
      <c r="A1929" s="167">
        <f t="shared" si="30"/>
        <v>1924</v>
      </c>
      <c r="B1929" s="201" t="s">
        <v>3746</v>
      </c>
      <c r="C1929" s="201" t="s">
        <v>3788</v>
      </c>
      <c r="D1929" s="214">
        <v>915236598</v>
      </c>
      <c r="E1929" s="201" t="s">
        <v>711</v>
      </c>
      <c r="F1929" s="202" t="s">
        <v>3118</v>
      </c>
      <c r="G1929" s="201">
        <v>1</v>
      </c>
      <c r="H1929" s="201">
        <v>14</v>
      </c>
      <c r="I1929" s="201" t="s">
        <v>3748</v>
      </c>
    </row>
    <row r="1930" spans="1:9" ht="25.5">
      <c r="A1930" s="167">
        <f t="shared" si="30"/>
        <v>1925</v>
      </c>
      <c r="B1930" s="201" t="s">
        <v>3746</v>
      </c>
      <c r="C1930" s="201" t="s">
        <v>3789</v>
      </c>
      <c r="D1930" s="214">
        <v>948562314</v>
      </c>
      <c r="E1930" s="201" t="s">
        <v>711</v>
      </c>
      <c r="F1930" s="202" t="s">
        <v>3118</v>
      </c>
      <c r="G1930" s="201">
        <v>1</v>
      </c>
      <c r="H1930" s="201">
        <v>12</v>
      </c>
      <c r="I1930" s="201" t="s">
        <v>3748</v>
      </c>
    </row>
    <row r="1931" spans="1:9" ht="25.5">
      <c r="A1931" s="167">
        <f t="shared" si="30"/>
        <v>1926</v>
      </c>
      <c r="B1931" s="201" t="s">
        <v>3746</v>
      </c>
      <c r="C1931" s="201" t="s">
        <v>3790</v>
      </c>
      <c r="D1931" s="214">
        <v>932569874</v>
      </c>
      <c r="E1931" s="201" t="s">
        <v>711</v>
      </c>
      <c r="F1931" s="202" t="s">
        <v>3118</v>
      </c>
      <c r="G1931" s="201">
        <v>1</v>
      </c>
      <c r="H1931" s="201">
        <v>12</v>
      </c>
      <c r="I1931" s="201" t="s">
        <v>3748</v>
      </c>
    </row>
    <row r="1932" spans="1:9" ht="25.5">
      <c r="A1932" s="167">
        <f t="shared" si="30"/>
        <v>1927</v>
      </c>
      <c r="B1932" s="201" t="s">
        <v>3746</v>
      </c>
      <c r="C1932" s="201" t="s">
        <v>3791</v>
      </c>
      <c r="D1932" s="214">
        <v>937445890</v>
      </c>
      <c r="E1932" s="201" t="s">
        <v>711</v>
      </c>
      <c r="F1932" s="202" t="s">
        <v>3118</v>
      </c>
      <c r="G1932" s="201">
        <v>1</v>
      </c>
      <c r="H1932" s="201">
        <v>8</v>
      </c>
      <c r="I1932" s="201" t="s">
        <v>3748</v>
      </c>
    </row>
    <row r="1933" spans="1:9" ht="25.5">
      <c r="A1933" s="167">
        <f t="shared" si="30"/>
        <v>1928</v>
      </c>
      <c r="B1933" s="201" t="s">
        <v>3746</v>
      </c>
      <c r="C1933" s="201" t="s">
        <v>3792</v>
      </c>
      <c r="D1933" s="214">
        <v>993652145</v>
      </c>
      <c r="E1933" s="201" t="s">
        <v>711</v>
      </c>
      <c r="F1933" s="202" t="s">
        <v>3118</v>
      </c>
      <c r="G1933" s="201">
        <v>1</v>
      </c>
      <c r="H1933" s="201">
        <v>7</v>
      </c>
      <c r="I1933" s="201" t="s">
        <v>3748</v>
      </c>
    </row>
    <row r="1934" spans="1:9" ht="25.5">
      <c r="A1934" s="167">
        <f t="shared" si="30"/>
        <v>1929</v>
      </c>
      <c r="B1934" s="201" t="s">
        <v>3746</v>
      </c>
      <c r="C1934" s="201" t="s">
        <v>3793</v>
      </c>
      <c r="D1934" s="214">
        <v>919137445</v>
      </c>
      <c r="E1934" s="201" t="s">
        <v>711</v>
      </c>
      <c r="F1934" s="202" t="s">
        <v>3118</v>
      </c>
      <c r="G1934" s="201">
        <v>1</v>
      </c>
      <c r="H1934" s="201">
        <v>8.5</v>
      </c>
      <c r="I1934" s="201" t="s">
        <v>3748</v>
      </c>
    </row>
    <row r="1935" spans="1:9" ht="25.5">
      <c r="A1935" s="167">
        <f t="shared" si="30"/>
        <v>1930</v>
      </c>
      <c r="B1935" s="201" t="s">
        <v>3746</v>
      </c>
      <c r="C1935" s="201" t="s">
        <v>3794</v>
      </c>
      <c r="D1935" s="214">
        <v>996523569</v>
      </c>
      <c r="E1935" s="201" t="s">
        <v>711</v>
      </c>
      <c r="F1935" s="202" t="s">
        <v>3118</v>
      </c>
      <c r="G1935" s="201">
        <v>1</v>
      </c>
      <c r="H1935" s="201">
        <v>8.5</v>
      </c>
      <c r="I1935" s="201" t="s">
        <v>3748</v>
      </c>
    </row>
    <row r="1936" spans="1:9" ht="25.5">
      <c r="A1936" s="167">
        <f t="shared" si="30"/>
        <v>1931</v>
      </c>
      <c r="B1936" s="201" t="s">
        <v>3746</v>
      </c>
      <c r="C1936" s="201" t="s">
        <v>3795</v>
      </c>
      <c r="D1936" s="214">
        <v>937519831</v>
      </c>
      <c r="E1936" s="201" t="s">
        <v>711</v>
      </c>
      <c r="F1936" s="202" t="s">
        <v>3118</v>
      </c>
      <c r="G1936" s="201">
        <v>1</v>
      </c>
      <c r="H1936" s="201">
        <v>8</v>
      </c>
      <c r="I1936" s="201" t="s">
        <v>3748</v>
      </c>
    </row>
    <row r="1937" spans="1:9" ht="25.5">
      <c r="A1937" s="167">
        <f t="shared" si="30"/>
        <v>1932</v>
      </c>
      <c r="B1937" s="201" t="s">
        <v>3746</v>
      </c>
      <c r="C1937" s="201" t="s">
        <v>3796</v>
      </c>
      <c r="D1937" s="214">
        <v>995632154</v>
      </c>
      <c r="E1937" s="201" t="s">
        <v>711</v>
      </c>
      <c r="F1937" s="202" t="s">
        <v>3118</v>
      </c>
      <c r="G1937" s="201">
        <v>1</v>
      </c>
      <c r="H1937" s="201">
        <v>8</v>
      </c>
      <c r="I1937" s="201" t="s">
        <v>3748</v>
      </c>
    </row>
    <row r="1938" spans="1:9" ht="25.5">
      <c r="A1938" s="167">
        <f t="shared" si="30"/>
        <v>1933</v>
      </c>
      <c r="B1938" s="201" t="s">
        <v>3746</v>
      </c>
      <c r="C1938" s="201" t="s">
        <v>3797</v>
      </c>
      <c r="D1938" s="214">
        <v>995263254</v>
      </c>
      <c r="E1938" s="201" t="s">
        <v>711</v>
      </c>
      <c r="F1938" s="202" t="s">
        <v>3118</v>
      </c>
      <c r="G1938" s="201">
        <v>1</v>
      </c>
      <c r="H1938" s="201">
        <v>10</v>
      </c>
      <c r="I1938" s="201" t="s">
        <v>3748</v>
      </c>
    </row>
    <row r="1939" spans="1:9" ht="25.5">
      <c r="A1939" s="167">
        <f t="shared" si="30"/>
        <v>1934</v>
      </c>
      <c r="B1939" s="201" t="s">
        <v>3746</v>
      </c>
      <c r="C1939" s="201" t="s">
        <v>3798</v>
      </c>
      <c r="D1939" s="214">
        <v>937560385</v>
      </c>
      <c r="E1939" s="201" t="s">
        <v>711</v>
      </c>
      <c r="F1939" s="202" t="s">
        <v>3118</v>
      </c>
      <c r="G1939" s="201">
        <v>1</v>
      </c>
      <c r="H1939" s="201">
        <v>11</v>
      </c>
      <c r="I1939" s="201" t="s">
        <v>3748</v>
      </c>
    </row>
    <row r="1940" spans="1:9" ht="25.5">
      <c r="A1940" s="167">
        <f t="shared" si="30"/>
        <v>1935</v>
      </c>
      <c r="B1940" s="201" t="s">
        <v>3746</v>
      </c>
      <c r="C1940" s="201" t="s">
        <v>3799</v>
      </c>
      <c r="D1940" s="214">
        <v>932841154</v>
      </c>
      <c r="E1940" s="201" t="s">
        <v>711</v>
      </c>
      <c r="F1940" s="202" t="s">
        <v>3118</v>
      </c>
      <c r="G1940" s="201">
        <v>1</v>
      </c>
      <c r="H1940" s="201">
        <v>10</v>
      </c>
      <c r="I1940" s="201" t="s">
        <v>3748</v>
      </c>
    </row>
    <row r="1941" spans="1:9" ht="25.5">
      <c r="A1941" s="167">
        <f t="shared" si="30"/>
        <v>1936</v>
      </c>
      <c r="B1941" s="201" t="s">
        <v>3746</v>
      </c>
      <c r="C1941" s="201" t="s">
        <v>3800</v>
      </c>
      <c r="D1941" s="214">
        <v>990634910</v>
      </c>
      <c r="E1941" s="201" t="s">
        <v>711</v>
      </c>
      <c r="F1941" s="202" t="s">
        <v>3118</v>
      </c>
      <c r="G1941" s="201">
        <v>1</v>
      </c>
      <c r="H1941" s="201">
        <v>11</v>
      </c>
      <c r="I1941" s="201" t="s">
        <v>3748</v>
      </c>
    </row>
    <row r="1942" spans="1:9" ht="25.5">
      <c r="A1942" s="167">
        <f t="shared" si="30"/>
        <v>1937</v>
      </c>
      <c r="B1942" s="201" t="s">
        <v>3746</v>
      </c>
      <c r="C1942" s="201" t="s">
        <v>3801</v>
      </c>
      <c r="D1942" s="214">
        <v>932814566</v>
      </c>
      <c r="E1942" s="201" t="s">
        <v>711</v>
      </c>
      <c r="F1942" s="202" t="s">
        <v>3118</v>
      </c>
      <c r="G1942" s="201">
        <v>1</v>
      </c>
      <c r="H1942" s="201">
        <v>9.5</v>
      </c>
      <c r="I1942" s="201" t="s">
        <v>3748</v>
      </c>
    </row>
    <row r="1943" spans="1:9" ht="25.5">
      <c r="A1943" s="167">
        <f t="shared" si="30"/>
        <v>1938</v>
      </c>
      <c r="B1943" s="201" t="s">
        <v>3746</v>
      </c>
      <c r="C1943" s="201" t="s">
        <v>3802</v>
      </c>
      <c r="D1943" s="214">
        <v>994174685</v>
      </c>
      <c r="E1943" s="201" t="s">
        <v>711</v>
      </c>
      <c r="F1943" s="202" t="s">
        <v>3118</v>
      </c>
      <c r="G1943" s="201">
        <v>1</v>
      </c>
      <c r="H1943" s="201">
        <v>9.5</v>
      </c>
      <c r="I1943" s="201" t="s">
        <v>3748</v>
      </c>
    </row>
    <row r="1944" spans="1:9" ht="38.25">
      <c r="A1944" s="167">
        <f t="shared" si="30"/>
        <v>1939</v>
      </c>
      <c r="B1944" s="201" t="s">
        <v>3115</v>
      </c>
      <c r="C1944" s="201" t="s">
        <v>3803</v>
      </c>
      <c r="D1944" s="214" t="s">
        <v>3804</v>
      </c>
      <c r="E1944" s="201" t="s">
        <v>711</v>
      </c>
      <c r="F1944" s="202" t="s">
        <v>3118</v>
      </c>
      <c r="G1944" s="201">
        <v>1</v>
      </c>
      <c r="H1944" s="201">
        <v>10</v>
      </c>
      <c r="I1944" s="201" t="s">
        <v>3805</v>
      </c>
    </row>
    <row r="1945" spans="1:9" ht="38.25">
      <c r="A1945" s="167">
        <f t="shared" si="30"/>
        <v>1940</v>
      </c>
      <c r="B1945" s="201" t="s">
        <v>3115</v>
      </c>
      <c r="C1945" s="201" t="s">
        <v>3806</v>
      </c>
      <c r="D1945" s="214" t="s">
        <v>3807</v>
      </c>
      <c r="E1945" s="201" t="s">
        <v>711</v>
      </c>
      <c r="F1945" s="202" t="s">
        <v>3118</v>
      </c>
      <c r="G1945" s="201">
        <v>1</v>
      </c>
      <c r="H1945" s="201">
        <v>11</v>
      </c>
      <c r="I1945" s="201" t="s">
        <v>3805</v>
      </c>
    </row>
    <row r="1946" spans="1:9" ht="38.25">
      <c r="A1946" s="167">
        <f t="shared" si="30"/>
        <v>1941</v>
      </c>
      <c r="B1946" s="201" t="s">
        <v>3115</v>
      </c>
      <c r="C1946" s="201" t="s">
        <v>3808</v>
      </c>
      <c r="D1946" s="214" t="s">
        <v>3809</v>
      </c>
      <c r="E1946" s="201" t="s">
        <v>711</v>
      </c>
      <c r="F1946" s="202" t="s">
        <v>3118</v>
      </c>
      <c r="G1946" s="201">
        <v>1</v>
      </c>
      <c r="H1946" s="201">
        <v>9.5</v>
      </c>
      <c r="I1946" s="201" t="s">
        <v>3805</v>
      </c>
    </row>
    <row r="1947" spans="1:9" ht="38.25">
      <c r="A1947" s="167">
        <f t="shared" si="30"/>
        <v>1942</v>
      </c>
      <c r="B1947" s="201" t="s">
        <v>3115</v>
      </c>
      <c r="C1947" s="201" t="s">
        <v>3810</v>
      </c>
      <c r="D1947" s="214">
        <v>937551363</v>
      </c>
      <c r="E1947" s="201" t="s">
        <v>711</v>
      </c>
      <c r="F1947" s="202" t="s">
        <v>3118</v>
      </c>
      <c r="G1947" s="201">
        <v>1</v>
      </c>
      <c r="H1947" s="201">
        <v>9.5</v>
      </c>
      <c r="I1947" s="201" t="s">
        <v>3805</v>
      </c>
    </row>
    <row r="1948" spans="1:9" ht="38.25">
      <c r="A1948" s="167">
        <f t="shared" si="30"/>
        <v>1943</v>
      </c>
      <c r="B1948" s="201" t="s">
        <v>3115</v>
      </c>
      <c r="C1948" s="201" t="s">
        <v>3811</v>
      </c>
      <c r="D1948" s="214">
        <v>937426916</v>
      </c>
      <c r="E1948" s="201" t="s">
        <v>711</v>
      </c>
      <c r="F1948" s="202" t="s">
        <v>3118</v>
      </c>
      <c r="G1948" s="201">
        <v>1</v>
      </c>
      <c r="H1948" s="201">
        <v>8</v>
      </c>
      <c r="I1948" s="201" t="s">
        <v>3805</v>
      </c>
    </row>
    <row r="1949" spans="1:9" ht="38.25">
      <c r="A1949" s="167">
        <f t="shared" si="30"/>
        <v>1944</v>
      </c>
      <c r="B1949" s="201" t="s">
        <v>3115</v>
      </c>
      <c r="C1949" s="201" t="s">
        <v>3812</v>
      </c>
      <c r="D1949" s="214">
        <v>932889008</v>
      </c>
      <c r="E1949" s="201" t="s">
        <v>711</v>
      </c>
      <c r="F1949" s="202" t="s">
        <v>3118</v>
      </c>
      <c r="G1949" s="201">
        <v>1</v>
      </c>
      <c r="H1949" s="201">
        <v>8</v>
      </c>
      <c r="I1949" s="201" t="s">
        <v>3805</v>
      </c>
    </row>
    <row r="1950" spans="1:9" ht="38.25">
      <c r="A1950" s="167">
        <f t="shared" si="30"/>
        <v>1945</v>
      </c>
      <c r="B1950" s="201" t="s">
        <v>3115</v>
      </c>
      <c r="C1950" s="201" t="s">
        <v>3813</v>
      </c>
      <c r="D1950" s="214">
        <v>943115652</v>
      </c>
      <c r="E1950" s="201" t="s">
        <v>711</v>
      </c>
      <c r="F1950" s="202" t="s">
        <v>3118</v>
      </c>
      <c r="G1950" s="201">
        <v>1</v>
      </c>
      <c r="H1950" s="201">
        <v>12</v>
      </c>
      <c r="I1950" s="201" t="s">
        <v>3805</v>
      </c>
    </row>
    <row r="1951" spans="1:9" ht="38.25">
      <c r="A1951" s="167">
        <f t="shared" si="30"/>
        <v>1946</v>
      </c>
      <c r="B1951" s="201" t="s">
        <v>3115</v>
      </c>
      <c r="C1951" s="201" t="s">
        <v>3814</v>
      </c>
      <c r="D1951" s="214">
        <v>943199709</v>
      </c>
      <c r="E1951" s="201" t="s">
        <v>711</v>
      </c>
      <c r="F1951" s="202" t="s">
        <v>3118</v>
      </c>
      <c r="G1951" s="201">
        <v>1</v>
      </c>
      <c r="H1951" s="201">
        <v>10</v>
      </c>
      <c r="I1951" s="201" t="s">
        <v>3805</v>
      </c>
    </row>
    <row r="1952" spans="1:9" ht="38.25">
      <c r="A1952" s="167">
        <f t="shared" si="30"/>
        <v>1947</v>
      </c>
      <c r="B1952" s="201" t="s">
        <v>3115</v>
      </c>
      <c r="C1952" s="201" t="s">
        <v>3815</v>
      </c>
      <c r="D1952" s="214">
        <v>999625045</v>
      </c>
      <c r="E1952" s="201" t="s">
        <v>711</v>
      </c>
      <c r="F1952" s="202" t="s">
        <v>3118</v>
      </c>
      <c r="G1952" s="201">
        <v>1</v>
      </c>
      <c r="H1952" s="201">
        <v>9.5</v>
      </c>
      <c r="I1952" s="201" t="s">
        <v>3805</v>
      </c>
    </row>
    <row r="1953" spans="1:9" ht="38.25">
      <c r="A1953" s="167">
        <f t="shared" si="30"/>
        <v>1948</v>
      </c>
      <c r="B1953" s="201" t="s">
        <v>3115</v>
      </c>
      <c r="C1953" s="201" t="s">
        <v>3816</v>
      </c>
      <c r="D1953" s="214">
        <v>999625045</v>
      </c>
      <c r="E1953" s="201" t="s">
        <v>711</v>
      </c>
      <c r="F1953" s="202" t="s">
        <v>3118</v>
      </c>
      <c r="G1953" s="201">
        <v>1</v>
      </c>
      <c r="H1953" s="201">
        <v>9.5</v>
      </c>
      <c r="I1953" s="201" t="s">
        <v>3805</v>
      </c>
    </row>
    <row r="1954" spans="1:9" ht="38.25">
      <c r="A1954" s="167">
        <f t="shared" si="30"/>
        <v>1949</v>
      </c>
      <c r="B1954" s="201" t="s">
        <v>3115</v>
      </c>
      <c r="C1954" s="201" t="s">
        <v>3817</v>
      </c>
      <c r="D1954" s="214">
        <v>933745699</v>
      </c>
      <c r="E1954" s="201" t="s">
        <v>711</v>
      </c>
      <c r="F1954" s="202" t="s">
        <v>3118</v>
      </c>
      <c r="G1954" s="201">
        <v>1</v>
      </c>
      <c r="H1954" s="201">
        <v>8</v>
      </c>
      <c r="I1954" s="201" t="s">
        <v>3805</v>
      </c>
    </row>
    <row r="1955" spans="1:9" ht="38.25">
      <c r="A1955" s="167">
        <f t="shared" si="30"/>
        <v>1950</v>
      </c>
      <c r="B1955" s="201" t="s">
        <v>3115</v>
      </c>
      <c r="C1955" s="201" t="s">
        <v>3818</v>
      </c>
      <c r="D1955" s="214" t="s">
        <v>3819</v>
      </c>
      <c r="E1955" s="201" t="s">
        <v>711</v>
      </c>
      <c r="F1955" s="202" t="s">
        <v>3118</v>
      </c>
      <c r="G1955" s="201">
        <v>1</v>
      </c>
      <c r="H1955" s="201">
        <v>11</v>
      </c>
      <c r="I1955" s="201" t="s">
        <v>3805</v>
      </c>
    </row>
    <row r="1956" spans="1:9" ht="38.25">
      <c r="A1956" s="167">
        <f t="shared" si="30"/>
        <v>1951</v>
      </c>
      <c r="B1956" s="201" t="s">
        <v>3115</v>
      </c>
      <c r="C1956" s="201" t="s">
        <v>3820</v>
      </c>
      <c r="D1956" s="214">
        <v>941186889</v>
      </c>
      <c r="E1956" s="201" t="s">
        <v>711</v>
      </c>
      <c r="F1956" s="202" t="s">
        <v>3118</v>
      </c>
      <c r="G1956" s="201">
        <v>1</v>
      </c>
      <c r="H1956" s="201">
        <v>11</v>
      </c>
      <c r="I1956" s="201" t="s">
        <v>3805</v>
      </c>
    </row>
    <row r="1957" spans="1:9" ht="38.25">
      <c r="A1957" s="167">
        <f t="shared" si="30"/>
        <v>1952</v>
      </c>
      <c r="B1957" s="201" t="s">
        <v>3115</v>
      </c>
      <c r="C1957" s="201" t="s">
        <v>3821</v>
      </c>
      <c r="D1957" s="214">
        <v>912759697</v>
      </c>
      <c r="E1957" s="201" t="s">
        <v>711</v>
      </c>
      <c r="F1957" s="202" t="s">
        <v>3118</v>
      </c>
      <c r="G1957" s="201">
        <v>1</v>
      </c>
      <c r="H1957" s="201">
        <v>8</v>
      </c>
      <c r="I1957" s="201" t="s">
        <v>3805</v>
      </c>
    </row>
    <row r="1958" spans="1:9" ht="38.25">
      <c r="A1958" s="167">
        <f t="shared" si="30"/>
        <v>1953</v>
      </c>
      <c r="B1958" s="201" t="s">
        <v>3115</v>
      </c>
      <c r="C1958" s="201" t="s">
        <v>3822</v>
      </c>
      <c r="D1958" s="214">
        <v>943160739</v>
      </c>
      <c r="E1958" s="201" t="s">
        <v>711</v>
      </c>
      <c r="F1958" s="202" t="s">
        <v>3118</v>
      </c>
      <c r="G1958" s="201">
        <v>1</v>
      </c>
      <c r="H1958" s="201">
        <v>8</v>
      </c>
      <c r="I1958" s="201" t="s">
        <v>3805</v>
      </c>
    </row>
    <row r="1959" spans="1:9" ht="38.25">
      <c r="A1959" s="167">
        <f t="shared" si="30"/>
        <v>1954</v>
      </c>
      <c r="B1959" s="201" t="s">
        <v>3115</v>
      </c>
      <c r="C1959" s="201" t="s">
        <v>3823</v>
      </c>
      <c r="D1959" s="214">
        <v>996724648</v>
      </c>
      <c r="E1959" s="201" t="s">
        <v>711</v>
      </c>
      <c r="F1959" s="202" t="s">
        <v>3118</v>
      </c>
      <c r="G1959" s="201">
        <v>1</v>
      </c>
      <c r="H1959" s="201">
        <v>7.5</v>
      </c>
      <c r="I1959" s="201" t="s">
        <v>3805</v>
      </c>
    </row>
    <row r="1960" spans="1:9" ht="38.25">
      <c r="A1960" s="167">
        <f t="shared" si="30"/>
        <v>1955</v>
      </c>
      <c r="B1960" s="201" t="s">
        <v>3115</v>
      </c>
      <c r="C1960" s="201" t="s">
        <v>3824</v>
      </c>
      <c r="D1960" s="214">
        <v>932818731</v>
      </c>
      <c r="E1960" s="201" t="s">
        <v>711</v>
      </c>
      <c r="F1960" s="202" t="s">
        <v>3118</v>
      </c>
      <c r="G1960" s="201">
        <v>1</v>
      </c>
      <c r="H1960" s="201">
        <v>7.5</v>
      </c>
      <c r="I1960" s="201" t="s">
        <v>3805</v>
      </c>
    </row>
    <row r="1961" spans="1:9" ht="38.25">
      <c r="A1961" s="167">
        <f t="shared" si="30"/>
        <v>1956</v>
      </c>
      <c r="B1961" s="201" t="s">
        <v>3115</v>
      </c>
      <c r="C1961" s="201" t="s">
        <v>3825</v>
      </c>
      <c r="D1961" s="214">
        <v>932830889</v>
      </c>
      <c r="E1961" s="201" t="s">
        <v>711</v>
      </c>
      <c r="F1961" s="202" t="s">
        <v>3118</v>
      </c>
      <c r="G1961" s="201">
        <v>1</v>
      </c>
      <c r="H1961" s="201">
        <v>9</v>
      </c>
      <c r="I1961" s="201" t="s">
        <v>3805</v>
      </c>
    </row>
    <row r="1962" spans="1:9" ht="38.25">
      <c r="A1962" s="167">
        <f t="shared" si="30"/>
        <v>1957</v>
      </c>
      <c r="B1962" s="201" t="s">
        <v>3115</v>
      </c>
      <c r="C1962" s="201" t="s">
        <v>3826</v>
      </c>
      <c r="D1962" s="214" t="s">
        <v>3827</v>
      </c>
      <c r="E1962" s="201" t="s">
        <v>711</v>
      </c>
      <c r="F1962" s="202" t="s">
        <v>3118</v>
      </c>
      <c r="G1962" s="201">
        <v>1</v>
      </c>
      <c r="H1962" s="201">
        <v>9</v>
      </c>
      <c r="I1962" s="201" t="s">
        <v>3805</v>
      </c>
    </row>
    <row r="1963" spans="1:9" ht="38.25">
      <c r="A1963" s="167">
        <f t="shared" si="30"/>
        <v>1958</v>
      </c>
      <c r="B1963" s="201" t="s">
        <v>3115</v>
      </c>
      <c r="C1963" s="201" t="s">
        <v>3828</v>
      </c>
      <c r="D1963" s="214" t="s">
        <v>3829</v>
      </c>
      <c r="E1963" s="201" t="s">
        <v>711</v>
      </c>
      <c r="F1963" s="202" t="s">
        <v>3118</v>
      </c>
      <c r="G1963" s="201">
        <v>1</v>
      </c>
      <c r="H1963" s="201">
        <v>6.5</v>
      </c>
      <c r="I1963" s="201" t="s">
        <v>3805</v>
      </c>
    </row>
    <row r="1964" spans="1:9" ht="38.25">
      <c r="A1964" s="167">
        <f t="shared" si="30"/>
        <v>1959</v>
      </c>
      <c r="B1964" s="201" t="s">
        <v>3115</v>
      </c>
      <c r="C1964" s="201" t="s">
        <v>3830</v>
      </c>
      <c r="D1964" s="214" t="s">
        <v>3831</v>
      </c>
      <c r="E1964" s="201" t="s">
        <v>711</v>
      </c>
      <c r="F1964" s="202" t="s">
        <v>3118</v>
      </c>
      <c r="G1964" s="201">
        <v>1</v>
      </c>
      <c r="H1964" s="201">
        <v>6.5</v>
      </c>
      <c r="I1964" s="201" t="s">
        <v>3805</v>
      </c>
    </row>
    <row r="1965" spans="1:9" ht="38.25">
      <c r="A1965" s="167">
        <f t="shared" si="30"/>
        <v>1960</v>
      </c>
      <c r="B1965" s="201" t="s">
        <v>3115</v>
      </c>
      <c r="C1965" s="201" t="s">
        <v>3832</v>
      </c>
      <c r="D1965" s="214" t="s">
        <v>3833</v>
      </c>
      <c r="E1965" s="201" t="s">
        <v>711</v>
      </c>
      <c r="F1965" s="202" t="s">
        <v>3118</v>
      </c>
      <c r="G1965" s="201">
        <v>1</v>
      </c>
      <c r="H1965" s="201">
        <v>11.5</v>
      </c>
      <c r="I1965" s="201" t="s">
        <v>3805</v>
      </c>
    </row>
    <row r="1966" spans="1:9" ht="38.25">
      <c r="A1966" s="167">
        <f t="shared" si="30"/>
        <v>1961</v>
      </c>
      <c r="B1966" s="201" t="s">
        <v>3115</v>
      </c>
      <c r="C1966" s="201" t="s">
        <v>3834</v>
      </c>
      <c r="D1966" s="214"/>
      <c r="E1966" s="201" t="s">
        <v>711</v>
      </c>
      <c r="F1966" s="202" t="s">
        <v>3118</v>
      </c>
      <c r="G1966" s="201">
        <v>1</v>
      </c>
      <c r="H1966" s="201">
        <v>11.5</v>
      </c>
      <c r="I1966" s="201" t="s">
        <v>3805</v>
      </c>
    </row>
    <row r="1967" spans="1:9" ht="38.25">
      <c r="A1967" s="167">
        <f t="shared" si="30"/>
        <v>1962</v>
      </c>
      <c r="B1967" s="201" t="s">
        <v>3115</v>
      </c>
      <c r="C1967" s="201" t="s">
        <v>3835</v>
      </c>
      <c r="D1967" s="214" t="s">
        <v>3836</v>
      </c>
      <c r="E1967" s="201" t="s">
        <v>711</v>
      </c>
      <c r="F1967" s="202" t="s">
        <v>3118</v>
      </c>
      <c r="G1967" s="201">
        <v>1</v>
      </c>
      <c r="H1967" s="201">
        <v>11.5</v>
      </c>
      <c r="I1967" s="201" t="s">
        <v>3805</v>
      </c>
    </row>
    <row r="1968" spans="1:9" ht="38.25">
      <c r="A1968" s="167">
        <f t="shared" si="30"/>
        <v>1963</v>
      </c>
      <c r="B1968" s="201" t="s">
        <v>3115</v>
      </c>
      <c r="C1968" s="201" t="s">
        <v>3837</v>
      </c>
      <c r="D1968" s="214" t="s">
        <v>3838</v>
      </c>
      <c r="E1968" s="201" t="s">
        <v>711</v>
      </c>
      <c r="F1968" s="202" t="s">
        <v>3118</v>
      </c>
      <c r="G1968" s="201">
        <v>1</v>
      </c>
      <c r="H1968" s="201">
        <v>11.5</v>
      </c>
      <c r="I1968" s="201" t="s">
        <v>3805</v>
      </c>
    </row>
    <row r="1969" spans="1:9" ht="38.25">
      <c r="A1969" s="167">
        <f t="shared" si="30"/>
        <v>1964</v>
      </c>
      <c r="B1969" s="201" t="s">
        <v>3115</v>
      </c>
      <c r="C1969" s="201" t="s">
        <v>3839</v>
      </c>
      <c r="D1969" s="214" t="s">
        <v>3840</v>
      </c>
      <c r="E1969" s="201" t="s">
        <v>711</v>
      </c>
      <c r="F1969" s="202" t="s">
        <v>3118</v>
      </c>
      <c r="G1969" s="201">
        <v>1</v>
      </c>
      <c r="H1969" s="201">
        <v>14</v>
      </c>
      <c r="I1969" s="201" t="s">
        <v>3805</v>
      </c>
    </row>
    <row r="1970" spans="1:9" ht="38.25">
      <c r="A1970" s="167">
        <f t="shared" si="30"/>
        <v>1965</v>
      </c>
      <c r="B1970" s="201" t="s">
        <v>3115</v>
      </c>
      <c r="C1970" s="201" t="s">
        <v>3841</v>
      </c>
      <c r="D1970" s="214" t="s">
        <v>3842</v>
      </c>
      <c r="E1970" s="201" t="s">
        <v>711</v>
      </c>
      <c r="F1970" s="202" t="s">
        <v>3118</v>
      </c>
      <c r="G1970" s="201">
        <v>1</v>
      </c>
      <c r="H1970" s="201">
        <v>12</v>
      </c>
      <c r="I1970" s="201" t="s">
        <v>3805</v>
      </c>
    </row>
    <row r="1971" spans="1:9" ht="38.25">
      <c r="A1971" s="167">
        <f t="shared" si="30"/>
        <v>1966</v>
      </c>
      <c r="B1971" s="201" t="s">
        <v>3115</v>
      </c>
      <c r="C1971" s="201" t="s">
        <v>3843</v>
      </c>
      <c r="D1971" s="214" t="s">
        <v>3844</v>
      </c>
      <c r="E1971" s="201" t="s">
        <v>711</v>
      </c>
      <c r="F1971" s="202" t="s">
        <v>3118</v>
      </c>
      <c r="G1971" s="201">
        <v>1</v>
      </c>
      <c r="H1971" s="201">
        <v>12</v>
      </c>
      <c r="I1971" s="201" t="s">
        <v>3805</v>
      </c>
    </row>
    <row r="1972" spans="1:9" ht="38.25">
      <c r="A1972" s="167">
        <f t="shared" si="30"/>
        <v>1967</v>
      </c>
      <c r="B1972" s="201" t="s">
        <v>3115</v>
      </c>
      <c r="C1972" s="201" t="s">
        <v>3845</v>
      </c>
      <c r="D1972" s="214" t="s">
        <v>3846</v>
      </c>
      <c r="E1972" s="201" t="s">
        <v>711</v>
      </c>
      <c r="F1972" s="202" t="s">
        <v>3118</v>
      </c>
      <c r="G1972" s="201">
        <v>1</v>
      </c>
      <c r="H1972" s="201">
        <v>8</v>
      </c>
      <c r="I1972" s="201" t="s">
        <v>3805</v>
      </c>
    </row>
    <row r="1973" spans="1:9" ht="38.25">
      <c r="A1973" s="167">
        <f t="shared" si="30"/>
        <v>1968</v>
      </c>
      <c r="B1973" s="201" t="s">
        <v>3115</v>
      </c>
      <c r="C1973" s="201" t="s">
        <v>3847</v>
      </c>
      <c r="D1973" s="214" t="s">
        <v>3848</v>
      </c>
      <c r="E1973" s="201" t="s">
        <v>711</v>
      </c>
      <c r="F1973" s="202" t="s">
        <v>3118</v>
      </c>
      <c r="G1973" s="201">
        <v>1</v>
      </c>
      <c r="H1973" s="201">
        <v>7</v>
      </c>
      <c r="I1973" s="201" t="s">
        <v>3805</v>
      </c>
    </row>
    <row r="1974" spans="1:9" ht="38.25">
      <c r="A1974" s="167">
        <f t="shared" si="30"/>
        <v>1969</v>
      </c>
      <c r="B1974" s="201" t="s">
        <v>3115</v>
      </c>
      <c r="C1974" s="201" t="s">
        <v>3849</v>
      </c>
      <c r="D1974" s="214" t="s">
        <v>3850</v>
      </c>
      <c r="E1974" s="201" t="s">
        <v>711</v>
      </c>
      <c r="F1974" s="202" t="s">
        <v>3118</v>
      </c>
      <c r="G1974" s="201">
        <v>1</v>
      </c>
      <c r="H1974" s="201">
        <v>8.5</v>
      </c>
      <c r="I1974" s="201" t="s">
        <v>3805</v>
      </c>
    </row>
    <row r="1975" spans="1:9" ht="38.25">
      <c r="A1975" s="167">
        <f t="shared" si="30"/>
        <v>1970</v>
      </c>
      <c r="B1975" s="201" t="s">
        <v>3115</v>
      </c>
      <c r="C1975" s="201" t="s">
        <v>3851</v>
      </c>
      <c r="D1975" s="214" t="s">
        <v>3852</v>
      </c>
      <c r="E1975" s="201" t="s">
        <v>711</v>
      </c>
      <c r="F1975" s="202" t="s">
        <v>3118</v>
      </c>
      <c r="G1975" s="201">
        <v>1</v>
      </c>
      <c r="H1975" s="201">
        <v>8.5</v>
      </c>
      <c r="I1975" s="201" t="s">
        <v>3805</v>
      </c>
    </row>
    <row r="1976" spans="1:9" ht="38.25">
      <c r="A1976" s="167">
        <f t="shared" si="30"/>
        <v>1971</v>
      </c>
      <c r="B1976" s="201" t="s">
        <v>3115</v>
      </c>
      <c r="C1976" s="201" t="s">
        <v>3853</v>
      </c>
      <c r="D1976" s="214" t="s">
        <v>3854</v>
      </c>
      <c r="E1976" s="201" t="s">
        <v>711</v>
      </c>
      <c r="F1976" s="202" t="s">
        <v>3118</v>
      </c>
      <c r="G1976" s="201">
        <v>1</v>
      </c>
      <c r="H1976" s="201">
        <v>8</v>
      </c>
      <c r="I1976" s="201" t="s">
        <v>3805</v>
      </c>
    </row>
    <row r="1977" spans="1:9" ht="38.25">
      <c r="A1977" s="167">
        <f t="shared" si="30"/>
        <v>1972</v>
      </c>
      <c r="B1977" s="201" t="s">
        <v>3115</v>
      </c>
      <c r="C1977" s="201" t="s">
        <v>3855</v>
      </c>
      <c r="D1977" s="214" t="s">
        <v>3829</v>
      </c>
      <c r="E1977" s="201" t="s">
        <v>711</v>
      </c>
      <c r="F1977" s="202" t="s">
        <v>3118</v>
      </c>
      <c r="G1977" s="201">
        <v>1</v>
      </c>
      <c r="H1977" s="201">
        <v>8</v>
      </c>
      <c r="I1977" s="201" t="s">
        <v>3805</v>
      </c>
    </row>
    <row r="1978" spans="1:9" ht="38.25">
      <c r="A1978" s="167">
        <f t="shared" si="30"/>
        <v>1973</v>
      </c>
      <c r="B1978" s="201" t="s">
        <v>3115</v>
      </c>
      <c r="C1978" s="201" t="s">
        <v>3856</v>
      </c>
      <c r="D1978" s="214">
        <v>939289833</v>
      </c>
      <c r="E1978" s="201" t="s">
        <v>711</v>
      </c>
      <c r="F1978" s="202" t="s">
        <v>3118</v>
      </c>
      <c r="G1978" s="201">
        <v>1</v>
      </c>
      <c r="H1978" s="201">
        <v>10</v>
      </c>
      <c r="I1978" s="201" t="s">
        <v>3805</v>
      </c>
    </row>
    <row r="1979" spans="1:9" ht="38.25">
      <c r="A1979" s="167">
        <f t="shared" si="30"/>
        <v>1974</v>
      </c>
      <c r="B1979" s="201" t="s">
        <v>3115</v>
      </c>
      <c r="C1979" s="201" t="s">
        <v>3857</v>
      </c>
      <c r="D1979" s="214" t="s">
        <v>3858</v>
      </c>
      <c r="E1979" s="201" t="s">
        <v>711</v>
      </c>
      <c r="F1979" s="202" t="s">
        <v>3118</v>
      </c>
      <c r="G1979" s="201">
        <v>1</v>
      </c>
      <c r="H1979" s="201">
        <v>11</v>
      </c>
      <c r="I1979" s="201" t="s">
        <v>3805</v>
      </c>
    </row>
    <row r="1980" spans="1:9" ht="38.25">
      <c r="A1980" s="167">
        <f t="shared" si="30"/>
        <v>1975</v>
      </c>
      <c r="B1980" s="201" t="s">
        <v>3115</v>
      </c>
      <c r="C1980" s="201" t="s">
        <v>3859</v>
      </c>
      <c r="D1980" s="214" t="s">
        <v>3860</v>
      </c>
      <c r="E1980" s="201" t="s">
        <v>711</v>
      </c>
      <c r="F1980" s="202" t="s">
        <v>3118</v>
      </c>
      <c r="G1980" s="201">
        <v>1</v>
      </c>
      <c r="H1980" s="201">
        <v>10</v>
      </c>
      <c r="I1980" s="201" t="s">
        <v>3805</v>
      </c>
    </row>
    <row r="1981" spans="1:9" ht="38.25">
      <c r="A1981" s="167">
        <f t="shared" si="30"/>
        <v>1976</v>
      </c>
      <c r="B1981" s="201" t="s">
        <v>3861</v>
      </c>
      <c r="C1981" s="201" t="s">
        <v>3862</v>
      </c>
      <c r="D1981" s="214">
        <v>932839840</v>
      </c>
      <c r="E1981" s="201" t="s">
        <v>805</v>
      </c>
      <c r="F1981" s="202" t="s">
        <v>2031</v>
      </c>
      <c r="G1981" s="201">
        <v>80</v>
      </c>
      <c r="H1981" s="201">
        <v>2</v>
      </c>
      <c r="I1981" s="201" t="s">
        <v>3233</v>
      </c>
    </row>
    <row r="1982" spans="1:9" ht="38.25">
      <c r="A1982" s="167">
        <f t="shared" si="30"/>
        <v>1977</v>
      </c>
      <c r="B1982" s="201" t="s">
        <v>3861</v>
      </c>
      <c r="C1982" s="201" t="s">
        <v>3863</v>
      </c>
      <c r="D1982" s="214">
        <v>932821287</v>
      </c>
      <c r="E1982" s="201" t="s">
        <v>805</v>
      </c>
      <c r="F1982" s="202" t="s">
        <v>2031</v>
      </c>
      <c r="G1982" s="201">
        <v>80</v>
      </c>
      <c r="H1982" s="201">
        <v>2</v>
      </c>
      <c r="I1982" s="201" t="s">
        <v>3233</v>
      </c>
    </row>
    <row r="1983" spans="1:9" ht="38.25">
      <c r="A1983" s="167">
        <f t="shared" si="30"/>
        <v>1978</v>
      </c>
      <c r="B1983" s="201" t="s">
        <v>3861</v>
      </c>
      <c r="C1983" s="201" t="s">
        <v>3864</v>
      </c>
      <c r="D1983" s="214">
        <v>974591388</v>
      </c>
      <c r="E1983" s="201" t="s">
        <v>805</v>
      </c>
      <c r="F1983" s="202" t="s">
        <v>2031</v>
      </c>
      <c r="G1983" s="201">
        <v>80</v>
      </c>
      <c r="H1983" s="201">
        <v>2</v>
      </c>
      <c r="I1983" s="201" t="s">
        <v>3233</v>
      </c>
    </row>
    <row r="1984" spans="1:9" ht="38.25">
      <c r="A1984" s="167">
        <f t="shared" si="30"/>
        <v>1979</v>
      </c>
      <c r="B1984" s="201" t="s">
        <v>3861</v>
      </c>
      <c r="C1984" s="201" t="s">
        <v>3865</v>
      </c>
      <c r="D1984" s="214">
        <v>934676822</v>
      </c>
      <c r="E1984" s="201" t="s">
        <v>805</v>
      </c>
      <c r="F1984" s="202" t="s">
        <v>2031</v>
      </c>
      <c r="G1984" s="201">
        <v>80</v>
      </c>
      <c r="H1984" s="201">
        <v>2</v>
      </c>
      <c r="I1984" s="201" t="s">
        <v>3233</v>
      </c>
    </row>
    <row r="1985" spans="1:9" ht="38.25">
      <c r="A1985" s="167">
        <f t="shared" si="30"/>
        <v>1980</v>
      </c>
      <c r="B1985" s="201" t="s">
        <v>3861</v>
      </c>
      <c r="C1985" s="201" t="s">
        <v>3866</v>
      </c>
      <c r="D1985" s="214">
        <v>974591388</v>
      </c>
      <c r="E1985" s="201" t="s">
        <v>805</v>
      </c>
      <c r="F1985" s="202" t="s">
        <v>2031</v>
      </c>
      <c r="G1985" s="201">
        <v>80</v>
      </c>
      <c r="H1985" s="201">
        <v>2</v>
      </c>
      <c r="I1985" s="201" t="s">
        <v>3233</v>
      </c>
    </row>
    <row r="1986" spans="1:9" ht="38.25">
      <c r="A1986" s="167">
        <f t="shared" si="30"/>
        <v>1981</v>
      </c>
      <c r="B1986" s="201" t="s">
        <v>3861</v>
      </c>
      <c r="C1986" s="201" t="s">
        <v>3867</v>
      </c>
      <c r="D1986" s="214">
        <v>943102486</v>
      </c>
      <c r="E1986" s="201" t="s">
        <v>805</v>
      </c>
      <c r="F1986" s="202" t="s">
        <v>2031</v>
      </c>
      <c r="G1986" s="201">
        <v>80</v>
      </c>
      <c r="H1986" s="201">
        <v>2</v>
      </c>
      <c r="I1986" s="201" t="s">
        <v>3233</v>
      </c>
    </row>
    <row r="1987" spans="1:9" ht="38.25">
      <c r="A1987" s="167">
        <f t="shared" si="30"/>
        <v>1982</v>
      </c>
      <c r="B1987" s="201" t="s">
        <v>3861</v>
      </c>
      <c r="C1987" s="201" t="s">
        <v>3868</v>
      </c>
      <c r="D1987" s="214">
        <v>942391681</v>
      </c>
      <c r="E1987" s="201" t="s">
        <v>805</v>
      </c>
      <c r="F1987" s="202" t="s">
        <v>2031</v>
      </c>
      <c r="G1987" s="201">
        <v>80</v>
      </c>
      <c r="H1987" s="201">
        <v>2</v>
      </c>
      <c r="I1987" s="201" t="s">
        <v>3233</v>
      </c>
    </row>
    <row r="1988" spans="1:9" ht="38.25">
      <c r="A1988" s="167">
        <f t="shared" si="30"/>
        <v>1983</v>
      </c>
      <c r="B1988" s="201" t="s">
        <v>3861</v>
      </c>
      <c r="C1988" s="201" t="s">
        <v>3869</v>
      </c>
      <c r="D1988" s="214">
        <v>932817883</v>
      </c>
      <c r="E1988" s="201" t="s">
        <v>805</v>
      </c>
      <c r="F1988" s="202" t="s">
        <v>2031</v>
      </c>
      <c r="G1988" s="201">
        <v>80</v>
      </c>
      <c r="H1988" s="201">
        <v>2</v>
      </c>
      <c r="I1988" s="201" t="s">
        <v>3233</v>
      </c>
    </row>
    <row r="1989" spans="1:9" ht="38.25">
      <c r="A1989" s="167">
        <f t="shared" si="30"/>
        <v>1984</v>
      </c>
      <c r="B1989" s="201" t="s">
        <v>3861</v>
      </c>
      <c r="C1989" s="201" t="s">
        <v>3870</v>
      </c>
      <c r="D1989" s="214">
        <v>932812613</v>
      </c>
      <c r="E1989" s="201" t="s">
        <v>805</v>
      </c>
      <c r="F1989" s="202" t="s">
        <v>2031</v>
      </c>
      <c r="G1989" s="201">
        <v>80</v>
      </c>
      <c r="H1989" s="201">
        <v>2</v>
      </c>
      <c r="I1989" s="201" t="s">
        <v>3233</v>
      </c>
    </row>
    <row r="1990" spans="1:9" ht="38.25">
      <c r="A1990" s="167">
        <f t="shared" si="30"/>
        <v>1985</v>
      </c>
      <c r="B1990" s="201" t="s">
        <v>3861</v>
      </c>
      <c r="C1990" s="201" t="s">
        <v>3871</v>
      </c>
      <c r="D1990" s="214">
        <v>938756550</v>
      </c>
      <c r="E1990" s="201" t="s">
        <v>805</v>
      </c>
      <c r="F1990" s="202" t="s">
        <v>2031</v>
      </c>
      <c r="G1990" s="201">
        <v>80</v>
      </c>
      <c r="H1990" s="201">
        <v>2</v>
      </c>
      <c r="I1990" s="201" t="s">
        <v>3233</v>
      </c>
    </row>
    <row r="1991" spans="1:9" ht="38.25">
      <c r="A1991" s="167">
        <f t="shared" si="30"/>
        <v>1986</v>
      </c>
      <c r="B1991" s="201" t="s">
        <v>3861</v>
      </c>
      <c r="C1991" s="201" t="s">
        <v>3872</v>
      </c>
      <c r="D1991" s="214">
        <v>930949089</v>
      </c>
      <c r="E1991" s="201" t="s">
        <v>805</v>
      </c>
      <c r="F1991" s="202" t="s">
        <v>2031</v>
      </c>
      <c r="G1991" s="201">
        <v>80</v>
      </c>
      <c r="H1991" s="201">
        <v>2</v>
      </c>
      <c r="I1991" s="201" t="s">
        <v>3233</v>
      </c>
    </row>
    <row r="1992" spans="1:9" ht="38.25">
      <c r="A1992" s="167">
        <f t="shared" ref="A1992:A2055" si="31">+A1991+1</f>
        <v>1987</v>
      </c>
      <c r="B1992" s="201" t="s">
        <v>3861</v>
      </c>
      <c r="C1992" s="201" t="s">
        <v>3873</v>
      </c>
      <c r="D1992" s="214">
        <v>932832622</v>
      </c>
      <c r="E1992" s="201" t="s">
        <v>805</v>
      </c>
      <c r="F1992" s="202" t="s">
        <v>2031</v>
      </c>
      <c r="G1992" s="201">
        <v>80</v>
      </c>
      <c r="H1992" s="201">
        <v>2</v>
      </c>
      <c r="I1992" s="201" t="s">
        <v>3233</v>
      </c>
    </row>
    <row r="1993" spans="1:9" ht="38.25">
      <c r="A1993" s="167">
        <f t="shared" si="31"/>
        <v>1988</v>
      </c>
      <c r="B1993" s="201" t="s">
        <v>3861</v>
      </c>
      <c r="C1993" s="201" t="s">
        <v>3874</v>
      </c>
      <c r="D1993" s="214">
        <v>975112613</v>
      </c>
      <c r="E1993" s="201" t="s">
        <v>805</v>
      </c>
      <c r="F1993" s="202" t="s">
        <v>2031</v>
      </c>
      <c r="G1993" s="201">
        <v>80</v>
      </c>
      <c r="H1993" s="201">
        <v>2</v>
      </c>
      <c r="I1993" s="201" t="s">
        <v>3233</v>
      </c>
    </row>
    <row r="1994" spans="1:9" ht="38.25">
      <c r="A1994" s="167">
        <f t="shared" si="31"/>
        <v>1989</v>
      </c>
      <c r="B1994" s="201" t="s">
        <v>3861</v>
      </c>
      <c r="C1994" s="201" t="s">
        <v>3875</v>
      </c>
      <c r="D1994" s="214">
        <v>972039010</v>
      </c>
      <c r="E1994" s="201" t="s">
        <v>805</v>
      </c>
      <c r="F1994" s="202" t="s">
        <v>2031</v>
      </c>
      <c r="G1994" s="201">
        <v>80</v>
      </c>
      <c r="H1994" s="201">
        <v>2</v>
      </c>
      <c r="I1994" s="201" t="s">
        <v>3233</v>
      </c>
    </row>
    <row r="1995" spans="1:9" ht="38.25">
      <c r="A1995" s="167">
        <f t="shared" si="31"/>
        <v>1990</v>
      </c>
      <c r="B1995" s="201" t="s">
        <v>3861</v>
      </c>
      <c r="C1995" s="201" t="s">
        <v>3876</v>
      </c>
      <c r="D1995" s="214">
        <v>973626961</v>
      </c>
      <c r="E1995" s="201" t="s">
        <v>805</v>
      </c>
      <c r="F1995" s="202" t="s">
        <v>2031</v>
      </c>
      <c r="G1995" s="201">
        <v>80</v>
      </c>
      <c r="H1995" s="201">
        <v>2</v>
      </c>
      <c r="I1995" s="201" t="s">
        <v>3233</v>
      </c>
    </row>
    <row r="1996" spans="1:9" ht="38.25">
      <c r="A1996" s="167">
        <f t="shared" si="31"/>
        <v>1991</v>
      </c>
      <c r="B1996" s="201" t="s">
        <v>3861</v>
      </c>
      <c r="C1996" s="201" t="s">
        <v>3877</v>
      </c>
      <c r="D1996" s="214">
        <v>995551032</v>
      </c>
      <c r="E1996" s="201" t="s">
        <v>805</v>
      </c>
      <c r="F1996" s="202" t="s">
        <v>2031</v>
      </c>
      <c r="G1996" s="201">
        <v>80</v>
      </c>
      <c r="H1996" s="201">
        <v>2</v>
      </c>
      <c r="I1996" s="201" t="s">
        <v>3233</v>
      </c>
    </row>
    <row r="1997" spans="1:9" ht="38.25">
      <c r="A1997" s="167">
        <f t="shared" si="31"/>
        <v>1992</v>
      </c>
      <c r="B1997" s="201" t="s">
        <v>3861</v>
      </c>
      <c r="C1997" s="201" t="s">
        <v>3878</v>
      </c>
      <c r="D1997" s="214">
        <v>938630283</v>
      </c>
      <c r="E1997" s="201" t="s">
        <v>805</v>
      </c>
      <c r="F1997" s="202" t="s">
        <v>2031</v>
      </c>
      <c r="G1997" s="201">
        <v>80</v>
      </c>
      <c r="H1997" s="201">
        <v>2</v>
      </c>
      <c r="I1997" s="201" t="s">
        <v>3233</v>
      </c>
    </row>
    <row r="1998" spans="1:9" ht="38.25">
      <c r="A1998" s="167">
        <f t="shared" si="31"/>
        <v>1993</v>
      </c>
      <c r="B1998" s="201" t="s">
        <v>3861</v>
      </c>
      <c r="C1998" s="201" t="s">
        <v>3879</v>
      </c>
      <c r="D1998" s="214">
        <v>941102315</v>
      </c>
      <c r="E1998" s="201" t="s">
        <v>805</v>
      </c>
      <c r="F1998" s="202" t="s">
        <v>2031</v>
      </c>
      <c r="G1998" s="201">
        <v>80</v>
      </c>
      <c r="H1998" s="201">
        <v>2</v>
      </c>
      <c r="I1998" s="201" t="s">
        <v>3233</v>
      </c>
    </row>
    <row r="1999" spans="1:9" ht="38.25">
      <c r="A1999" s="167">
        <f t="shared" si="31"/>
        <v>1994</v>
      </c>
      <c r="B1999" s="201" t="s">
        <v>3861</v>
      </c>
      <c r="C1999" s="201" t="s">
        <v>3880</v>
      </c>
      <c r="D1999" s="214">
        <v>973649298</v>
      </c>
      <c r="E1999" s="201" t="s">
        <v>805</v>
      </c>
      <c r="F1999" s="202" t="s">
        <v>2031</v>
      </c>
      <c r="G1999" s="201">
        <v>80</v>
      </c>
      <c r="H1999" s="201">
        <v>2</v>
      </c>
      <c r="I1999" s="201" t="s">
        <v>3233</v>
      </c>
    </row>
    <row r="2000" spans="1:9" ht="38.25">
      <c r="A2000" s="167">
        <f t="shared" si="31"/>
        <v>1995</v>
      </c>
      <c r="B2000" s="201" t="s">
        <v>3861</v>
      </c>
      <c r="C2000" s="201" t="s">
        <v>3881</v>
      </c>
      <c r="D2000" s="214" t="s">
        <v>3882</v>
      </c>
      <c r="E2000" s="201" t="s">
        <v>805</v>
      </c>
      <c r="F2000" s="202" t="s">
        <v>2031</v>
      </c>
      <c r="G2000" s="201">
        <v>80</v>
      </c>
      <c r="H2000" s="201">
        <v>2</v>
      </c>
      <c r="I2000" s="201" t="s">
        <v>3233</v>
      </c>
    </row>
    <row r="2001" spans="1:9" ht="38.25">
      <c r="A2001" s="167">
        <f t="shared" si="31"/>
        <v>1996</v>
      </c>
      <c r="B2001" s="201" t="s">
        <v>3861</v>
      </c>
      <c r="C2001" s="201" t="s">
        <v>3883</v>
      </c>
      <c r="D2001" s="214">
        <v>935895851</v>
      </c>
      <c r="E2001" s="201" t="s">
        <v>805</v>
      </c>
      <c r="F2001" s="202" t="s">
        <v>2031</v>
      </c>
      <c r="G2001" s="201">
        <v>80</v>
      </c>
      <c r="H2001" s="201">
        <v>2</v>
      </c>
      <c r="I2001" s="201" t="s">
        <v>3233</v>
      </c>
    </row>
    <row r="2002" spans="1:9" ht="38.25">
      <c r="A2002" s="167">
        <f t="shared" si="31"/>
        <v>1997</v>
      </c>
      <c r="B2002" s="201" t="s">
        <v>3861</v>
      </c>
      <c r="C2002" s="201" t="s">
        <v>3884</v>
      </c>
      <c r="D2002" s="214">
        <v>941188426</v>
      </c>
      <c r="E2002" s="201" t="s">
        <v>805</v>
      </c>
      <c r="F2002" s="202" t="s">
        <v>2031</v>
      </c>
      <c r="G2002" s="201">
        <v>80</v>
      </c>
      <c r="H2002" s="201">
        <v>2</v>
      </c>
      <c r="I2002" s="201" t="s">
        <v>3233</v>
      </c>
    </row>
    <row r="2003" spans="1:9" ht="38.25">
      <c r="A2003" s="167">
        <f t="shared" si="31"/>
        <v>1998</v>
      </c>
      <c r="B2003" s="201" t="s">
        <v>3861</v>
      </c>
      <c r="C2003" s="201" t="s">
        <v>3885</v>
      </c>
      <c r="D2003" s="214">
        <v>973649298</v>
      </c>
      <c r="E2003" s="201" t="s">
        <v>805</v>
      </c>
      <c r="F2003" s="202" t="s">
        <v>2031</v>
      </c>
      <c r="G2003" s="201">
        <v>80</v>
      </c>
      <c r="H2003" s="201">
        <v>2</v>
      </c>
      <c r="I2003" s="201" t="s">
        <v>3233</v>
      </c>
    </row>
    <row r="2004" spans="1:9" ht="38.25">
      <c r="A2004" s="167">
        <f t="shared" si="31"/>
        <v>1999</v>
      </c>
      <c r="B2004" s="201" t="s">
        <v>3861</v>
      </c>
      <c r="C2004" s="201" t="s">
        <v>3886</v>
      </c>
      <c r="D2004" s="214">
        <v>938756550</v>
      </c>
      <c r="E2004" s="201" t="s">
        <v>805</v>
      </c>
      <c r="F2004" s="202" t="s">
        <v>2031</v>
      </c>
      <c r="G2004" s="201">
        <v>80</v>
      </c>
      <c r="H2004" s="201">
        <v>2</v>
      </c>
      <c r="I2004" s="201" t="s">
        <v>3233</v>
      </c>
    </row>
    <row r="2005" spans="1:9" ht="38.25">
      <c r="A2005" s="167">
        <f t="shared" si="31"/>
        <v>2000</v>
      </c>
      <c r="B2005" s="201" t="s">
        <v>3861</v>
      </c>
      <c r="C2005" s="201" t="s">
        <v>3887</v>
      </c>
      <c r="D2005" s="214">
        <v>932810859</v>
      </c>
      <c r="E2005" s="201" t="s">
        <v>805</v>
      </c>
      <c r="F2005" s="202" t="s">
        <v>2031</v>
      </c>
      <c r="G2005" s="201">
        <v>80</v>
      </c>
      <c r="H2005" s="201">
        <v>2</v>
      </c>
      <c r="I2005" s="201" t="s">
        <v>3233</v>
      </c>
    </row>
    <row r="2006" spans="1:9" ht="38.25">
      <c r="A2006" s="167">
        <f t="shared" si="31"/>
        <v>2001</v>
      </c>
      <c r="B2006" s="201" t="s">
        <v>3861</v>
      </c>
      <c r="C2006" s="201" t="s">
        <v>3888</v>
      </c>
      <c r="D2006" s="214">
        <v>932886793</v>
      </c>
      <c r="E2006" s="201" t="s">
        <v>805</v>
      </c>
      <c r="F2006" s="202" t="s">
        <v>2031</v>
      </c>
      <c r="G2006" s="201">
        <v>80</v>
      </c>
      <c r="H2006" s="201">
        <v>2</v>
      </c>
      <c r="I2006" s="201" t="s">
        <v>3233</v>
      </c>
    </row>
    <row r="2007" spans="1:9" ht="38.25">
      <c r="A2007" s="167">
        <f t="shared" si="31"/>
        <v>2002</v>
      </c>
      <c r="B2007" s="201" t="s">
        <v>3861</v>
      </c>
      <c r="C2007" s="201" t="s">
        <v>3889</v>
      </c>
      <c r="D2007" s="214">
        <v>932866569</v>
      </c>
      <c r="E2007" s="201" t="s">
        <v>805</v>
      </c>
      <c r="F2007" s="202" t="s">
        <v>2031</v>
      </c>
      <c r="G2007" s="201">
        <v>80</v>
      </c>
      <c r="H2007" s="201">
        <v>2</v>
      </c>
      <c r="I2007" s="201" t="s">
        <v>3233</v>
      </c>
    </row>
    <row r="2008" spans="1:9" ht="38.25">
      <c r="A2008" s="167">
        <f t="shared" si="31"/>
        <v>2003</v>
      </c>
      <c r="B2008" s="201" t="s">
        <v>3861</v>
      </c>
      <c r="C2008" s="201" t="s">
        <v>3890</v>
      </c>
      <c r="D2008" s="214">
        <v>990458133</v>
      </c>
      <c r="E2008" s="201" t="s">
        <v>805</v>
      </c>
      <c r="F2008" s="202" t="s">
        <v>2031</v>
      </c>
      <c r="G2008" s="201">
        <v>80</v>
      </c>
      <c r="H2008" s="201">
        <v>2</v>
      </c>
      <c r="I2008" s="201" t="s">
        <v>3233</v>
      </c>
    </row>
    <row r="2009" spans="1:9" ht="38.25">
      <c r="A2009" s="167">
        <f t="shared" si="31"/>
        <v>2004</v>
      </c>
      <c r="B2009" s="201" t="s">
        <v>3861</v>
      </c>
      <c r="C2009" s="201" t="s">
        <v>3891</v>
      </c>
      <c r="D2009" s="214">
        <v>941132787</v>
      </c>
      <c r="E2009" s="201" t="s">
        <v>805</v>
      </c>
      <c r="F2009" s="202" t="s">
        <v>2031</v>
      </c>
      <c r="G2009" s="201">
        <v>80</v>
      </c>
      <c r="H2009" s="201">
        <v>2</v>
      </c>
      <c r="I2009" s="201" t="s">
        <v>3233</v>
      </c>
    </row>
    <row r="2010" spans="1:9" ht="38.25">
      <c r="A2010" s="167">
        <f t="shared" si="31"/>
        <v>2005</v>
      </c>
      <c r="B2010" s="201" t="s">
        <v>3861</v>
      </c>
      <c r="C2010" s="201" t="s">
        <v>3892</v>
      </c>
      <c r="D2010" s="214">
        <v>994489230</v>
      </c>
      <c r="E2010" s="201" t="s">
        <v>805</v>
      </c>
      <c r="F2010" s="202" t="s">
        <v>2031</v>
      </c>
      <c r="G2010" s="201">
        <v>80</v>
      </c>
      <c r="H2010" s="201">
        <v>2</v>
      </c>
      <c r="I2010" s="201" t="s">
        <v>3233</v>
      </c>
    </row>
    <row r="2011" spans="1:9" ht="38.25">
      <c r="A2011" s="167">
        <f t="shared" si="31"/>
        <v>2006</v>
      </c>
      <c r="B2011" s="201" t="s">
        <v>3861</v>
      </c>
      <c r="C2011" s="201" t="s">
        <v>3893</v>
      </c>
      <c r="D2011" s="214" t="s">
        <v>3894</v>
      </c>
      <c r="E2011" s="201" t="s">
        <v>805</v>
      </c>
      <c r="F2011" s="202" t="s">
        <v>2031</v>
      </c>
      <c r="G2011" s="201">
        <v>80</v>
      </c>
      <c r="H2011" s="201">
        <v>2</v>
      </c>
      <c r="I2011" s="201" t="s">
        <v>3233</v>
      </c>
    </row>
    <row r="2012" spans="1:9" ht="38.25">
      <c r="A2012" s="167">
        <f t="shared" si="31"/>
        <v>2007</v>
      </c>
      <c r="B2012" s="201" t="s">
        <v>3861</v>
      </c>
      <c r="C2012" s="201" t="s">
        <v>3895</v>
      </c>
      <c r="D2012" s="214">
        <v>915728176</v>
      </c>
      <c r="E2012" s="201" t="s">
        <v>805</v>
      </c>
      <c r="F2012" s="202" t="s">
        <v>2031</v>
      </c>
      <c r="G2012" s="201">
        <v>80</v>
      </c>
      <c r="H2012" s="201">
        <v>2</v>
      </c>
      <c r="I2012" s="201" t="s">
        <v>3233</v>
      </c>
    </row>
    <row r="2013" spans="1:9" ht="38.25">
      <c r="A2013" s="167">
        <f t="shared" si="31"/>
        <v>2008</v>
      </c>
      <c r="B2013" s="201" t="s">
        <v>3861</v>
      </c>
      <c r="C2013" s="201" t="s">
        <v>3896</v>
      </c>
      <c r="D2013" s="214">
        <v>973626961</v>
      </c>
      <c r="E2013" s="201" t="s">
        <v>805</v>
      </c>
      <c r="F2013" s="202" t="s">
        <v>2031</v>
      </c>
      <c r="G2013" s="201">
        <v>80</v>
      </c>
      <c r="H2013" s="201">
        <v>2</v>
      </c>
      <c r="I2013" s="201" t="s">
        <v>3233</v>
      </c>
    </row>
    <row r="2014" spans="1:9" ht="38.25">
      <c r="A2014" s="167">
        <f t="shared" si="31"/>
        <v>2009</v>
      </c>
      <c r="B2014" s="201" t="s">
        <v>3861</v>
      </c>
      <c r="C2014" s="201" t="s">
        <v>3897</v>
      </c>
      <c r="D2014" s="214">
        <v>976078889</v>
      </c>
      <c r="E2014" s="201" t="s">
        <v>805</v>
      </c>
      <c r="F2014" s="202" t="s">
        <v>2031</v>
      </c>
      <c r="G2014" s="201">
        <v>80</v>
      </c>
      <c r="H2014" s="201">
        <v>2</v>
      </c>
      <c r="I2014" s="201" t="s">
        <v>3233</v>
      </c>
    </row>
    <row r="2015" spans="1:9" ht="38.25">
      <c r="A2015" s="167">
        <f t="shared" si="31"/>
        <v>2010</v>
      </c>
      <c r="B2015" s="201" t="s">
        <v>3861</v>
      </c>
      <c r="C2015" s="201" t="s">
        <v>3898</v>
      </c>
      <c r="D2015" s="214">
        <v>990410284</v>
      </c>
      <c r="E2015" s="201" t="s">
        <v>805</v>
      </c>
      <c r="F2015" s="202" t="s">
        <v>2031</v>
      </c>
      <c r="G2015" s="201">
        <v>80</v>
      </c>
      <c r="H2015" s="201">
        <v>2</v>
      </c>
      <c r="I2015" s="201" t="s">
        <v>3233</v>
      </c>
    </row>
    <row r="2016" spans="1:9" ht="38.25">
      <c r="A2016" s="167">
        <f t="shared" si="31"/>
        <v>2011</v>
      </c>
      <c r="B2016" s="201" t="s">
        <v>3899</v>
      </c>
      <c r="C2016" s="201" t="s">
        <v>3900</v>
      </c>
      <c r="D2016" s="214" t="s">
        <v>3901</v>
      </c>
      <c r="E2016" s="201" t="s">
        <v>304</v>
      </c>
      <c r="F2016" s="202" t="s">
        <v>4206</v>
      </c>
      <c r="G2016" s="201">
        <v>5</v>
      </c>
      <c r="H2016" s="201">
        <v>5</v>
      </c>
      <c r="I2016" s="201" t="s">
        <v>3135</v>
      </c>
    </row>
    <row r="2017" spans="1:9" ht="38.25">
      <c r="A2017" s="167">
        <f t="shared" si="31"/>
        <v>2012</v>
      </c>
      <c r="B2017" s="201" t="s">
        <v>3899</v>
      </c>
      <c r="C2017" s="201" t="s">
        <v>3902</v>
      </c>
      <c r="D2017" s="214" t="s">
        <v>3903</v>
      </c>
      <c r="E2017" s="201" t="s">
        <v>304</v>
      </c>
      <c r="F2017" s="202" t="s">
        <v>4206</v>
      </c>
      <c r="G2017" s="201">
        <v>5</v>
      </c>
      <c r="H2017" s="201">
        <v>5</v>
      </c>
      <c r="I2017" s="201" t="s">
        <v>3135</v>
      </c>
    </row>
    <row r="2018" spans="1:9" ht="38.25">
      <c r="A2018" s="167">
        <f t="shared" si="31"/>
        <v>2013</v>
      </c>
      <c r="B2018" s="201" t="s">
        <v>3899</v>
      </c>
      <c r="C2018" s="201" t="s">
        <v>3904</v>
      </c>
      <c r="D2018" s="214" t="s">
        <v>3905</v>
      </c>
      <c r="E2018" s="201" t="s">
        <v>304</v>
      </c>
      <c r="F2018" s="202" t="s">
        <v>4206</v>
      </c>
      <c r="G2018" s="201">
        <v>5</v>
      </c>
      <c r="H2018" s="201">
        <v>5</v>
      </c>
      <c r="I2018" s="201" t="s">
        <v>3135</v>
      </c>
    </row>
    <row r="2019" spans="1:9" ht="38.25">
      <c r="A2019" s="167">
        <f t="shared" si="31"/>
        <v>2014</v>
      </c>
      <c r="B2019" s="201" t="s">
        <v>3899</v>
      </c>
      <c r="C2019" s="201" t="s">
        <v>3906</v>
      </c>
      <c r="D2019" s="214" t="s">
        <v>3907</v>
      </c>
      <c r="E2019" s="201" t="s">
        <v>304</v>
      </c>
      <c r="F2019" s="202" t="s">
        <v>4206</v>
      </c>
      <c r="G2019" s="201">
        <v>5</v>
      </c>
      <c r="H2019" s="201">
        <v>5</v>
      </c>
      <c r="I2019" s="201" t="s">
        <v>3135</v>
      </c>
    </row>
    <row r="2020" spans="1:9" ht="38.25">
      <c r="A2020" s="167">
        <f t="shared" si="31"/>
        <v>2015</v>
      </c>
      <c r="B2020" s="201" t="s">
        <v>3899</v>
      </c>
      <c r="C2020" s="201" t="s">
        <v>3908</v>
      </c>
      <c r="D2020" s="214" t="s">
        <v>3909</v>
      </c>
      <c r="E2020" s="201" t="s">
        <v>304</v>
      </c>
      <c r="F2020" s="202" t="s">
        <v>4206</v>
      </c>
      <c r="G2020" s="201">
        <v>5</v>
      </c>
      <c r="H2020" s="201">
        <v>5</v>
      </c>
      <c r="I2020" s="201" t="s">
        <v>3135</v>
      </c>
    </row>
    <row r="2021" spans="1:9" ht="38.25">
      <c r="A2021" s="167">
        <f t="shared" si="31"/>
        <v>2016</v>
      </c>
      <c r="B2021" s="201" t="s">
        <v>3899</v>
      </c>
      <c r="C2021" s="201" t="s">
        <v>3910</v>
      </c>
      <c r="D2021" s="214" t="s">
        <v>3911</v>
      </c>
      <c r="E2021" s="201" t="s">
        <v>304</v>
      </c>
      <c r="F2021" s="202" t="s">
        <v>4206</v>
      </c>
      <c r="G2021" s="201">
        <v>5</v>
      </c>
      <c r="H2021" s="201">
        <v>5</v>
      </c>
      <c r="I2021" s="201" t="s">
        <v>3135</v>
      </c>
    </row>
    <row r="2022" spans="1:9" ht="38.25">
      <c r="A2022" s="167">
        <f t="shared" si="31"/>
        <v>2017</v>
      </c>
      <c r="B2022" s="201" t="s">
        <v>3899</v>
      </c>
      <c r="C2022" s="201" t="s">
        <v>3912</v>
      </c>
      <c r="D2022" s="214" t="s">
        <v>3913</v>
      </c>
      <c r="E2022" s="201" t="s">
        <v>304</v>
      </c>
      <c r="F2022" s="202" t="s">
        <v>4206</v>
      </c>
      <c r="G2022" s="201">
        <v>5</v>
      </c>
      <c r="H2022" s="201">
        <v>5</v>
      </c>
      <c r="I2022" s="201" t="s">
        <v>3135</v>
      </c>
    </row>
    <row r="2023" spans="1:9" ht="38.25">
      <c r="A2023" s="167">
        <f t="shared" si="31"/>
        <v>2018</v>
      </c>
      <c r="B2023" s="201" t="s">
        <v>3899</v>
      </c>
      <c r="C2023" s="201" t="s">
        <v>3914</v>
      </c>
      <c r="D2023" s="214">
        <v>941139314</v>
      </c>
      <c r="E2023" s="201" t="s">
        <v>304</v>
      </c>
      <c r="F2023" s="202" t="s">
        <v>4206</v>
      </c>
      <c r="G2023" s="201">
        <v>5</v>
      </c>
      <c r="H2023" s="201">
        <v>5</v>
      </c>
      <c r="I2023" s="201" t="s">
        <v>3135</v>
      </c>
    </row>
    <row r="2024" spans="1:9" ht="38.25">
      <c r="A2024" s="167">
        <f t="shared" si="31"/>
        <v>2019</v>
      </c>
      <c r="B2024" s="201" t="s">
        <v>3899</v>
      </c>
      <c r="C2024" s="201" t="s">
        <v>3915</v>
      </c>
      <c r="D2024" s="214" t="s">
        <v>3916</v>
      </c>
      <c r="E2024" s="201" t="s">
        <v>304</v>
      </c>
      <c r="F2024" s="202" t="s">
        <v>4206</v>
      </c>
      <c r="G2024" s="201">
        <v>5</v>
      </c>
      <c r="H2024" s="201">
        <v>5</v>
      </c>
      <c r="I2024" s="201" t="s">
        <v>3135</v>
      </c>
    </row>
    <row r="2025" spans="1:9" ht="38.25">
      <c r="A2025" s="167">
        <f t="shared" si="31"/>
        <v>2020</v>
      </c>
      <c r="B2025" s="201" t="s">
        <v>3899</v>
      </c>
      <c r="C2025" s="201" t="s">
        <v>3917</v>
      </c>
      <c r="D2025" s="214" t="s">
        <v>3918</v>
      </c>
      <c r="E2025" s="201" t="s">
        <v>304</v>
      </c>
      <c r="F2025" s="202" t="s">
        <v>4206</v>
      </c>
      <c r="G2025" s="201">
        <v>5</v>
      </c>
      <c r="H2025" s="201">
        <v>5</v>
      </c>
      <c r="I2025" s="201" t="s">
        <v>3135</v>
      </c>
    </row>
    <row r="2026" spans="1:9" ht="38.25">
      <c r="A2026" s="167">
        <f t="shared" si="31"/>
        <v>2021</v>
      </c>
      <c r="B2026" s="201" t="s">
        <v>3899</v>
      </c>
      <c r="C2026" s="201" t="s">
        <v>3919</v>
      </c>
      <c r="D2026" s="214" t="s">
        <v>3920</v>
      </c>
      <c r="E2026" s="201" t="s">
        <v>304</v>
      </c>
      <c r="F2026" s="202" t="s">
        <v>4206</v>
      </c>
      <c r="G2026" s="201">
        <v>5</v>
      </c>
      <c r="H2026" s="201">
        <v>5</v>
      </c>
      <c r="I2026" s="201" t="s">
        <v>3135</v>
      </c>
    </row>
    <row r="2027" spans="1:9" ht="38.25">
      <c r="A2027" s="167">
        <f t="shared" si="31"/>
        <v>2022</v>
      </c>
      <c r="B2027" s="201" t="s">
        <v>3899</v>
      </c>
      <c r="C2027" s="201" t="s">
        <v>3921</v>
      </c>
      <c r="D2027" s="214">
        <v>941139314</v>
      </c>
      <c r="E2027" s="201" t="s">
        <v>304</v>
      </c>
      <c r="F2027" s="202" t="s">
        <v>4206</v>
      </c>
      <c r="G2027" s="201">
        <v>5</v>
      </c>
      <c r="H2027" s="201">
        <v>5</v>
      </c>
      <c r="I2027" s="201" t="s">
        <v>3135</v>
      </c>
    </row>
    <row r="2028" spans="1:9" ht="38.25">
      <c r="A2028" s="167">
        <f t="shared" si="31"/>
        <v>2023</v>
      </c>
      <c r="B2028" s="201" t="s">
        <v>3899</v>
      </c>
      <c r="C2028" s="201" t="s">
        <v>3922</v>
      </c>
      <c r="D2028" s="214" t="s">
        <v>3920</v>
      </c>
      <c r="E2028" s="201" t="s">
        <v>304</v>
      </c>
      <c r="F2028" s="202" t="s">
        <v>4206</v>
      </c>
      <c r="G2028" s="201">
        <v>5</v>
      </c>
      <c r="H2028" s="201">
        <v>5</v>
      </c>
      <c r="I2028" s="201" t="s">
        <v>3135</v>
      </c>
    </row>
    <row r="2029" spans="1:9" ht="38.25">
      <c r="A2029" s="167">
        <f t="shared" si="31"/>
        <v>2024</v>
      </c>
      <c r="B2029" s="201" t="s">
        <v>3899</v>
      </c>
      <c r="C2029" s="201" t="s">
        <v>3923</v>
      </c>
      <c r="D2029" s="214" t="s">
        <v>3924</v>
      </c>
      <c r="E2029" s="201" t="s">
        <v>304</v>
      </c>
      <c r="F2029" s="202" t="s">
        <v>4206</v>
      </c>
      <c r="G2029" s="201">
        <v>5</v>
      </c>
      <c r="H2029" s="201">
        <v>5</v>
      </c>
      <c r="I2029" s="201" t="s">
        <v>3135</v>
      </c>
    </row>
    <row r="2030" spans="1:9" ht="38.25">
      <c r="A2030" s="167">
        <f t="shared" si="31"/>
        <v>2025</v>
      </c>
      <c r="B2030" s="201" t="s">
        <v>3899</v>
      </c>
      <c r="C2030" s="201" t="s">
        <v>3925</v>
      </c>
      <c r="D2030" s="214" t="s">
        <v>3926</v>
      </c>
      <c r="E2030" s="201" t="s">
        <v>304</v>
      </c>
      <c r="F2030" s="202" t="s">
        <v>4206</v>
      </c>
      <c r="G2030" s="201">
        <v>5</v>
      </c>
      <c r="H2030" s="201">
        <v>5</v>
      </c>
      <c r="I2030" s="201" t="s">
        <v>3135</v>
      </c>
    </row>
    <row r="2031" spans="1:9" ht="38.25">
      <c r="A2031" s="167">
        <f t="shared" si="31"/>
        <v>2026</v>
      </c>
      <c r="B2031" s="201" t="s">
        <v>3899</v>
      </c>
      <c r="C2031" s="201" t="s">
        <v>3927</v>
      </c>
      <c r="D2031" s="214" t="s">
        <v>3928</v>
      </c>
      <c r="E2031" s="201" t="s">
        <v>304</v>
      </c>
      <c r="F2031" s="202" t="s">
        <v>4206</v>
      </c>
      <c r="G2031" s="201">
        <v>5</v>
      </c>
      <c r="H2031" s="201">
        <v>5</v>
      </c>
      <c r="I2031" s="201" t="s">
        <v>3135</v>
      </c>
    </row>
    <row r="2032" spans="1:9" ht="38.25">
      <c r="A2032" s="167">
        <f t="shared" si="31"/>
        <v>2027</v>
      </c>
      <c r="B2032" s="201" t="s">
        <v>3899</v>
      </c>
      <c r="C2032" s="201" t="s">
        <v>3929</v>
      </c>
      <c r="D2032" s="214" t="s">
        <v>3930</v>
      </c>
      <c r="E2032" s="201" t="s">
        <v>304</v>
      </c>
      <c r="F2032" s="202" t="s">
        <v>4206</v>
      </c>
      <c r="G2032" s="201">
        <v>5</v>
      </c>
      <c r="H2032" s="201">
        <v>5</v>
      </c>
      <c r="I2032" s="201" t="s">
        <v>3135</v>
      </c>
    </row>
    <row r="2033" spans="1:9" ht="38.25">
      <c r="A2033" s="167">
        <f t="shared" si="31"/>
        <v>2028</v>
      </c>
      <c r="B2033" s="201" t="s">
        <v>3899</v>
      </c>
      <c r="C2033" s="201" t="s">
        <v>3931</v>
      </c>
      <c r="D2033" s="214">
        <v>911799707</v>
      </c>
      <c r="E2033" s="201" t="s">
        <v>304</v>
      </c>
      <c r="F2033" s="202" t="s">
        <v>4206</v>
      </c>
      <c r="G2033" s="201">
        <v>5</v>
      </c>
      <c r="H2033" s="201">
        <v>5</v>
      </c>
      <c r="I2033" s="201" t="s">
        <v>3135</v>
      </c>
    </row>
    <row r="2034" spans="1:9" ht="38.25">
      <c r="A2034" s="167">
        <f t="shared" si="31"/>
        <v>2029</v>
      </c>
      <c r="B2034" s="201" t="s">
        <v>3899</v>
      </c>
      <c r="C2034" s="201" t="s">
        <v>3932</v>
      </c>
      <c r="D2034" s="214" t="s">
        <v>3933</v>
      </c>
      <c r="E2034" s="201" t="s">
        <v>304</v>
      </c>
      <c r="F2034" s="202" t="s">
        <v>4206</v>
      </c>
      <c r="G2034" s="201">
        <v>5</v>
      </c>
      <c r="H2034" s="201">
        <v>5</v>
      </c>
      <c r="I2034" s="201" t="s">
        <v>3135</v>
      </c>
    </row>
    <row r="2035" spans="1:9" ht="38.25">
      <c r="A2035" s="167">
        <f t="shared" si="31"/>
        <v>2030</v>
      </c>
      <c r="B2035" s="201" t="s">
        <v>3899</v>
      </c>
      <c r="C2035" s="201" t="s">
        <v>3934</v>
      </c>
      <c r="D2035" s="214">
        <v>937452764</v>
      </c>
      <c r="E2035" s="201" t="s">
        <v>304</v>
      </c>
      <c r="F2035" s="202" t="s">
        <v>4206</v>
      </c>
      <c r="G2035" s="201">
        <v>5</v>
      </c>
      <c r="H2035" s="201">
        <v>5</v>
      </c>
      <c r="I2035" s="201" t="s">
        <v>3135</v>
      </c>
    </row>
    <row r="2036" spans="1:9" ht="38.25">
      <c r="A2036" s="167">
        <f t="shared" si="31"/>
        <v>2031</v>
      </c>
      <c r="B2036" s="201" t="s">
        <v>3899</v>
      </c>
      <c r="C2036" s="201" t="s">
        <v>3935</v>
      </c>
      <c r="D2036" s="214" t="s">
        <v>3936</v>
      </c>
      <c r="E2036" s="201" t="s">
        <v>304</v>
      </c>
      <c r="F2036" s="202" t="s">
        <v>4206</v>
      </c>
      <c r="G2036" s="201">
        <v>5</v>
      </c>
      <c r="H2036" s="201">
        <v>5</v>
      </c>
      <c r="I2036" s="201" t="s">
        <v>3135</v>
      </c>
    </row>
    <row r="2037" spans="1:9" ht="38.25">
      <c r="A2037" s="167">
        <f t="shared" si="31"/>
        <v>2032</v>
      </c>
      <c r="B2037" s="201" t="s">
        <v>3899</v>
      </c>
      <c r="C2037" s="201" t="s">
        <v>3937</v>
      </c>
      <c r="D2037" s="214" t="s">
        <v>3936</v>
      </c>
      <c r="E2037" s="201" t="s">
        <v>304</v>
      </c>
      <c r="F2037" s="202" t="s">
        <v>4206</v>
      </c>
      <c r="G2037" s="201">
        <v>5</v>
      </c>
      <c r="H2037" s="201">
        <v>5</v>
      </c>
      <c r="I2037" s="201" t="s">
        <v>3135</v>
      </c>
    </row>
    <row r="2038" spans="1:9" ht="38.25">
      <c r="A2038" s="167">
        <f t="shared" si="31"/>
        <v>2033</v>
      </c>
      <c r="B2038" s="201" t="s">
        <v>3899</v>
      </c>
      <c r="C2038" s="201" t="s">
        <v>3938</v>
      </c>
      <c r="D2038" s="214" t="s">
        <v>3939</v>
      </c>
      <c r="E2038" s="201" t="s">
        <v>304</v>
      </c>
      <c r="F2038" s="202" t="s">
        <v>4206</v>
      </c>
      <c r="G2038" s="201">
        <v>5</v>
      </c>
      <c r="H2038" s="201">
        <v>5</v>
      </c>
      <c r="I2038" s="201" t="s">
        <v>3135</v>
      </c>
    </row>
    <row r="2039" spans="1:9" ht="38.25">
      <c r="A2039" s="167">
        <f t="shared" si="31"/>
        <v>2034</v>
      </c>
      <c r="B2039" s="201" t="s">
        <v>3899</v>
      </c>
      <c r="C2039" s="201" t="s">
        <v>3940</v>
      </c>
      <c r="D2039" s="214" t="s">
        <v>3939</v>
      </c>
      <c r="E2039" s="201" t="s">
        <v>304</v>
      </c>
      <c r="F2039" s="202" t="s">
        <v>4206</v>
      </c>
      <c r="G2039" s="201">
        <v>5</v>
      </c>
      <c r="H2039" s="201">
        <v>5</v>
      </c>
      <c r="I2039" s="201" t="s">
        <v>3135</v>
      </c>
    </row>
    <row r="2040" spans="1:9" ht="38.25">
      <c r="A2040" s="167">
        <f t="shared" si="31"/>
        <v>2035</v>
      </c>
      <c r="B2040" s="201" t="s">
        <v>3899</v>
      </c>
      <c r="C2040" s="201" t="s">
        <v>3941</v>
      </c>
      <c r="D2040" s="214" t="s">
        <v>3942</v>
      </c>
      <c r="E2040" s="201" t="s">
        <v>304</v>
      </c>
      <c r="F2040" s="202" t="s">
        <v>4206</v>
      </c>
      <c r="G2040" s="201">
        <v>5</v>
      </c>
      <c r="H2040" s="201">
        <v>5</v>
      </c>
      <c r="I2040" s="201" t="s">
        <v>3135</v>
      </c>
    </row>
    <row r="2041" spans="1:9" ht="38.25">
      <c r="A2041" s="167">
        <f t="shared" si="31"/>
        <v>2036</v>
      </c>
      <c r="B2041" s="201" t="s">
        <v>3899</v>
      </c>
      <c r="C2041" s="201" t="s">
        <v>3943</v>
      </c>
      <c r="D2041" s="214">
        <v>941147973</v>
      </c>
      <c r="E2041" s="201" t="s">
        <v>304</v>
      </c>
      <c r="F2041" s="202" t="s">
        <v>4206</v>
      </c>
      <c r="G2041" s="201">
        <v>5</v>
      </c>
      <c r="H2041" s="201">
        <v>5</v>
      </c>
      <c r="I2041" s="201" t="s">
        <v>3135</v>
      </c>
    </row>
    <row r="2042" spans="1:9" ht="38.25">
      <c r="A2042" s="167">
        <f t="shared" si="31"/>
        <v>2037</v>
      </c>
      <c r="B2042" s="201" t="s">
        <v>3899</v>
      </c>
      <c r="C2042" s="201" t="s">
        <v>3944</v>
      </c>
      <c r="D2042" s="214">
        <v>942316994</v>
      </c>
      <c r="E2042" s="201" t="s">
        <v>304</v>
      </c>
      <c r="F2042" s="202" t="s">
        <v>4206</v>
      </c>
      <c r="G2042" s="201">
        <v>5</v>
      </c>
      <c r="H2042" s="201">
        <v>5</v>
      </c>
      <c r="I2042" s="201" t="s">
        <v>3135</v>
      </c>
    </row>
    <row r="2043" spans="1:9" ht="38.25">
      <c r="A2043" s="167">
        <f t="shared" si="31"/>
        <v>2038</v>
      </c>
      <c r="B2043" s="201" t="s">
        <v>3899</v>
      </c>
      <c r="C2043" s="201" t="s">
        <v>3945</v>
      </c>
      <c r="D2043" s="214">
        <v>919153578</v>
      </c>
      <c r="E2043" s="201" t="s">
        <v>304</v>
      </c>
      <c r="F2043" s="202" t="s">
        <v>4206</v>
      </c>
      <c r="G2043" s="201">
        <v>5</v>
      </c>
      <c r="H2043" s="201">
        <v>5</v>
      </c>
      <c r="I2043" s="201" t="s">
        <v>3135</v>
      </c>
    </row>
    <row r="2044" spans="1:9" ht="38.25">
      <c r="A2044" s="167">
        <f t="shared" si="31"/>
        <v>2039</v>
      </c>
      <c r="B2044" s="201" t="s">
        <v>3899</v>
      </c>
      <c r="C2044" s="201" t="s">
        <v>3946</v>
      </c>
      <c r="D2044" s="214">
        <v>975135083</v>
      </c>
      <c r="E2044" s="201" t="s">
        <v>304</v>
      </c>
      <c r="F2044" s="202" t="s">
        <v>4206</v>
      </c>
      <c r="G2044" s="201">
        <v>5</v>
      </c>
      <c r="H2044" s="201">
        <v>5</v>
      </c>
      <c r="I2044" s="201" t="s">
        <v>3135</v>
      </c>
    </row>
    <row r="2045" spans="1:9" ht="38.25">
      <c r="A2045" s="167">
        <f t="shared" si="31"/>
        <v>2040</v>
      </c>
      <c r="B2045" s="201" t="s">
        <v>3899</v>
      </c>
      <c r="C2045" s="201" t="s">
        <v>3947</v>
      </c>
      <c r="D2045" s="214">
        <v>931165311</v>
      </c>
      <c r="E2045" s="201" t="s">
        <v>304</v>
      </c>
      <c r="F2045" s="202" t="s">
        <v>4206</v>
      </c>
      <c r="G2045" s="201">
        <v>5</v>
      </c>
      <c r="H2045" s="201">
        <v>5</v>
      </c>
      <c r="I2045" s="201" t="s">
        <v>3135</v>
      </c>
    </row>
    <row r="2046" spans="1:9" ht="38.25">
      <c r="A2046" s="167">
        <f t="shared" si="31"/>
        <v>2041</v>
      </c>
      <c r="B2046" s="201" t="s">
        <v>3899</v>
      </c>
      <c r="C2046" s="201" t="s">
        <v>3948</v>
      </c>
      <c r="D2046" s="214">
        <v>931165311</v>
      </c>
      <c r="E2046" s="201" t="s">
        <v>304</v>
      </c>
      <c r="F2046" s="202" t="s">
        <v>4206</v>
      </c>
      <c r="G2046" s="201">
        <v>5</v>
      </c>
      <c r="H2046" s="201">
        <v>5</v>
      </c>
      <c r="I2046" s="201" t="s">
        <v>3135</v>
      </c>
    </row>
    <row r="2047" spans="1:9" ht="38.25">
      <c r="A2047" s="167">
        <f t="shared" si="31"/>
        <v>2042</v>
      </c>
      <c r="B2047" s="201" t="s">
        <v>3899</v>
      </c>
      <c r="C2047" s="201" t="s">
        <v>3949</v>
      </c>
      <c r="D2047" s="214">
        <v>943187275</v>
      </c>
      <c r="E2047" s="201" t="s">
        <v>304</v>
      </c>
      <c r="F2047" s="202" t="s">
        <v>4206</v>
      </c>
      <c r="G2047" s="201">
        <v>5</v>
      </c>
      <c r="H2047" s="201">
        <v>5</v>
      </c>
      <c r="I2047" s="201" t="s">
        <v>3135</v>
      </c>
    </row>
    <row r="2048" spans="1:9" ht="38.25">
      <c r="A2048" s="167">
        <f t="shared" si="31"/>
        <v>2043</v>
      </c>
      <c r="B2048" s="201" t="s">
        <v>3899</v>
      </c>
      <c r="C2048" s="201" t="s">
        <v>3950</v>
      </c>
      <c r="D2048" s="214">
        <v>941147973</v>
      </c>
      <c r="E2048" s="201" t="s">
        <v>304</v>
      </c>
      <c r="F2048" s="202" t="s">
        <v>4206</v>
      </c>
      <c r="G2048" s="201">
        <v>5</v>
      </c>
      <c r="H2048" s="201">
        <v>5</v>
      </c>
      <c r="I2048" s="201" t="s">
        <v>3135</v>
      </c>
    </row>
    <row r="2049" spans="1:9" ht="38.25">
      <c r="A2049" s="167">
        <f t="shared" si="31"/>
        <v>2044</v>
      </c>
      <c r="B2049" s="201" t="s">
        <v>3899</v>
      </c>
      <c r="C2049" s="201" t="s">
        <v>3951</v>
      </c>
      <c r="D2049" s="214">
        <v>934650810</v>
      </c>
      <c r="E2049" s="201" t="s">
        <v>304</v>
      </c>
      <c r="F2049" s="202" t="s">
        <v>4206</v>
      </c>
      <c r="G2049" s="201">
        <v>5</v>
      </c>
      <c r="H2049" s="201">
        <v>5</v>
      </c>
      <c r="I2049" s="201" t="s">
        <v>3135</v>
      </c>
    </row>
    <row r="2050" spans="1:9" ht="38.25">
      <c r="A2050" s="167">
        <f t="shared" si="31"/>
        <v>2045</v>
      </c>
      <c r="B2050" s="201" t="s">
        <v>3899</v>
      </c>
      <c r="C2050" s="201" t="s">
        <v>3952</v>
      </c>
      <c r="D2050" s="214">
        <v>941145839</v>
      </c>
      <c r="E2050" s="201" t="s">
        <v>304</v>
      </c>
      <c r="F2050" s="202" t="s">
        <v>4206</v>
      </c>
      <c r="G2050" s="201">
        <v>5</v>
      </c>
      <c r="H2050" s="201">
        <v>5</v>
      </c>
      <c r="I2050" s="201" t="s">
        <v>3135</v>
      </c>
    </row>
    <row r="2051" spans="1:9" ht="38.25">
      <c r="A2051" s="167">
        <f t="shared" si="31"/>
        <v>2046</v>
      </c>
      <c r="B2051" s="201" t="s">
        <v>3899</v>
      </c>
      <c r="C2051" s="201" t="s">
        <v>3953</v>
      </c>
      <c r="D2051" s="214">
        <v>942368499</v>
      </c>
      <c r="E2051" s="201" t="s">
        <v>304</v>
      </c>
      <c r="F2051" s="202" t="s">
        <v>4206</v>
      </c>
      <c r="G2051" s="201">
        <v>5</v>
      </c>
      <c r="H2051" s="201">
        <v>5</v>
      </c>
      <c r="I2051" s="201" t="s">
        <v>3135</v>
      </c>
    </row>
    <row r="2052" spans="1:9" ht="38.25">
      <c r="A2052" s="167">
        <f t="shared" si="31"/>
        <v>2047</v>
      </c>
      <c r="B2052" s="201" t="s">
        <v>3899</v>
      </c>
      <c r="C2052" s="201" t="s">
        <v>3954</v>
      </c>
      <c r="D2052" s="214">
        <v>931139314</v>
      </c>
      <c r="E2052" s="201" t="s">
        <v>304</v>
      </c>
      <c r="F2052" s="202" t="s">
        <v>4206</v>
      </c>
      <c r="G2052" s="201">
        <v>5</v>
      </c>
      <c r="H2052" s="201">
        <v>5</v>
      </c>
      <c r="I2052" s="201" t="s">
        <v>3135</v>
      </c>
    </row>
    <row r="2053" spans="1:9" ht="38.25">
      <c r="A2053" s="167">
        <f t="shared" si="31"/>
        <v>2048</v>
      </c>
      <c r="B2053" s="201" t="s">
        <v>3899</v>
      </c>
      <c r="C2053" s="201" t="s">
        <v>3955</v>
      </c>
      <c r="D2053" s="214">
        <v>943173518</v>
      </c>
      <c r="E2053" s="201" t="s">
        <v>304</v>
      </c>
      <c r="F2053" s="202" t="s">
        <v>4206</v>
      </c>
      <c r="G2053" s="201">
        <v>5</v>
      </c>
      <c r="H2053" s="201">
        <v>5</v>
      </c>
      <c r="I2053" s="201" t="s">
        <v>3135</v>
      </c>
    </row>
    <row r="2054" spans="1:9" ht="25.5">
      <c r="A2054" s="167">
        <f t="shared" si="31"/>
        <v>2049</v>
      </c>
      <c r="B2054" s="201" t="s">
        <v>3263</v>
      </c>
      <c r="C2054" s="201" t="s">
        <v>3956</v>
      </c>
      <c r="D2054" s="214">
        <v>937445890</v>
      </c>
      <c r="E2054" s="201" t="s">
        <v>306</v>
      </c>
      <c r="F2054" s="202" t="s">
        <v>3265</v>
      </c>
      <c r="G2054" s="201">
        <v>30</v>
      </c>
      <c r="H2054" s="201">
        <v>0.75</v>
      </c>
      <c r="I2054" s="201" t="s">
        <v>3957</v>
      </c>
    </row>
    <row r="2055" spans="1:9" ht="25.5">
      <c r="A2055" s="167">
        <f t="shared" si="31"/>
        <v>2050</v>
      </c>
      <c r="B2055" s="201" t="s">
        <v>3263</v>
      </c>
      <c r="C2055" s="201" t="s">
        <v>3958</v>
      </c>
      <c r="D2055" s="214">
        <v>993652145</v>
      </c>
      <c r="E2055" s="201" t="s">
        <v>306</v>
      </c>
      <c r="F2055" s="202" t="s">
        <v>3265</v>
      </c>
      <c r="G2055" s="201">
        <v>30</v>
      </c>
      <c r="H2055" s="201">
        <v>0.75</v>
      </c>
      <c r="I2055" s="201" t="s">
        <v>3957</v>
      </c>
    </row>
    <row r="2056" spans="1:9" ht="25.5">
      <c r="A2056" s="167">
        <f t="shared" ref="A2056:A2119" si="32">+A2055+1</f>
        <v>2051</v>
      </c>
      <c r="B2056" s="201" t="s">
        <v>3263</v>
      </c>
      <c r="C2056" s="201" t="s">
        <v>3959</v>
      </c>
      <c r="D2056" s="214">
        <v>919137445</v>
      </c>
      <c r="E2056" s="201" t="s">
        <v>306</v>
      </c>
      <c r="F2056" s="202" t="s">
        <v>3265</v>
      </c>
      <c r="G2056" s="201">
        <v>30</v>
      </c>
      <c r="H2056" s="201">
        <v>0.75</v>
      </c>
      <c r="I2056" s="201" t="s">
        <v>3957</v>
      </c>
    </row>
    <row r="2057" spans="1:9" ht="25.5">
      <c r="A2057" s="167">
        <f t="shared" si="32"/>
        <v>2052</v>
      </c>
      <c r="B2057" s="201" t="s">
        <v>3263</v>
      </c>
      <c r="C2057" s="201" t="s">
        <v>3960</v>
      </c>
      <c r="D2057" s="214">
        <v>996523569</v>
      </c>
      <c r="E2057" s="201" t="s">
        <v>306</v>
      </c>
      <c r="F2057" s="202" t="s">
        <v>3265</v>
      </c>
      <c r="G2057" s="201">
        <v>30</v>
      </c>
      <c r="H2057" s="201">
        <v>0.75</v>
      </c>
      <c r="I2057" s="201" t="s">
        <v>3957</v>
      </c>
    </row>
    <row r="2058" spans="1:9" ht="25.5">
      <c r="A2058" s="167">
        <f t="shared" si="32"/>
        <v>2053</v>
      </c>
      <c r="B2058" s="201" t="s">
        <v>3263</v>
      </c>
      <c r="C2058" s="201" t="s">
        <v>3961</v>
      </c>
      <c r="D2058" s="214">
        <v>937519831</v>
      </c>
      <c r="E2058" s="201" t="s">
        <v>306</v>
      </c>
      <c r="F2058" s="202" t="s">
        <v>3265</v>
      </c>
      <c r="G2058" s="201">
        <v>30</v>
      </c>
      <c r="H2058" s="201">
        <v>0.75</v>
      </c>
      <c r="I2058" s="201" t="s">
        <v>3957</v>
      </c>
    </row>
    <row r="2059" spans="1:9" ht="25.5">
      <c r="A2059" s="167">
        <f t="shared" si="32"/>
        <v>2054</v>
      </c>
      <c r="B2059" s="201" t="s">
        <v>3263</v>
      </c>
      <c r="C2059" s="201" t="s">
        <v>3962</v>
      </c>
      <c r="D2059" s="214">
        <v>995632154</v>
      </c>
      <c r="E2059" s="201" t="s">
        <v>306</v>
      </c>
      <c r="F2059" s="202" t="s">
        <v>3265</v>
      </c>
      <c r="G2059" s="201">
        <v>30</v>
      </c>
      <c r="H2059" s="201">
        <v>0.75</v>
      </c>
      <c r="I2059" s="201" t="s">
        <v>3957</v>
      </c>
    </row>
    <row r="2060" spans="1:9" ht="25.5">
      <c r="A2060" s="167">
        <f t="shared" si="32"/>
        <v>2055</v>
      </c>
      <c r="B2060" s="201" t="s">
        <v>3263</v>
      </c>
      <c r="C2060" s="201" t="s">
        <v>3963</v>
      </c>
      <c r="D2060" s="214">
        <v>995263254</v>
      </c>
      <c r="E2060" s="201" t="s">
        <v>306</v>
      </c>
      <c r="F2060" s="202" t="s">
        <v>3265</v>
      </c>
      <c r="G2060" s="201">
        <v>30</v>
      </c>
      <c r="H2060" s="201">
        <v>0.75</v>
      </c>
      <c r="I2060" s="201" t="s">
        <v>3957</v>
      </c>
    </row>
    <row r="2061" spans="1:9" ht="25.5">
      <c r="A2061" s="167">
        <f t="shared" si="32"/>
        <v>2056</v>
      </c>
      <c r="B2061" s="201" t="s">
        <v>3263</v>
      </c>
      <c r="C2061" s="201" t="s">
        <v>3964</v>
      </c>
      <c r="D2061" s="214">
        <v>937560385</v>
      </c>
      <c r="E2061" s="201" t="s">
        <v>306</v>
      </c>
      <c r="F2061" s="202" t="s">
        <v>3265</v>
      </c>
      <c r="G2061" s="201">
        <v>30</v>
      </c>
      <c r="H2061" s="201">
        <v>0.75</v>
      </c>
      <c r="I2061" s="201" t="s">
        <v>3957</v>
      </c>
    </row>
    <row r="2062" spans="1:9" ht="25.5">
      <c r="A2062" s="167">
        <f t="shared" si="32"/>
        <v>2057</v>
      </c>
      <c r="B2062" s="201" t="s">
        <v>3263</v>
      </c>
      <c r="C2062" s="201" t="s">
        <v>3965</v>
      </c>
      <c r="D2062" s="214">
        <v>932841154</v>
      </c>
      <c r="E2062" s="201" t="s">
        <v>306</v>
      </c>
      <c r="F2062" s="202" t="s">
        <v>3265</v>
      </c>
      <c r="G2062" s="201">
        <v>30</v>
      </c>
      <c r="H2062" s="201">
        <v>0.75</v>
      </c>
      <c r="I2062" s="201" t="s">
        <v>3957</v>
      </c>
    </row>
    <row r="2063" spans="1:9" ht="25.5">
      <c r="A2063" s="167">
        <f t="shared" si="32"/>
        <v>2058</v>
      </c>
      <c r="B2063" s="201" t="s">
        <v>3263</v>
      </c>
      <c r="C2063" s="201" t="s">
        <v>3966</v>
      </c>
      <c r="D2063" s="214">
        <v>990634910</v>
      </c>
      <c r="E2063" s="201" t="s">
        <v>306</v>
      </c>
      <c r="F2063" s="202" t="s">
        <v>3265</v>
      </c>
      <c r="G2063" s="201">
        <v>30</v>
      </c>
      <c r="H2063" s="201">
        <v>0.75</v>
      </c>
      <c r="I2063" s="201" t="s">
        <v>3957</v>
      </c>
    </row>
    <row r="2064" spans="1:9" ht="25.5">
      <c r="A2064" s="167">
        <f t="shared" si="32"/>
        <v>2059</v>
      </c>
      <c r="B2064" s="201" t="s">
        <v>3263</v>
      </c>
      <c r="C2064" s="201" t="s">
        <v>3967</v>
      </c>
      <c r="D2064" s="214">
        <v>932814566</v>
      </c>
      <c r="E2064" s="201" t="s">
        <v>306</v>
      </c>
      <c r="F2064" s="202" t="s">
        <v>3265</v>
      </c>
      <c r="G2064" s="201">
        <v>30</v>
      </c>
      <c r="H2064" s="201">
        <v>0.75</v>
      </c>
      <c r="I2064" s="201" t="s">
        <v>3957</v>
      </c>
    </row>
    <row r="2065" spans="1:9" ht="25.5">
      <c r="A2065" s="167">
        <f t="shared" si="32"/>
        <v>2060</v>
      </c>
      <c r="B2065" s="201" t="s">
        <v>3263</v>
      </c>
      <c r="C2065" s="201" t="s">
        <v>3968</v>
      </c>
      <c r="D2065" s="214">
        <v>994174685</v>
      </c>
      <c r="E2065" s="201" t="s">
        <v>306</v>
      </c>
      <c r="F2065" s="202" t="s">
        <v>3265</v>
      </c>
      <c r="G2065" s="201">
        <v>30</v>
      </c>
      <c r="H2065" s="201">
        <v>0.75</v>
      </c>
      <c r="I2065" s="201" t="s">
        <v>3957</v>
      </c>
    </row>
    <row r="2066" spans="1:9" ht="25.5">
      <c r="A2066" s="167">
        <f t="shared" si="32"/>
        <v>2061</v>
      </c>
      <c r="B2066" s="201" t="s">
        <v>3263</v>
      </c>
      <c r="C2066" s="201" t="s">
        <v>3969</v>
      </c>
      <c r="D2066" s="214" t="s">
        <v>3804</v>
      </c>
      <c r="E2066" s="201" t="s">
        <v>306</v>
      </c>
      <c r="F2066" s="202" t="s">
        <v>3265</v>
      </c>
      <c r="G2066" s="201">
        <v>30</v>
      </c>
      <c r="H2066" s="201">
        <v>0.75</v>
      </c>
      <c r="I2066" s="201" t="s">
        <v>3957</v>
      </c>
    </row>
    <row r="2067" spans="1:9" ht="25.5">
      <c r="A2067" s="167">
        <f t="shared" si="32"/>
        <v>2062</v>
      </c>
      <c r="B2067" s="201" t="s">
        <v>3263</v>
      </c>
      <c r="C2067" s="201" t="s">
        <v>3970</v>
      </c>
      <c r="D2067" s="214" t="s">
        <v>3807</v>
      </c>
      <c r="E2067" s="201" t="s">
        <v>306</v>
      </c>
      <c r="F2067" s="202" t="s">
        <v>3265</v>
      </c>
      <c r="G2067" s="201">
        <v>30</v>
      </c>
      <c r="H2067" s="201">
        <v>0.75</v>
      </c>
      <c r="I2067" s="201" t="s">
        <v>3957</v>
      </c>
    </row>
    <row r="2068" spans="1:9" ht="25.5">
      <c r="A2068" s="167">
        <f t="shared" si="32"/>
        <v>2063</v>
      </c>
      <c r="B2068" s="201" t="s">
        <v>3263</v>
      </c>
      <c r="C2068" s="201" t="s">
        <v>3971</v>
      </c>
      <c r="D2068" s="214" t="s">
        <v>3809</v>
      </c>
      <c r="E2068" s="201" t="s">
        <v>306</v>
      </c>
      <c r="F2068" s="202" t="s">
        <v>3265</v>
      </c>
      <c r="G2068" s="201">
        <v>30</v>
      </c>
      <c r="H2068" s="201">
        <v>0.75</v>
      </c>
      <c r="I2068" s="201" t="s">
        <v>3957</v>
      </c>
    </row>
    <row r="2069" spans="1:9" ht="25.5">
      <c r="A2069" s="167">
        <f t="shared" si="32"/>
        <v>2064</v>
      </c>
      <c r="B2069" s="201" t="s">
        <v>3263</v>
      </c>
      <c r="C2069" s="201" t="s">
        <v>3972</v>
      </c>
      <c r="D2069" s="214">
        <v>937551363</v>
      </c>
      <c r="E2069" s="201" t="s">
        <v>306</v>
      </c>
      <c r="F2069" s="202" t="s">
        <v>3265</v>
      </c>
      <c r="G2069" s="201">
        <v>30</v>
      </c>
      <c r="H2069" s="201">
        <v>0.75</v>
      </c>
      <c r="I2069" s="201" t="s">
        <v>3957</v>
      </c>
    </row>
    <row r="2070" spans="1:9" ht="25.5">
      <c r="A2070" s="167">
        <f t="shared" si="32"/>
        <v>2065</v>
      </c>
      <c r="B2070" s="201" t="s">
        <v>3263</v>
      </c>
      <c r="C2070" s="201" t="s">
        <v>3973</v>
      </c>
      <c r="D2070" s="214">
        <v>937426916</v>
      </c>
      <c r="E2070" s="201" t="s">
        <v>306</v>
      </c>
      <c r="F2070" s="202" t="s">
        <v>3265</v>
      </c>
      <c r="G2070" s="201">
        <v>30</v>
      </c>
      <c r="H2070" s="201">
        <v>0.75</v>
      </c>
      <c r="I2070" s="201" t="s">
        <v>3957</v>
      </c>
    </row>
    <row r="2071" spans="1:9" ht="25.5">
      <c r="A2071" s="167">
        <f t="shared" si="32"/>
        <v>2066</v>
      </c>
      <c r="B2071" s="201" t="s">
        <v>3263</v>
      </c>
      <c r="C2071" s="201" t="s">
        <v>3974</v>
      </c>
      <c r="D2071" s="214">
        <v>932889008</v>
      </c>
      <c r="E2071" s="201" t="s">
        <v>306</v>
      </c>
      <c r="F2071" s="202" t="s">
        <v>3265</v>
      </c>
      <c r="G2071" s="201">
        <v>30</v>
      </c>
      <c r="H2071" s="201">
        <v>0.75</v>
      </c>
      <c r="I2071" s="201" t="s">
        <v>3957</v>
      </c>
    </row>
    <row r="2072" spans="1:9" ht="25.5">
      <c r="A2072" s="167">
        <f t="shared" si="32"/>
        <v>2067</v>
      </c>
      <c r="B2072" s="201" t="s">
        <v>3263</v>
      </c>
      <c r="C2072" s="201" t="s">
        <v>3975</v>
      </c>
      <c r="D2072" s="214">
        <v>943115652</v>
      </c>
      <c r="E2072" s="201" t="s">
        <v>306</v>
      </c>
      <c r="F2072" s="202" t="s">
        <v>3265</v>
      </c>
      <c r="G2072" s="201">
        <v>30</v>
      </c>
      <c r="H2072" s="201">
        <v>0.75</v>
      </c>
      <c r="I2072" s="201" t="s">
        <v>3957</v>
      </c>
    </row>
    <row r="2073" spans="1:9" ht="25.5">
      <c r="A2073" s="167">
        <f t="shared" si="32"/>
        <v>2068</v>
      </c>
      <c r="B2073" s="201" t="s">
        <v>3263</v>
      </c>
      <c r="C2073" s="201" t="s">
        <v>3976</v>
      </c>
      <c r="D2073" s="214">
        <v>943199709</v>
      </c>
      <c r="E2073" s="201" t="s">
        <v>306</v>
      </c>
      <c r="F2073" s="202" t="s">
        <v>3265</v>
      </c>
      <c r="G2073" s="201">
        <v>30</v>
      </c>
      <c r="H2073" s="201">
        <v>0.75</v>
      </c>
      <c r="I2073" s="201" t="s">
        <v>3957</v>
      </c>
    </row>
    <row r="2074" spans="1:9" ht="25.5">
      <c r="A2074" s="167">
        <f t="shared" si="32"/>
        <v>2069</v>
      </c>
      <c r="B2074" s="201" t="s">
        <v>3263</v>
      </c>
      <c r="C2074" s="201" t="s">
        <v>3977</v>
      </c>
      <c r="D2074" s="214">
        <v>999625045</v>
      </c>
      <c r="E2074" s="201" t="s">
        <v>306</v>
      </c>
      <c r="F2074" s="202" t="s">
        <v>3265</v>
      </c>
      <c r="G2074" s="201">
        <v>30</v>
      </c>
      <c r="H2074" s="201">
        <v>0.75</v>
      </c>
      <c r="I2074" s="201" t="s">
        <v>3957</v>
      </c>
    </row>
    <row r="2075" spans="1:9" ht="25.5">
      <c r="A2075" s="167">
        <f t="shared" si="32"/>
        <v>2070</v>
      </c>
      <c r="B2075" s="201" t="s">
        <v>3263</v>
      </c>
      <c r="C2075" s="201" t="s">
        <v>3978</v>
      </c>
      <c r="D2075" s="214">
        <v>999625045</v>
      </c>
      <c r="E2075" s="201" t="s">
        <v>306</v>
      </c>
      <c r="F2075" s="202" t="s">
        <v>3265</v>
      </c>
      <c r="G2075" s="201">
        <v>30</v>
      </c>
      <c r="H2075" s="201">
        <v>0.75</v>
      </c>
      <c r="I2075" s="201" t="s">
        <v>3957</v>
      </c>
    </row>
    <row r="2076" spans="1:9" ht="25.5">
      <c r="A2076" s="167">
        <f t="shared" si="32"/>
        <v>2071</v>
      </c>
      <c r="B2076" s="201" t="s">
        <v>3263</v>
      </c>
      <c r="C2076" s="201" t="s">
        <v>3979</v>
      </c>
      <c r="D2076" s="214">
        <v>933745699</v>
      </c>
      <c r="E2076" s="201" t="s">
        <v>306</v>
      </c>
      <c r="F2076" s="202" t="s">
        <v>3265</v>
      </c>
      <c r="G2076" s="201">
        <v>30</v>
      </c>
      <c r="H2076" s="201">
        <v>0.75</v>
      </c>
      <c r="I2076" s="201" t="s">
        <v>3957</v>
      </c>
    </row>
    <row r="2077" spans="1:9" ht="25.5">
      <c r="A2077" s="167">
        <f t="shared" si="32"/>
        <v>2072</v>
      </c>
      <c r="B2077" s="201" t="s">
        <v>3263</v>
      </c>
      <c r="C2077" s="201" t="s">
        <v>3980</v>
      </c>
      <c r="D2077" s="214" t="s">
        <v>3819</v>
      </c>
      <c r="E2077" s="201" t="s">
        <v>306</v>
      </c>
      <c r="F2077" s="202" t="s">
        <v>3265</v>
      </c>
      <c r="G2077" s="201">
        <v>30</v>
      </c>
      <c r="H2077" s="201">
        <v>0.75</v>
      </c>
      <c r="I2077" s="201" t="s">
        <v>3957</v>
      </c>
    </row>
    <row r="2078" spans="1:9" ht="25.5">
      <c r="A2078" s="167">
        <f t="shared" si="32"/>
        <v>2073</v>
      </c>
      <c r="B2078" s="201" t="s">
        <v>3263</v>
      </c>
      <c r="C2078" s="201" t="s">
        <v>3981</v>
      </c>
      <c r="D2078" s="214">
        <v>941186889</v>
      </c>
      <c r="E2078" s="201" t="s">
        <v>306</v>
      </c>
      <c r="F2078" s="202" t="s">
        <v>3265</v>
      </c>
      <c r="G2078" s="201">
        <v>30</v>
      </c>
      <c r="H2078" s="201">
        <v>0.75</v>
      </c>
      <c r="I2078" s="201" t="s">
        <v>3957</v>
      </c>
    </row>
    <row r="2079" spans="1:9" ht="25.5">
      <c r="A2079" s="167">
        <f t="shared" si="32"/>
        <v>2074</v>
      </c>
      <c r="B2079" s="201" t="s">
        <v>3263</v>
      </c>
      <c r="C2079" s="201" t="s">
        <v>3982</v>
      </c>
      <c r="D2079" s="214">
        <v>912759697</v>
      </c>
      <c r="E2079" s="201" t="s">
        <v>306</v>
      </c>
      <c r="F2079" s="202" t="s">
        <v>3265</v>
      </c>
      <c r="G2079" s="201">
        <v>30</v>
      </c>
      <c r="H2079" s="201">
        <v>0.75</v>
      </c>
      <c r="I2079" s="201" t="s">
        <v>3957</v>
      </c>
    </row>
    <row r="2080" spans="1:9" ht="25.5">
      <c r="A2080" s="167">
        <f t="shared" si="32"/>
        <v>2075</v>
      </c>
      <c r="B2080" s="201" t="s">
        <v>3263</v>
      </c>
      <c r="C2080" s="201" t="s">
        <v>3983</v>
      </c>
      <c r="D2080" s="214">
        <v>943160739</v>
      </c>
      <c r="E2080" s="201" t="s">
        <v>306</v>
      </c>
      <c r="F2080" s="202" t="s">
        <v>3265</v>
      </c>
      <c r="G2080" s="201">
        <v>30</v>
      </c>
      <c r="H2080" s="201">
        <v>0.75</v>
      </c>
      <c r="I2080" s="201" t="s">
        <v>3957</v>
      </c>
    </row>
    <row r="2081" spans="1:9" ht="25.5">
      <c r="A2081" s="167">
        <f t="shared" si="32"/>
        <v>2076</v>
      </c>
      <c r="B2081" s="201" t="s">
        <v>3263</v>
      </c>
      <c r="C2081" s="201" t="s">
        <v>3984</v>
      </c>
      <c r="D2081" s="214">
        <v>996724648</v>
      </c>
      <c r="E2081" s="201" t="s">
        <v>306</v>
      </c>
      <c r="F2081" s="202" t="s">
        <v>3265</v>
      </c>
      <c r="G2081" s="201">
        <v>30</v>
      </c>
      <c r="H2081" s="201">
        <v>0.75</v>
      </c>
      <c r="I2081" s="201" t="s">
        <v>3957</v>
      </c>
    </row>
    <row r="2082" spans="1:9" ht="25.5">
      <c r="A2082" s="167">
        <f t="shared" si="32"/>
        <v>2077</v>
      </c>
      <c r="B2082" s="201" t="s">
        <v>3263</v>
      </c>
      <c r="C2082" s="201" t="s">
        <v>3985</v>
      </c>
      <c r="D2082" s="214">
        <v>932818731</v>
      </c>
      <c r="E2082" s="201" t="s">
        <v>306</v>
      </c>
      <c r="F2082" s="202" t="s">
        <v>3265</v>
      </c>
      <c r="G2082" s="201">
        <v>30</v>
      </c>
      <c r="H2082" s="201">
        <v>0.75</v>
      </c>
      <c r="I2082" s="201" t="s">
        <v>3957</v>
      </c>
    </row>
    <row r="2083" spans="1:9" ht="25.5">
      <c r="A2083" s="167">
        <f t="shared" si="32"/>
        <v>2078</v>
      </c>
      <c r="B2083" s="201" t="s">
        <v>3263</v>
      </c>
      <c r="C2083" s="201" t="s">
        <v>3986</v>
      </c>
      <c r="D2083" s="214">
        <v>932830889</v>
      </c>
      <c r="E2083" s="201" t="s">
        <v>306</v>
      </c>
      <c r="F2083" s="202" t="s">
        <v>3265</v>
      </c>
      <c r="G2083" s="201">
        <v>30</v>
      </c>
      <c r="H2083" s="201">
        <v>0.75</v>
      </c>
      <c r="I2083" s="201" t="s">
        <v>3957</v>
      </c>
    </row>
    <row r="2084" spans="1:9" ht="25.5">
      <c r="A2084" s="167">
        <f t="shared" si="32"/>
        <v>2079</v>
      </c>
      <c r="B2084" s="201" t="s">
        <v>3263</v>
      </c>
      <c r="C2084" s="201" t="s">
        <v>3987</v>
      </c>
      <c r="D2084" s="214" t="s">
        <v>3827</v>
      </c>
      <c r="E2084" s="201" t="s">
        <v>306</v>
      </c>
      <c r="F2084" s="202" t="s">
        <v>3265</v>
      </c>
      <c r="G2084" s="201">
        <v>30</v>
      </c>
      <c r="H2084" s="201">
        <v>0.75</v>
      </c>
      <c r="I2084" s="201" t="s">
        <v>3957</v>
      </c>
    </row>
    <row r="2085" spans="1:9" ht="25.5">
      <c r="A2085" s="167">
        <f t="shared" si="32"/>
        <v>2080</v>
      </c>
      <c r="B2085" s="201" t="s">
        <v>3263</v>
      </c>
      <c r="C2085" s="201" t="s">
        <v>3988</v>
      </c>
      <c r="D2085" s="214" t="s">
        <v>3829</v>
      </c>
      <c r="E2085" s="201" t="s">
        <v>306</v>
      </c>
      <c r="F2085" s="202" t="s">
        <v>3265</v>
      </c>
      <c r="G2085" s="201">
        <v>30</v>
      </c>
      <c r="H2085" s="201">
        <v>0.75</v>
      </c>
      <c r="I2085" s="201" t="s">
        <v>3957</v>
      </c>
    </row>
    <row r="2086" spans="1:9" ht="25.5">
      <c r="A2086" s="167">
        <f t="shared" si="32"/>
        <v>2081</v>
      </c>
      <c r="B2086" s="201" t="s">
        <v>3263</v>
      </c>
      <c r="C2086" s="201" t="s">
        <v>3989</v>
      </c>
      <c r="D2086" s="214" t="s">
        <v>3831</v>
      </c>
      <c r="E2086" s="201" t="s">
        <v>306</v>
      </c>
      <c r="F2086" s="202" t="s">
        <v>3265</v>
      </c>
      <c r="G2086" s="201">
        <v>30</v>
      </c>
      <c r="H2086" s="201">
        <v>0.75</v>
      </c>
      <c r="I2086" s="201" t="s">
        <v>3957</v>
      </c>
    </row>
    <row r="2087" spans="1:9" ht="25.5">
      <c r="A2087" s="167">
        <f t="shared" si="32"/>
        <v>2082</v>
      </c>
      <c r="B2087" s="201" t="s">
        <v>3263</v>
      </c>
      <c r="C2087" s="201" t="s">
        <v>3990</v>
      </c>
      <c r="D2087" s="214" t="s">
        <v>3833</v>
      </c>
      <c r="E2087" s="201" t="s">
        <v>306</v>
      </c>
      <c r="F2087" s="202" t="s">
        <v>3265</v>
      </c>
      <c r="G2087" s="201">
        <v>30</v>
      </c>
      <c r="H2087" s="201">
        <v>0.75</v>
      </c>
      <c r="I2087" s="201" t="s">
        <v>3957</v>
      </c>
    </row>
    <row r="2088" spans="1:9" ht="25.5">
      <c r="A2088" s="167">
        <f t="shared" si="32"/>
        <v>2083</v>
      </c>
      <c r="B2088" s="201" t="s">
        <v>3263</v>
      </c>
      <c r="C2088" s="201" t="s">
        <v>3991</v>
      </c>
      <c r="D2088" s="214"/>
      <c r="E2088" s="201" t="s">
        <v>306</v>
      </c>
      <c r="F2088" s="202" t="s">
        <v>3265</v>
      </c>
      <c r="G2088" s="201">
        <v>30</v>
      </c>
      <c r="H2088" s="201">
        <v>0.75</v>
      </c>
      <c r="I2088" s="201" t="s">
        <v>3957</v>
      </c>
    </row>
    <row r="2089" spans="1:9" ht="25.5">
      <c r="A2089" s="167">
        <f t="shared" si="32"/>
        <v>2084</v>
      </c>
      <c r="B2089" s="201" t="s">
        <v>3263</v>
      </c>
      <c r="C2089" s="201" t="s">
        <v>3992</v>
      </c>
      <c r="D2089" s="214" t="s">
        <v>3836</v>
      </c>
      <c r="E2089" s="201" t="s">
        <v>306</v>
      </c>
      <c r="F2089" s="202" t="s">
        <v>3265</v>
      </c>
      <c r="G2089" s="201">
        <v>30</v>
      </c>
      <c r="H2089" s="201">
        <v>0.75</v>
      </c>
      <c r="I2089" s="201" t="s">
        <v>3957</v>
      </c>
    </row>
    <row r="2090" spans="1:9" ht="25.5">
      <c r="A2090" s="167">
        <f t="shared" si="32"/>
        <v>2085</v>
      </c>
      <c r="B2090" s="201" t="s">
        <v>3263</v>
      </c>
      <c r="C2090" s="201" t="s">
        <v>3993</v>
      </c>
      <c r="D2090" s="214" t="s">
        <v>3838</v>
      </c>
      <c r="E2090" s="201" t="s">
        <v>306</v>
      </c>
      <c r="F2090" s="202" t="s">
        <v>3265</v>
      </c>
      <c r="G2090" s="201">
        <v>30</v>
      </c>
      <c r="H2090" s="201">
        <v>0.75</v>
      </c>
      <c r="I2090" s="201" t="s">
        <v>3957</v>
      </c>
    </row>
    <row r="2091" spans="1:9" ht="25.5">
      <c r="A2091" s="167">
        <f t="shared" si="32"/>
        <v>2086</v>
      </c>
      <c r="B2091" s="201" t="s">
        <v>3263</v>
      </c>
      <c r="C2091" s="201" t="s">
        <v>3994</v>
      </c>
      <c r="D2091" s="214" t="s">
        <v>3840</v>
      </c>
      <c r="E2091" s="201" t="s">
        <v>306</v>
      </c>
      <c r="F2091" s="202" t="s">
        <v>3265</v>
      </c>
      <c r="G2091" s="201">
        <v>30</v>
      </c>
      <c r="H2091" s="201">
        <v>0.75</v>
      </c>
      <c r="I2091" s="201" t="s">
        <v>3957</v>
      </c>
    </row>
    <row r="2092" spans="1:9" ht="25.5">
      <c r="A2092" s="167">
        <f t="shared" si="32"/>
        <v>2087</v>
      </c>
      <c r="B2092" s="201" t="s">
        <v>3263</v>
      </c>
      <c r="C2092" s="201" t="s">
        <v>3995</v>
      </c>
      <c r="D2092" s="214" t="s">
        <v>3842</v>
      </c>
      <c r="E2092" s="201" t="s">
        <v>306</v>
      </c>
      <c r="F2092" s="202" t="s">
        <v>3265</v>
      </c>
      <c r="G2092" s="201">
        <v>30</v>
      </c>
      <c r="H2092" s="201">
        <v>0.75</v>
      </c>
      <c r="I2092" s="201" t="s">
        <v>3957</v>
      </c>
    </row>
    <row r="2093" spans="1:9" ht="25.5">
      <c r="A2093" s="167">
        <f t="shared" si="32"/>
        <v>2088</v>
      </c>
      <c r="B2093" s="201" t="s">
        <v>3263</v>
      </c>
      <c r="C2093" s="201" t="s">
        <v>3996</v>
      </c>
      <c r="D2093" s="214" t="s">
        <v>3844</v>
      </c>
      <c r="E2093" s="201" t="s">
        <v>306</v>
      </c>
      <c r="F2093" s="202" t="s">
        <v>3265</v>
      </c>
      <c r="G2093" s="201">
        <v>30</v>
      </c>
      <c r="H2093" s="201">
        <v>0.75</v>
      </c>
      <c r="I2093" s="201" t="s">
        <v>3957</v>
      </c>
    </row>
    <row r="2094" spans="1:9" ht="25.5">
      <c r="A2094" s="167">
        <f t="shared" si="32"/>
        <v>2089</v>
      </c>
      <c r="B2094" s="201" t="s">
        <v>3263</v>
      </c>
      <c r="C2094" s="201" t="s">
        <v>3997</v>
      </c>
      <c r="D2094" s="214" t="s">
        <v>3846</v>
      </c>
      <c r="E2094" s="201" t="s">
        <v>306</v>
      </c>
      <c r="F2094" s="202" t="s">
        <v>3265</v>
      </c>
      <c r="G2094" s="201">
        <v>30</v>
      </c>
      <c r="H2094" s="201">
        <v>0.75</v>
      </c>
      <c r="I2094" s="201" t="s">
        <v>3957</v>
      </c>
    </row>
    <row r="2095" spans="1:9" ht="25.5">
      <c r="A2095" s="167">
        <f t="shared" si="32"/>
        <v>2090</v>
      </c>
      <c r="B2095" s="201" t="s">
        <v>3263</v>
      </c>
      <c r="C2095" s="201" t="s">
        <v>3998</v>
      </c>
      <c r="D2095" s="214" t="s">
        <v>3848</v>
      </c>
      <c r="E2095" s="201" t="s">
        <v>306</v>
      </c>
      <c r="F2095" s="202" t="s">
        <v>3265</v>
      </c>
      <c r="G2095" s="201">
        <v>30</v>
      </c>
      <c r="H2095" s="201">
        <v>0.75</v>
      </c>
      <c r="I2095" s="201" t="s">
        <v>3957</v>
      </c>
    </row>
    <row r="2096" spans="1:9" ht="25.5">
      <c r="A2096" s="167">
        <f t="shared" si="32"/>
        <v>2091</v>
      </c>
      <c r="B2096" s="201" t="s">
        <v>3263</v>
      </c>
      <c r="C2096" s="201" t="s">
        <v>3999</v>
      </c>
      <c r="D2096" s="214" t="s">
        <v>3850</v>
      </c>
      <c r="E2096" s="201" t="s">
        <v>306</v>
      </c>
      <c r="F2096" s="202" t="s">
        <v>3265</v>
      </c>
      <c r="G2096" s="201">
        <v>30</v>
      </c>
      <c r="H2096" s="201">
        <v>0.75</v>
      </c>
      <c r="I2096" s="201" t="s">
        <v>3957</v>
      </c>
    </row>
    <row r="2097" spans="1:9" ht="25.5">
      <c r="A2097" s="167">
        <f t="shared" si="32"/>
        <v>2092</v>
      </c>
      <c r="B2097" s="201" t="s">
        <v>3263</v>
      </c>
      <c r="C2097" s="201" t="s">
        <v>4000</v>
      </c>
      <c r="D2097" s="214" t="s">
        <v>3852</v>
      </c>
      <c r="E2097" s="201" t="s">
        <v>306</v>
      </c>
      <c r="F2097" s="202" t="s">
        <v>3265</v>
      </c>
      <c r="G2097" s="201">
        <v>30</v>
      </c>
      <c r="H2097" s="201">
        <v>0.75</v>
      </c>
      <c r="I2097" s="201" t="s">
        <v>3957</v>
      </c>
    </row>
    <row r="2098" spans="1:9" ht="25.5">
      <c r="A2098" s="167">
        <f t="shared" si="32"/>
        <v>2093</v>
      </c>
      <c r="B2098" s="201" t="s">
        <v>3263</v>
      </c>
      <c r="C2098" s="201" t="s">
        <v>4001</v>
      </c>
      <c r="D2098" s="214" t="s">
        <v>3854</v>
      </c>
      <c r="E2098" s="201" t="s">
        <v>306</v>
      </c>
      <c r="F2098" s="202" t="s">
        <v>3265</v>
      </c>
      <c r="G2098" s="201">
        <v>30</v>
      </c>
      <c r="H2098" s="201">
        <v>0.75</v>
      </c>
      <c r="I2098" s="201" t="s">
        <v>3957</v>
      </c>
    </row>
    <row r="2099" spans="1:9" ht="25.5">
      <c r="A2099" s="167">
        <f t="shared" si="32"/>
        <v>2094</v>
      </c>
      <c r="B2099" s="201" t="s">
        <v>3263</v>
      </c>
      <c r="C2099" s="201" t="s">
        <v>4002</v>
      </c>
      <c r="D2099" s="214" t="s">
        <v>3829</v>
      </c>
      <c r="E2099" s="201" t="s">
        <v>306</v>
      </c>
      <c r="F2099" s="202" t="s">
        <v>3265</v>
      </c>
      <c r="G2099" s="201">
        <v>30</v>
      </c>
      <c r="H2099" s="201">
        <v>0.75</v>
      </c>
      <c r="I2099" s="201" t="s">
        <v>3957</v>
      </c>
    </row>
    <row r="2100" spans="1:9" ht="25.5">
      <c r="A2100" s="167">
        <f t="shared" si="32"/>
        <v>2095</v>
      </c>
      <c r="B2100" s="201" t="s">
        <v>3263</v>
      </c>
      <c r="C2100" s="201" t="s">
        <v>4003</v>
      </c>
      <c r="D2100" s="214">
        <v>939289833</v>
      </c>
      <c r="E2100" s="201" t="s">
        <v>306</v>
      </c>
      <c r="F2100" s="202" t="s">
        <v>3265</v>
      </c>
      <c r="G2100" s="201">
        <v>30</v>
      </c>
      <c r="H2100" s="201">
        <v>0.75</v>
      </c>
      <c r="I2100" s="201" t="s">
        <v>3957</v>
      </c>
    </row>
    <row r="2101" spans="1:9" ht="25.5">
      <c r="A2101" s="167">
        <f t="shared" si="32"/>
        <v>2096</v>
      </c>
      <c r="B2101" s="201" t="s">
        <v>3263</v>
      </c>
      <c r="C2101" s="201" t="s">
        <v>4004</v>
      </c>
      <c r="D2101" s="214" t="s">
        <v>3858</v>
      </c>
      <c r="E2101" s="201" t="s">
        <v>306</v>
      </c>
      <c r="F2101" s="202" t="s">
        <v>3265</v>
      </c>
      <c r="G2101" s="201">
        <v>30</v>
      </c>
      <c r="H2101" s="201">
        <v>0.75</v>
      </c>
      <c r="I2101" s="201" t="s">
        <v>3957</v>
      </c>
    </row>
    <row r="2102" spans="1:9" ht="25.5">
      <c r="A2102" s="167">
        <f t="shared" si="32"/>
        <v>2097</v>
      </c>
      <c r="B2102" s="201" t="s">
        <v>3263</v>
      </c>
      <c r="C2102" s="201" t="s">
        <v>4005</v>
      </c>
      <c r="D2102" s="214" t="s">
        <v>3860</v>
      </c>
      <c r="E2102" s="201" t="s">
        <v>306</v>
      </c>
      <c r="F2102" s="202" t="s">
        <v>3265</v>
      </c>
      <c r="G2102" s="201">
        <v>30</v>
      </c>
      <c r="H2102" s="201">
        <v>0.75</v>
      </c>
      <c r="I2102" s="201" t="s">
        <v>3957</v>
      </c>
    </row>
    <row r="2103" spans="1:9" ht="25.5">
      <c r="A2103" s="167">
        <f t="shared" si="32"/>
        <v>2098</v>
      </c>
      <c r="B2103" s="201" t="s">
        <v>3263</v>
      </c>
      <c r="C2103" s="201" t="s">
        <v>4006</v>
      </c>
      <c r="D2103" s="214">
        <v>932839840</v>
      </c>
      <c r="E2103" s="201" t="s">
        <v>306</v>
      </c>
      <c r="F2103" s="202" t="s">
        <v>3265</v>
      </c>
      <c r="G2103" s="201">
        <v>30</v>
      </c>
      <c r="H2103" s="201">
        <v>0.75</v>
      </c>
      <c r="I2103" s="201" t="s">
        <v>3957</v>
      </c>
    </row>
    <row r="2104" spans="1:9" ht="25.5">
      <c r="A2104" s="167">
        <f t="shared" si="32"/>
        <v>2099</v>
      </c>
      <c r="B2104" s="201" t="s">
        <v>4007</v>
      </c>
      <c r="C2104" s="201" t="s">
        <v>4008</v>
      </c>
      <c r="D2104" s="214" t="s">
        <v>4009</v>
      </c>
      <c r="E2104" s="201" t="s">
        <v>308</v>
      </c>
      <c r="F2104" s="201" t="s">
        <v>4010</v>
      </c>
      <c r="G2104" s="201">
        <v>1</v>
      </c>
      <c r="H2104" s="201">
        <v>2.5</v>
      </c>
      <c r="I2104" s="201" t="s">
        <v>4011</v>
      </c>
    </row>
    <row r="2105" spans="1:9" ht="25.5">
      <c r="A2105" s="167">
        <f t="shared" si="32"/>
        <v>2100</v>
      </c>
      <c r="B2105" s="201" t="s">
        <v>4007</v>
      </c>
      <c r="C2105" s="201" t="s">
        <v>4012</v>
      </c>
      <c r="D2105" s="214" t="s">
        <v>4013</v>
      </c>
      <c r="E2105" s="201" t="s">
        <v>308</v>
      </c>
      <c r="F2105" s="201" t="s">
        <v>4010</v>
      </c>
      <c r="G2105" s="201">
        <v>1</v>
      </c>
      <c r="H2105" s="201">
        <v>2.5</v>
      </c>
      <c r="I2105" s="201" t="s">
        <v>4011</v>
      </c>
    </row>
    <row r="2106" spans="1:9" ht="25.5">
      <c r="A2106" s="167">
        <f t="shared" si="32"/>
        <v>2101</v>
      </c>
      <c r="B2106" s="201" t="s">
        <v>4007</v>
      </c>
      <c r="C2106" s="201" t="s">
        <v>4014</v>
      </c>
      <c r="D2106" s="214" t="s">
        <v>4015</v>
      </c>
      <c r="E2106" s="201" t="s">
        <v>308</v>
      </c>
      <c r="F2106" s="201" t="s">
        <v>4010</v>
      </c>
      <c r="G2106" s="201">
        <v>1</v>
      </c>
      <c r="H2106" s="201">
        <v>2.5</v>
      </c>
      <c r="I2106" s="201" t="s">
        <v>4011</v>
      </c>
    </row>
    <row r="2107" spans="1:9" ht="25.5">
      <c r="A2107" s="167">
        <f t="shared" si="32"/>
        <v>2102</v>
      </c>
      <c r="B2107" s="201" t="s">
        <v>4007</v>
      </c>
      <c r="C2107" s="201" t="s">
        <v>4016</v>
      </c>
      <c r="D2107" s="214" t="s">
        <v>4015</v>
      </c>
      <c r="E2107" s="201" t="s">
        <v>308</v>
      </c>
      <c r="F2107" s="201" t="s">
        <v>4010</v>
      </c>
      <c r="G2107" s="201">
        <v>1</v>
      </c>
      <c r="H2107" s="201">
        <v>2.5</v>
      </c>
      <c r="I2107" s="201" t="s">
        <v>4011</v>
      </c>
    </row>
    <row r="2108" spans="1:9" ht="25.5">
      <c r="A2108" s="167">
        <f t="shared" si="32"/>
        <v>2103</v>
      </c>
      <c r="B2108" s="201" t="s">
        <v>4007</v>
      </c>
      <c r="C2108" s="201" t="s">
        <v>4017</v>
      </c>
      <c r="D2108" s="214" t="s">
        <v>4018</v>
      </c>
      <c r="E2108" s="201" t="s">
        <v>308</v>
      </c>
      <c r="F2108" s="201" t="s">
        <v>4010</v>
      </c>
      <c r="G2108" s="201">
        <v>1</v>
      </c>
      <c r="H2108" s="201">
        <v>2.5</v>
      </c>
      <c r="I2108" s="201" t="s">
        <v>4011</v>
      </c>
    </row>
    <row r="2109" spans="1:9" ht="25.5">
      <c r="A2109" s="167">
        <f t="shared" si="32"/>
        <v>2104</v>
      </c>
      <c r="B2109" s="201" t="s">
        <v>4007</v>
      </c>
      <c r="C2109" s="201" t="s">
        <v>4019</v>
      </c>
      <c r="D2109" s="214">
        <v>975269971</v>
      </c>
      <c r="E2109" s="201" t="s">
        <v>308</v>
      </c>
      <c r="F2109" s="201" t="s">
        <v>4010</v>
      </c>
      <c r="G2109" s="201">
        <v>1</v>
      </c>
      <c r="H2109" s="201">
        <v>2.5</v>
      </c>
      <c r="I2109" s="201" t="s">
        <v>4011</v>
      </c>
    </row>
    <row r="2110" spans="1:9" ht="25.5">
      <c r="A2110" s="167">
        <f t="shared" si="32"/>
        <v>2105</v>
      </c>
      <c r="B2110" s="201" t="s">
        <v>4007</v>
      </c>
      <c r="C2110" s="201" t="s">
        <v>4020</v>
      </c>
      <c r="D2110" s="214">
        <v>976088079</v>
      </c>
      <c r="E2110" s="201" t="s">
        <v>308</v>
      </c>
      <c r="F2110" s="201" t="s">
        <v>4010</v>
      </c>
      <c r="G2110" s="201">
        <v>1</v>
      </c>
      <c r="H2110" s="201">
        <v>2.5</v>
      </c>
      <c r="I2110" s="201" t="s">
        <v>4011</v>
      </c>
    </row>
    <row r="2111" spans="1:9" ht="25.5">
      <c r="A2111" s="167">
        <f t="shared" si="32"/>
        <v>2106</v>
      </c>
      <c r="B2111" s="201" t="s">
        <v>4007</v>
      </c>
      <c r="C2111" s="201" t="s">
        <v>4021</v>
      </c>
      <c r="D2111" s="214" t="s">
        <v>4022</v>
      </c>
      <c r="E2111" s="201" t="s">
        <v>308</v>
      </c>
      <c r="F2111" s="201" t="s">
        <v>4010</v>
      </c>
      <c r="G2111" s="201">
        <v>1</v>
      </c>
      <c r="H2111" s="201">
        <v>2.5</v>
      </c>
      <c r="I2111" s="201" t="s">
        <v>4011</v>
      </c>
    </row>
    <row r="2112" spans="1:9" ht="25.5">
      <c r="A2112" s="167">
        <f t="shared" si="32"/>
        <v>2107</v>
      </c>
      <c r="B2112" s="201" t="s">
        <v>4007</v>
      </c>
      <c r="C2112" s="201" t="s">
        <v>4023</v>
      </c>
      <c r="D2112" s="214" t="s">
        <v>4024</v>
      </c>
      <c r="E2112" s="201" t="s">
        <v>308</v>
      </c>
      <c r="F2112" s="201" t="s">
        <v>4010</v>
      </c>
      <c r="G2112" s="201">
        <v>1</v>
      </c>
      <c r="H2112" s="201">
        <v>2.5</v>
      </c>
      <c r="I2112" s="201" t="s">
        <v>4011</v>
      </c>
    </row>
    <row r="2113" spans="1:9" ht="25.5">
      <c r="A2113" s="167">
        <f t="shared" si="32"/>
        <v>2108</v>
      </c>
      <c r="B2113" s="201" t="s">
        <v>4007</v>
      </c>
      <c r="C2113" s="201" t="s">
        <v>4025</v>
      </c>
      <c r="D2113" s="214">
        <v>938651478</v>
      </c>
      <c r="E2113" s="201" t="s">
        <v>308</v>
      </c>
      <c r="F2113" s="201" t="s">
        <v>4010</v>
      </c>
      <c r="G2113" s="201">
        <v>1</v>
      </c>
      <c r="H2113" s="201">
        <v>2.5</v>
      </c>
      <c r="I2113" s="201" t="s">
        <v>4011</v>
      </c>
    </row>
    <row r="2114" spans="1:9" ht="25.5">
      <c r="A2114" s="167">
        <f t="shared" si="32"/>
        <v>2109</v>
      </c>
      <c r="B2114" s="201" t="s">
        <v>4007</v>
      </c>
      <c r="C2114" s="201" t="s">
        <v>4026</v>
      </c>
      <c r="D2114" s="214" t="s">
        <v>4027</v>
      </c>
      <c r="E2114" s="201" t="s">
        <v>308</v>
      </c>
      <c r="F2114" s="201" t="s">
        <v>4010</v>
      </c>
      <c r="G2114" s="201">
        <v>1</v>
      </c>
      <c r="H2114" s="201">
        <v>2.5</v>
      </c>
      <c r="I2114" s="201" t="s">
        <v>4011</v>
      </c>
    </row>
    <row r="2115" spans="1:9" ht="25.5">
      <c r="A2115" s="167">
        <f t="shared" si="32"/>
        <v>2110</v>
      </c>
      <c r="B2115" s="201" t="s">
        <v>4007</v>
      </c>
      <c r="C2115" s="201" t="s">
        <v>4028</v>
      </c>
      <c r="D2115" s="214" t="s">
        <v>4029</v>
      </c>
      <c r="E2115" s="201" t="s">
        <v>308</v>
      </c>
      <c r="F2115" s="201" t="s">
        <v>4010</v>
      </c>
      <c r="G2115" s="201">
        <v>1</v>
      </c>
      <c r="H2115" s="201">
        <v>2.5</v>
      </c>
      <c r="I2115" s="201" t="s">
        <v>4011</v>
      </c>
    </row>
    <row r="2116" spans="1:9" ht="25.5">
      <c r="A2116" s="167">
        <f t="shared" si="32"/>
        <v>2111</v>
      </c>
      <c r="B2116" s="201" t="s">
        <v>4007</v>
      </c>
      <c r="C2116" s="201" t="s">
        <v>4030</v>
      </c>
      <c r="D2116" s="214" t="s">
        <v>4024</v>
      </c>
      <c r="E2116" s="201" t="s">
        <v>308</v>
      </c>
      <c r="F2116" s="201" t="s">
        <v>4010</v>
      </c>
      <c r="G2116" s="201">
        <v>1</v>
      </c>
      <c r="H2116" s="201">
        <v>2.5</v>
      </c>
      <c r="I2116" s="201" t="s">
        <v>4011</v>
      </c>
    </row>
    <row r="2117" spans="1:9" ht="25.5">
      <c r="A2117" s="167">
        <f t="shared" si="32"/>
        <v>2112</v>
      </c>
      <c r="B2117" s="201" t="s">
        <v>4007</v>
      </c>
      <c r="C2117" s="201" t="s">
        <v>4031</v>
      </c>
      <c r="D2117" s="214">
        <v>999678994</v>
      </c>
      <c r="E2117" s="201" t="s">
        <v>308</v>
      </c>
      <c r="F2117" s="201" t="s">
        <v>4010</v>
      </c>
      <c r="G2117" s="201">
        <v>1</v>
      </c>
      <c r="H2117" s="201">
        <v>2.5</v>
      </c>
      <c r="I2117" s="201" t="s">
        <v>4011</v>
      </c>
    </row>
    <row r="2118" spans="1:9" ht="25.5">
      <c r="A2118" s="167">
        <f t="shared" si="32"/>
        <v>2113</v>
      </c>
      <c r="B2118" s="201" t="s">
        <v>4007</v>
      </c>
      <c r="C2118" s="201" t="s">
        <v>4032</v>
      </c>
      <c r="D2118" s="214" t="s">
        <v>4033</v>
      </c>
      <c r="E2118" s="201" t="s">
        <v>308</v>
      </c>
      <c r="F2118" s="201" t="s">
        <v>4010</v>
      </c>
      <c r="G2118" s="201">
        <v>1</v>
      </c>
      <c r="H2118" s="201">
        <v>2.5</v>
      </c>
      <c r="I2118" s="201" t="s">
        <v>4011</v>
      </c>
    </row>
    <row r="2119" spans="1:9" ht="38.25">
      <c r="A2119" s="167">
        <f t="shared" si="32"/>
        <v>2114</v>
      </c>
      <c r="B2119" s="201" t="s">
        <v>583</v>
      </c>
      <c r="C2119" s="201" t="s">
        <v>4209</v>
      </c>
      <c r="D2119" s="201" t="s">
        <v>4210</v>
      </c>
      <c r="E2119" s="201" t="s">
        <v>711</v>
      </c>
      <c r="F2119" s="202" t="s">
        <v>3118</v>
      </c>
      <c r="G2119" s="201">
        <v>3</v>
      </c>
      <c r="H2119" s="201">
        <v>30</v>
      </c>
      <c r="I2119" s="201" t="s">
        <v>4211</v>
      </c>
    </row>
    <row r="2120" spans="1:9" ht="38.25">
      <c r="A2120" s="167">
        <f t="shared" ref="A2120" si="33">+A2119+1</f>
        <v>2115</v>
      </c>
      <c r="B2120" s="201" t="s">
        <v>583</v>
      </c>
      <c r="C2120" s="201" t="s">
        <v>4212</v>
      </c>
      <c r="D2120" s="201" t="s">
        <v>4213</v>
      </c>
      <c r="E2120" s="201" t="s">
        <v>711</v>
      </c>
      <c r="F2120" s="202" t="s">
        <v>3118</v>
      </c>
      <c r="G2120" s="201">
        <v>3</v>
      </c>
      <c r="H2120" s="201">
        <v>30</v>
      </c>
      <c r="I2120" s="201" t="s">
        <v>4211</v>
      </c>
    </row>
    <row r="2122" spans="1:9" ht="18.75">
      <c r="A2122" s="551" t="s">
        <v>4657</v>
      </c>
      <c r="B2122" s="551"/>
      <c r="C2122" s="551"/>
      <c r="D2122" s="551"/>
      <c r="E2122" s="551"/>
      <c r="F2122" s="402"/>
      <c r="G2122" s="402"/>
      <c r="H2122" s="159"/>
      <c r="I2122" s="414" t="s">
        <v>4658</v>
      </c>
    </row>
    <row r="2123" spans="1:9">
      <c r="A2123" s="92"/>
      <c r="B2123" s="92"/>
      <c r="C2123" s="92"/>
      <c r="D2123" s="92"/>
      <c r="E2123" s="92"/>
      <c r="F2123" s="92"/>
      <c r="G2123" s="92"/>
      <c r="H2123" s="92"/>
      <c r="I2123" s="92"/>
    </row>
    <row r="2124" spans="1:9" ht="18.75">
      <c r="A2124" s="463" t="s">
        <v>4655</v>
      </c>
      <c r="B2124" s="463"/>
      <c r="C2124" s="463"/>
      <c r="D2124" s="463"/>
      <c r="E2124" s="384"/>
      <c r="F2124" s="384"/>
      <c r="G2124" s="384"/>
      <c r="H2124" s="594" t="s">
        <v>4673</v>
      </c>
      <c r="I2124" s="594"/>
    </row>
    <row r="2125" spans="1:9" ht="18.75">
      <c r="A2125" s="463"/>
      <c r="B2125" s="463"/>
      <c r="C2125" s="463"/>
      <c r="D2125" s="463"/>
      <c r="E2125" s="384"/>
      <c r="F2125" s="384"/>
      <c r="G2125" s="384"/>
      <c r="H2125" s="594"/>
      <c r="I2125" s="594"/>
    </row>
  </sheetData>
  <mergeCells count="4">
    <mergeCell ref="A2:I2"/>
    <mergeCell ref="A2122:E2122"/>
    <mergeCell ref="A2124:D2125"/>
    <mergeCell ref="H2124:I2125"/>
  </mergeCells>
  <conditionalFormatting sqref="C322:C337">
    <cfRule type="expression" dxfId="147" priority="146" stopIfTrue="1">
      <formula>AND(COUNTIF($E:$E, C322)&gt;1,NOT(ISBLANK(C322)))</formula>
    </cfRule>
    <cfRule type="expression" dxfId="146" priority="147" stopIfTrue="1">
      <formula>AND(COUNTIF($E:$E, C322)&gt;1,NOT(ISBLANK(C322)))</formula>
    </cfRule>
  </conditionalFormatting>
  <conditionalFormatting sqref="C19">
    <cfRule type="expression" dxfId="145" priority="142" stopIfTrue="1">
      <formula>AND(COUNTIF($E$16:$E$16, C19)&gt;1,NOT(ISBLANK(C19)))</formula>
    </cfRule>
  </conditionalFormatting>
  <conditionalFormatting sqref="C20">
    <cfRule type="expression" dxfId="144" priority="141" stopIfTrue="1">
      <formula>AND(COUNTIF($E$17:$E$17, C20)&gt;1,NOT(ISBLANK(C20)))</formula>
    </cfRule>
  </conditionalFormatting>
  <conditionalFormatting sqref="C21">
    <cfRule type="expression" dxfId="143" priority="139" stopIfTrue="1">
      <formula>AND(COUNTIF($E$18:$E$18, C21)&gt;1,NOT(ISBLANK(C21)))</formula>
    </cfRule>
    <cfRule type="expression" dxfId="142" priority="140" stopIfTrue="1">
      <formula>AND(COUNTIF($E$18:$E$18, C21)&gt;1,NOT(ISBLANK(C21)))</formula>
    </cfRule>
  </conditionalFormatting>
  <conditionalFormatting sqref="C142:C145">
    <cfRule type="duplicateValues" dxfId="141" priority="136"/>
    <cfRule type="duplicateValues" dxfId="140" priority="137"/>
    <cfRule type="duplicateValues" dxfId="139" priority="138"/>
  </conditionalFormatting>
  <conditionalFormatting sqref="C142:C145">
    <cfRule type="duplicateValues" dxfId="138" priority="135"/>
  </conditionalFormatting>
  <conditionalFormatting sqref="C143">
    <cfRule type="duplicateValues" dxfId="137" priority="133"/>
    <cfRule type="duplicateValues" dxfId="136" priority="134"/>
  </conditionalFormatting>
  <conditionalFormatting sqref="C142">
    <cfRule type="duplicateValues" dxfId="135" priority="131"/>
    <cfRule type="duplicateValues" dxfId="134" priority="132"/>
  </conditionalFormatting>
  <conditionalFormatting sqref="C145">
    <cfRule type="duplicateValues" dxfId="133" priority="128"/>
    <cfRule type="duplicateValues" dxfId="132" priority="129"/>
    <cfRule type="duplicateValues" dxfId="131" priority="130"/>
  </conditionalFormatting>
  <conditionalFormatting sqref="C145">
    <cfRule type="duplicateValues" dxfId="130" priority="127"/>
  </conditionalFormatting>
  <conditionalFormatting sqref="C143:C145">
    <cfRule type="duplicateValues" dxfId="129" priority="124"/>
    <cfRule type="duplicateValues" dxfId="128" priority="125"/>
    <cfRule type="duplicateValues" dxfId="127" priority="126"/>
  </conditionalFormatting>
  <conditionalFormatting sqref="C143:C145">
    <cfRule type="duplicateValues" dxfId="126" priority="123"/>
  </conditionalFormatting>
  <conditionalFormatting sqref="C148">
    <cfRule type="duplicateValues" dxfId="125" priority="120"/>
    <cfRule type="duplicateValues" dxfId="124" priority="121"/>
    <cfRule type="duplicateValues" dxfId="123" priority="122"/>
  </conditionalFormatting>
  <conditionalFormatting sqref="C148">
    <cfRule type="duplicateValues" dxfId="122" priority="119"/>
  </conditionalFormatting>
  <conditionalFormatting sqref="C142">
    <cfRule type="duplicateValues" dxfId="121" priority="116"/>
    <cfRule type="duplicateValues" dxfId="120" priority="117"/>
    <cfRule type="duplicateValues" dxfId="119" priority="118"/>
  </conditionalFormatting>
  <conditionalFormatting sqref="C142">
    <cfRule type="duplicateValues" dxfId="118" priority="115"/>
  </conditionalFormatting>
  <conditionalFormatting sqref="C149">
    <cfRule type="duplicateValues" dxfId="117" priority="112"/>
    <cfRule type="duplicateValues" dxfId="116" priority="113"/>
    <cfRule type="duplicateValues" dxfId="115" priority="114"/>
  </conditionalFormatting>
  <conditionalFormatting sqref="C149">
    <cfRule type="duplicateValues" dxfId="114" priority="111"/>
  </conditionalFormatting>
  <conditionalFormatting sqref="C262:C269">
    <cfRule type="duplicateValues" dxfId="113" priority="110"/>
  </conditionalFormatting>
  <conditionalFormatting sqref="C280:C308">
    <cfRule type="duplicateValues" dxfId="112" priority="109"/>
  </conditionalFormatting>
  <conditionalFormatting sqref="C283:C311">
    <cfRule type="expression" dxfId="111" priority="108" stopIfTrue="1">
      <formula>AND(COUNTIF($E$9:$E$122, C283)&gt;1,NOT(ISBLANK(C283)))</formula>
    </cfRule>
  </conditionalFormatting>
  <conditionalFormatting sqref="C309">
    <cfRule type="expression" dxfId="110" priority="107" stopIfTrue="1">
      <formula>AND(COUNTIF($E$120:$E$120, C309)&gt;1,NOT(ISBLANK(C309)))</formula>
    </cfRule>
  </conditionalFormatting>
  <conditionalFormatting sqref="C310:C311">
    <cfRule type="expression" dxfId="109" priority="106" stopIfTrue="1">
      <formula>AND(COUNTIF($E$121:$E$122, C310)&gt;1,NOT(ISBLANK(C310)))</formula>
    </cfRule>
  </conditionalFormatting>
  <conditionalFormatting sqref="C299">
    <cfRule type="expression" dxfId="108" priority="105" stopIfTrue="1">
      <formula>AND(COUNTIF($E$110:$E$110, C299)&gt;1,NOT(ISBLANK(C299)))</formula>
    </cfRule>
  </conditionalFormatting>
  <conditionalFormatting sqref="C300">
    <cfRule type="expression" dxfId="107" priority="104" stopIfTrue="1">
      <formula>AND(COUNTIF($E$111:$E$111, C300)&gt;1,NOT(ISBLANK(C300)))</formula>
    </cfRule>
  </conditionalFormatting>
  <conditionalFormatting sqref="C310">
    <cfRule type="expression" dxfId="106" priority="103" stopIfTrue="1">
      <formula>AND(COUNTIF($E$121:$E$121, C310)&gt;1,NOT(ISBLANK(C310)))</formula>
    </cfRule>
  </conditionalFormatting>
  <conditionalFormatting sqref="C312">
    <cfRule type="expression" dxfId="105" priority="102" stopIfTrue="1">
      <formula>AND(COUNTIF($E$123:$E$123, C312)&gt;1,NOT(ISBLANK(C312)))</formula>
    </cfRule>
  </conditionalFormatting>
  <conditionalFormatting sqref="C313:C314">
    <cfRule type="expression" dxfId="104" priority="101" stopIfTrue="1">
      <formula>AND(COUNTIF($E$124:$E$125, C313)&gt;1,NOT(ISBLANK(C313)))</formula>
    </cfRule>
  </conditionalFormatting>
  <conditionalFormatting sqref="C315">
    <cfRule type="expression" dxfId="103" priority="100" stopIfTrue="1">
      <formula>AND(COUNTIF($E$126:$E$126, C315)&gt;1,NOT(ISBLANK(C315)))</formula>
    </cfRule>
  </conditionalFormatting>
  <conditionalFormatting sqref="C316:C317">
    <cfRule type="expression" dxfId="102" priority="99" stopIfTrue="1">
      <formula>AND(COUNTIF($E$127:$E$128, C316)&gt;1,NOT(ISBLANK(C316)))</formula>
    </cfRule>
  </conditionalFormatting>
  <conditionalFormatting sqref="C318:C319">
    <cfRule type="expression" dxfId="101" priority="98" stopIfTrue="1">
      <formula>AND(COUNTIF($E$129:$E$130, C318)&gt;1,NOT(ISBLANK(C318)))</formula>
    </cfRule>
  </conditionalFormatting>
  <conditionalFormatting sqref="C320:C321">
    <cfRule type="expression" dxfId="100" priority="97" stopIfTrue="1">
      <formula>AND(COUNTIF($E$131:$E$133, C320)&gt;1,NOT(ISBLANK(C320)))</formula>
    </cfRule>
  </conditionalFormatting>
  <conditionalFormatting sqref="C308">
    <cfRule type="expression" dxfId="99" priority="96" stopIfTrue="1">
      <formula>AND(COUNTIF($E$119:$E$119, C308)&gt;1,NOT(ISBLANK(C308)))</formula>
    </cfRule>
  </conditionalFormatting>
  <conditionalFormatting sqref="C301:C308">
    <cfRule type="expression" dxfId="98" priority="95" stopIfTrue="1">
      <formula>AND(COUNTIF($E$112:$E$119, C301)&gt;1,NOT(ISBLANK(C301)))</formula>
    </cfRule>
  </conditionalFormatting>
  <conditionalFormatting sqref="C367:C410">
    <cfRule type="duplicateValues" dxfId="97" priority="94"/>
  </conditionalFormatting>
  <conditionalFormatting sqref="C338:C410">
    <cfRule type="duplicateValues" dxfId="96" priority="93"/>
  </conditionalFormatting>
  <conditionalFormatting sqref="C42:C54">
    <cfRule type="duplicateValues" dxfId="95" priority="92"/>
  </conditionalFormatting>
  <conditionalFormatting sqref="C808">
    <cfRule type="duplicateValues" dxfId="94" priority="91"/>
  </conditionalFormatting>
  <conditionalFormatting sqref="C809">
    <cfRule type="duplicateValues" dxfId="93" priority="90"/>
  </conditionalFormatting>
  <conditionalFormatting sqref="C810">
    <cfRule type="duplicateValues" dxfId="92" priority="89"/>
  </conditionalFormatting>
  <conditionalFormatting sqref="C811">
    <cfRule type="duplicateValues" dxfId="91" priority="88"/>
  </conditionalFormatting>
  <conditionalFormatting sqref="C812">
    <cfRule type="duplicateValues" dxfId="90" priority="87"/>
  </conditionalFormatting>
  <conditionalFormatting sqref="C813">
    <cfRule type="duplicateValues" dxfId="89" priority="86"/>
  </conditionalFormatting>
  <conditionalFormatting sqref="C814">
    <cfRule type="duplicateValues" dxfId="88" priority="85"/>
  </conditionalFormatting>
  <conditionalFormatting sqref="C815">
    <cfRule type="duplicateValues" dxfId="87" priority="84"/>
  </conditionalFormatting>
  <conditionalFormatting sqref="C816">
    <cfRule type="duplicateValues" dxfId="86" priority="83"/>
  </conditionalFormatting>
  <conditionalFormatting sqref="C817">
    <cfRule type="duplicateValues" dxfId="85" priority="82"/>
  </conditionalFormatting>
  <conditionalFormatting sqref="C818">
    <cfRule type="duplicateValues" dxfId="84" priority="81"/>
  </conditionalFormatting>
  <conditionalFormatting sqref="C819">
    <cfRule type="duplicateValues" dxfId="83" priority="80"/>
  </conditionalFormatting>
  <conditionalFormatting sqref="C820">
    <cfRule type="duplicateValues" dxfId="82" priority="79"/>
  </conditionalFormatting>
  <conditionalFormatting sqref="C821">
    <cfRule type="duplicateValues" dxfId="81" priority="78"/>
  </conditionalFormatting>
  <conditionalFormatting sqref="C822">
    <cfRule type="duplicateValues" dxfId="80" priority="77"/>
  </conditionalFormatting>
  <conditionalFormatting sqref="C823">
    <cfRule type="duplicateValues" dxfId="79" priority="76"/>
  </conditionalFormatting>
  <conditionalFormatting sqref="C824">
    <cfRule type="duplicateValues" dxfId="78" priority="75"/>
  </conditionalFormatting>
  <conditionalFormatting sqref="C825">
    <cfRule type="duplicateValues" dxfId="77" priority="74"/>
  </conditionalFormatting>
  <conditionalFormatting sqref="C826">
    <cfRule type="duplicateValues" dxfId="76" priority="73"/>
  </conditionalFormatting>
  <conditionalFormatting sqref="C827">
    <cfRule type="duplicateValues" dxfId="75" priority="72"/>
  </conditionalFormatting>
  <conditionalFormatting sqref="C56:C105">
    <cfRule type="duplicateValues" dxfId="74" priority="71"/>
  </conditionalFormatting>
  <conditionalFormatting sqref="C25:C105">
    <cfRule type="duplicateValues" dxfId="73" priority="143"/>
  </conditionalFormatting>
  <conditionalFormatting sqref="C6:C105">
    <cfRule type="duplicateValues" dxfId="72" priority="144"/>
  </conditionalFormatting>
  <conditionalFormatting sqref="C732:C749">
    <cfRule type="duplicateValues" dxfId="71" priority="70"/>
  </conditionalFormatting>
  <conditionalFormatting sqref="C506">
    <cfRule type="duplicateValues" dxfId="70" priority="69"/>
  </conditionalFormatting>
  <conditionalFormatting sqref="C507">
    <cfRule type="duplicateValues" dxfId="69" priority="68"/>
  </conditionalFormatting>
  <conditionalFormatting sqref="C508">
    <cfRule type="duplicateValues" dxfId="68" priority="67"/>
  </conditionalFormatting>
  <conditionalFormatting sqref="C509">
    <cfRule type="duplicateValues" dxfId="67" priority="66"/>
  </conditionalFormatting>
  <conditionalFormatting sqref="C510">
    <cfRule type="duplicateValues" dxfId="66" priority="65"/>
  </conditionalFormatting>
  <conditionalFormatting sqref="C511">
    <cfRule type="duplicateValues" dxfId="65" priority="64"/>
  </conditionalFormatting>
  <conditionalFormatting sqref="C512">
    <cfRule type="duplicateValues" dxfId="64" priority="63"/>
  </conditionalFormatting>
  <conditionalFormatting sqref="C513">
    <cfRule type="duplicateValues" dxfId="63" priority="62"/>
  </conditionalFormatting>
  <conditionalFormatting sqref="C514">
    <cfRule type="duplicateValues" dxfId="62" priority="61"/>
  </conditionalFormatting>
  <conditionalFormatting sqref="C515">
    <cfRule type="duplicateValues" dxfId="61" priority="60"/>
  </conditionalFormatting>
  <conditionalFormatting sqref="C516">
    <cfRule type="duplicateValues" dxfId="60" priority="59"/>
  </conditionalFormatting>
  <conditionalFormatting sqref="C517">
    <cfRule type="duplicateValues" dxfId="59" priority="58"/>
  </conditionalFormatting>
  <conditionalFormatting sqref="C518">
    <cfRule type="duplicateValues" dxfId="58" priority="57"/>
  </conditionalFormatting>
  <conditionalFormatting sqref="C519">
    <cfRule type="duplicateValues" dxfId="57" priority="56"/>
  </conditionalFormatting>
  <conditionalFormatting sqref="C520">
    <cfRule type="duplicateValues" dxfId="56" priority="55"/>
  </conditionalFormatting>
  <conditionalFormatting sqref="C521">
    <cfRule type="duplicateValues" dxfId="55" priority="54"/>
  </conditionalFormatting>
  <conditionalFormatting sqref="C522">
    <cfRule type="duplicateValues" dxfId="54" priority="53"/>
  </conditionalFormatting>
  <conditionalFormatting sqref="C523">
    <cfRule type="duplicateValues" dxfId="53" priority="52"/>
  </conditionalFormatting>
  <conditionalFormatting sqref="C524">
    <cfRule type="duplicateValues" dxfId="52" priority="51"/>
  </conditionalFormatting>
  <conditionalFormatting sqref="C525">
    <cfRule type="duplicateValues" dxfId="51" priority="50"/>
  </conditionalFormatting>
  <conditionalFormatting sqref="C526">
    <cfRule type="duplicateValues" dxfId="50" priority="49"/>
  </conditionalFormatting>
  <conditionalFormatting sqref="C527">
    <cfRule type="duplicateValues" dxfId="49" priority="48"/>
  </conditionalFormatting>
  <conditionalFormatting sqref="C528">
    <cfRule type="duplicateValues" dxfId="48" priority="47"/>
  </conditionalFormatting>
  <conditionalFormatting sqref="C529">
    <cfRule type="duplicateValues" dxfId="47" priority="46"/>
  </conditionalFormatting>
  <conditionalFormatting sqref="C530">
    <cfRule type="duplicateValues" dxfId="46" priority="45"/>
  </conditionalFormatting>
  <conditionalFormatting sqref="C486:C530">
    <cfRule type="duplicateValues" dxfId="45" priority="145"/>
  </conditionalFormatting>
  <conditionalFormatting sqref="C190">
    <cfRule type="duplicateValues" dxfId="44" priority="44"/>
  </conditionalFormatting>
  <conditionalFormatting sqref="C191">
    <cfRule type="duplicateValues" dxfId="43" priority="43"/>
  </conditionalFormatting>
  <conditionalFormatting sqref="C192">
    <cfRule type="duplicateValues" dxfId="42" priority="42"/>
  </conditionalFormatting>
  <conditionalFormatting sqref="C193">
    <cfRule type="duplicateValues" dxfId="41" priority="41"/>
  </conditionalFormatting>
  <conditionalFormatting sqref="C194">
    <cfRule type="duplicateValues" dxfId="40" priority="40"/>
  </conditionalFormatting>
  <conditionalFormatting sqref="C195">
    <cfRule type="duplicateValues" dxfId="39" priority="39"/>
  </conditionalFormatting>
  <conditionalFormatting sqref="C196">
    <cfRule type="duplicateValues" dxfId="38" priority="38"/>
  </conditionalFormatting>
  <conditionalFormatting sqref="C197">
    <cfRule type="duplicateValues" dxfId="37" priority="37"/>
  </conditionalFormatting>
  <conditionalFormatting sqref="C198">
    <cfRule type="duplicateValues" dxfId="36" priority="36"/>
  </conditionalFormatting>
  <conditionalFormatting sqref="C199">
    <cfRule type="duplicateValues" dxfId="35" priority="35"/>
  </conditionalFormatting>
  <conditionalFormatting sqref="C200">
    <cfRule type="duplicateValues" dxfId="34" priority="34"/>
  </conditionalFormatting>
  <conditionalFormatting sqref="C201">
    <cfRule type="duplicateValues" dxfId="33" priority="33"/>
  </conditionalFormatting>
  <conditionalFormatting sqref="C202">
    <cfRule type="duplicateValues" dxfId="32" priority="32"/>
  </conditionalFormatting>
  <conditionalFormatting sqref="C203">
    <cfRule type="duplicateValues" dxfId="31" priority="31"/>
  </conditionalFormatting>
  <conditionalFormatting sqref="C204">
    <cfRule type="duplicateValues" dxfId="30" priority="30"/>
  </conditionalFormatting>
  <conditionalFormatting sqref="C205">
    <cfRule type="duplicateValues" dxfId="29" priority="29"/>
  </conditionalFormatting>
  <conditionalFormatting sqref="C206">
    <cfRule type="duplicateValues" dxfId="28" priority="28"/>
  </conditionalFormatting>
  <conditionalFormatting sqref="C207">
    <cfRule type="duplicateValues" dxfId="27" priority="27"/>
  </conditionalFormatting>
  <conditionalFormatting sqref="C208">
    <cfRule type="duplicateValues" dxfId="26" priority="26"/>
  </conditionalFormatting>
  <conditionalFormatting sqref="C209">
    <cfRule type="duplicateValues" dxfId="25" priority="25"/>
  </conditionalFormatting>
  <conditionalFormatting sqref="C210">
    <cfRule type="duplicateValues" dxfId="24" priority="24"/>
  </conditionalFormatting>
  <conditionalFormatting sqref="C211">
    <cfRule type="duplicateValues" dxfId="23" priority="23"/>
  </conditionalFormatting>
  <conditionalFormatting sqref="C212">
    <cfRule type="duplicateValues" dxfId="22" priority="22"/>
  </conditionalFormatting>
  <conditionalFormatting sqref="C213">
    <cfRule type="duplicateValues" dxfId="21" priority="21"/>
  </conditionalFormatting>
  <conditionalFormatting sqref="C214">
    <cfRule type="duplicateValues" dxfId="20" priority="20"/>
  </conditionalFormatting>
  <conditionalFormatting sqref="C215">
    <cfRule type="duplicateValues" dxfId="19" priority="19"/>
  </conditionalFormatting>
  <conditionalFormatting sqref="C216">
    <cfRule type="duplicateValues" dxfId="18" priority="18"/>
  </conditionalFormatting>
  <conditionalFormatting sqref="C217">
    <cfRule type="duplicateValues" dxfId="17" priority="17"/>
  </conditionalFormatting>
  <conditionalFormatting sqref="C644:C671">
    <cfRule type="duplicateValues" dxfId="16" priority="16"/>
  </conditionalFormatting>
  <conditionalFormatting sqref="C1489:C2120 C908:C941 C6:C880">
    <cfRule type="duplicateValues" dxfId="15" priority="15"/>
  </conditionalFormatting>
  <conditionalFormatting sqref="C1489:C2120 C6:C941">
    <cfRule type="duplicateValues" dxfId="14" priority="14"/>
  </conditionalFormatting>
  <conditionalFormatting sqref="C957:C958">
    <cfRule type="duplicateValues" dxfId="13" priority="13"/>
  </conditionalFormatting>
  <conditionalFormatting sqref="C993:C996">
    <cfRule type="duplicateValues" dxfId="12" priority="11"/>
    <cfRule type="duplicateValues" dxfId="11" priority="12"/>
  </conditionalFormatting>
  <conditionalFormatting sqref="C993:C996">
    <cfRule type="duplicateValues" dxfId="10" priority="10"/>
  </conditionalFormatting>
  <conditionalFormatting sqref="C1001:C1025">
    <cfRule type="duplicateValues" dxfId="9" priority="9"/>
  </conditionalFormatting>
  <conditionalFormatting sqref="C1044:C1054">
    <cfRule type="duplicateValues" dxfId="8" priority="8"/>
  </conditionalFormatting>
  <conditionalFormatting sqref="C1188:C1189">
    <cfRule type="duplicateValues" dxfId="7" priority="7"/>
  </conditionalFormatting>
  <conditionalFormatting sqref="C1197:C1198">
    <cfRule type="duplicateValues" dxfId="6" priority="6"/>
  </conditionalFormatting>
  <conditionalFormatting sqref="C1200">
    <cfRule type="duplicateValues" dxfId="5" priority="5"/>
  </conditionalFormatting>
  <conditionalFormatting sqref="C1203:C1227">
    <cfRule type="duplicateValues" dxfId="4" priority="4"/>
  </conditionalFormatting>
  <conditionalFormatting sqref="C1343:C1351">
    <cfRule type="duplicateValues" dxfId="3" priority="3"/>
  </conditionalFormatting>
  <conditionalFormatting sqref="C1369:C1371">
    <cfRule type="duplicateValues" dxfId="2" priority="2"/>
  </conditionalFormatting>
  <conditionalFormatting sqref="C1369:C1420">
    <cfRule type="duplicateValues" dxfId="1" priority="1"/>
  </conditionalFormatting>
  <pageMargins left="0.7" right="0.7" top="0.75" bottom="0.75" header="0.3" footer="0.3"/>
  <pageSetup paperSize="9" scale="52"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6">
    <tabColor rgb="FF00B050"/>
  </sheetPr>
  <dimension ref="A1:M111"/>
  <sheetViews>
    <sheetView view="pageBreakPreview" zoomScaleSheetLayoutView="100" workbookViewId="0">
      <selection activeCell="D93" sqref="D93"/>
    </sheetView>
  </sheetViews>
  <sheetFormatPr defaultRowHeight="15.75"/>
  <cols>
    <col min="1" max="1" width="6.140625" style="281" customWidth="1"/>
    <col min="2" max="2" width="21.140625" style="282" customWidth="1"/>
    <col min="3" max="3" width="43" style="283" customWidth="1"/>
    <col min="4" max="4" width="12.140625" style="284" customWidth="1"/>
    <col min="5" max="5" width="10.85546875" style="282" customWidth="1"/>
    <col min="6" max="6" width="14.5703125" style="282" customWidth="1"/>
    <col min="7" max="9" width="11" style="282" customWidth="1"/>
    <col min="10" max="10" width="27.5703125" style="284" customWidth="1"/>
    <col min="11" max="11" width="40.7109375" style="284" customWidth="1"/>
    <col min="12" max="16384" width="9.140625" style="284"/>
  </cols>
  <sheetData>
    <row r="1" spans="1:12">
      <c r="K1" s="285" t="s">
        <v>328</v>
      </c>
    </row>
    <row r="2" spans="1:12" ht="37.5" customHeight="1">
      <c r="A2" s="597" t="s">
        <v>4034</v>
      </c>
      <c r="B2" s="597"/>
      <c r="C2" s="597"/>
      <c r="D2" s="597"/>
      <c r="E2" s="597"/>
      <c r="F2" s="597"/>
      <c r="G2" s="597"/>
      <c r="H2" s="597"/>
      <c r="I2" s="597"/>
      <c r="J2" s="597"/>
      <c r="K2" s="597"/>
    </row>
    <row r="3" spans="1:12" ht="38.450000000000003" customHeight="1">
      <c r="A3" s="598" t="s">
        <v>217</v>
      </c>
      <c r="B3" s="599" t="s">
        <v>179</v>
      </c>
      <c r="C3" s="599" t="s">
        <v>266</v>
      </c>
      <c r="D3" s="599" t="s">
        <v>229</v>
      </c>
      <c r="E3" s="600" t="s">
        <v>220</v>
      </c>
      <c r="F3" s="601" t="s">
        <v>330</v>
      </c>
      <c r="G3" s="600" t="s">
        <v>262</v>
      </c>
      <c r="H3" s="600"/>
      <c r="I3" s="600"/>
      <c r="J3" s="602" t="s">
        <v>331</v>
      </c>
      <c r="K3" s="599" t="s">
        <v>263</v>
      </c>
    </row>
    <row r="4" spans="1:12" ht="46.5" customHeight="1">
      <c r="A4" s="598"/>
      <c r="B4" s="599"/>
      <c r="C4" s="599"/>
      <c r="D4" s="599"/>
      <c r="E4" s="600"/>
      <c r="F4" s="601"/>
      <c r="G4" s="325" t="s">
        <v>157</v>
      </c>
      <c r="H4" s="325" t="s">
        <v>156</v>
      </c>
      <c r="I4" s="325" t="s">
        <v>158</v>
      </c>
      <c r="J4" s="602"/>
      <c r="K4" s="599"/>
    </row>
    <row r="5" spans="1:12">
      <c r="A5" s="599" t="s">
        <v>4035</v>
      </c>
      <c r="B5" s="599"/>
      <c r="C5" s="599"/>
      <c r="D5" s="599"/>
      <c r="E5" s="599"/>
      <c r="F5" s="599"/>
      <c r="G5" s="599"/>
      <c r="H5" s="599"/>
      <c r="I5" s="599"/>
      <c r="J5" s="599"/>
      <c r="K5" s="599"/>
    </row>
    <row r="6" spans="1:12">
      <c r="A6" s="603" t="s">
        <v>598</v>
      </c>
      <c r="B6" s="603"/>
      <c r="C6" s="603"/>
      <c r="D6" s="324"/>
      <c r="E6" s="325">
        <f>SUM(E7:E47)</f>
        <v>2860</v>
      </c>
      <c r="F6" s="325">
        <f>SUM(F7:F47)</f>
        <v>38643</v>
      </c>
      <c r="G6" s="325">
        <f>SUM(G7:G47)</f>
        <v>24279</v>
      </c>
      <c r="H6" s="325">
        <f>SUM(H7:H47)</f>
        <v>11359</v>
      </c>
      <c r="I6" s="325">
        <f>SUM(I7:I47)</f>
        <v>3005</v>
      </c>
      <c r="J6" s="324"/>
      <c r="K6" s="324"/>
    </row>
    <row r="7" spans="1:12" ht="31.5">
      <c r="A7" s="286">
        <v>1</v>
      </c>
      <c r="B7" s="287" t="s">
        <v>4038</v>
      </c>
      <c r="C7" s="288" t="s">
        <v>4039</v>
      </c>
      <c r="D7" s="38" t="s">
        <v>265</v>
      </c>
      <c r="E7" s="289">
        <v>120</v>
      </c>
      <c r="F7" s="289">
        <v>3500</v>
      </c>
      <c r="G7" s="289">
        <v>3500</v>
      </c>
      <c r="H7" s="289"/>
      <c r="I7" s="288"/>
      <c r="J7" s="290" t="s">
        <v>4036</v>
      </c>
      <c r="K7" s="290" t="s">
        <v>4037</v>
      </c>
    </row>
    <row r="8" spans="1:12" ht="31.5">
      <c r="A8" s="286">
        <v>2</v>
      </c>
      <c r="B8" s="287" t="s">
        <v>4040</v>
      </c>
      <c r="C8" s="288" t="s">
        <v>4041</v>
      </c>
      <c r="D8" s="38" t="s">
        <v>265</v>
      </c>
      <c r="E8" s="289">
        <v>120</v>
      </c>
      <c r="F8" s="289">
        <v>3500</v>
      </c>
      <c r="G8" s="289">
        <v>3500</v>
      </c>
      <c r="H8" s="289"/>
      <c r="I8" s="289"/>
      <c r="J8" s="290" t="s">
        <v>4036</v>
      </c>
      <c r="K8" s="290" t="s">
        <v>4037</v>
      </c>
      <c r="L8" s="365"/>
    </row>
    <row r="9" spans="1:12" ht="31.5">
      <c r="A9" s="286">
        <v>3</v>
      </c>
      <c r="B9" s="287" t="s">
        <v>4042</v>
      </c>
      <c r="C9" s="288" t="s">
        <v>4043</v>
      </c>
      <c r="D9" s="38" t="s">
        <v>265</v>
      </c>
      <c r="E9" s="289">
        <v>120</v>
      </c>
      <c r="F9" s="289">
        <v>3500</v>
      </c>
      <c r="G9" s="289">
        <v>3500</v>
      </c>
      <c r="H9" s="289"/>
      <c r="I9" s="289"/>
      <c r="J9" s="290" t="s">
        <v>4036</v>
      </c>
      <c r="K9" s="290" t="s">
        <v>4037</v>
      </c>
      <c r="L9" s="365"/>
    </row>
    <row r="10" spans="1:12" ht="38.25" customHeight="1">
      <c r="A10" s="286">
        <v>4</v>
      </c>
      <c r="B10" s="287" t="s">
        <v>4044</v>
      </c>
      <c r="C10" s="288" t="s">
        <v>4045</v>
      </c>
      <c r="D10" s="38" t="s">
        <v>265</v>
      </c>
      <c r="E10" s="289">
        <v>120</v>
      </c>
      <c r="F10" s="289">
        <v>3600</v>
      </c>
      <c r="G10" s="289">
        <v>3600</v>
      </c>
      <c r="H10" s="289"/>
      <c r="I10" s="289"/>
      <c r="J10" s="290" t="s">
        <v>4036</v>
      </c>
      <c r="K10" s="290" t="s">
        <v>4037</v>
      </c>
    </row>
    <row r="11" spans="1:12" ht="31.5">
      <c r="A11" s="286">
        <v>5</v>
      </c>
      <c r="B11" s="291" t="s">
        <v>4046</v>
      </c>
      <c r="C11" s="288" t="s">
        <v>4047</v>
      </c>
      <c r="D11" s="38" t="s">
        <v>265</v>
      </c>
      <c r="E11" s="38">
        <v>120</v>
      </c>
      <c r="F11" s="289">
        <v>3000</v>
      </c>
      <c r="G11" s="289"/>
      <c r="H11" s="289">
        <v>3000</v>
      </c>
      <c r="I11" s="289"/>
      <c r="J11" s="290" t="s">
        <v>4036</v>
      </c>
      <c r="K11" s="290" t="s">
        <v>4037</v>
      </c>
    </row>
    <row r="12" spans="1:12" ht="31.5">
      <c r="A12" s="286">
        <v>6</v>
      </c>
      <c r="B12" s="291" t="s">
        <v>4048</v>
      </c>
      <c r="C12" s="288" t="s">
        <v>4049</v>
      </c>
      <c r="D12" s="38" t="s">
        <v>265</v>
      </c>
      <c r="E12" s="38">
        <v>120</v>
      </c>
      <c r="F12" s="289">
        <v>3000</v>
      </c>
      <c r="G12" s="289"/>
      <c r="H12" s="289">
        <v>3000</v>
      </c>
      <c r="I12" s="289"/>
      <c r="J12" s="290" t="s">
        <v>4036</v>
      </c>
      <c r="K12" s="290" t="s">
        <v>4037</v>
      </c>
    </row>
    <row r="13" spans="1:12" ht="31.5">
      <c r="A13" s="286">
        <v>7</v>
      </c>
      <c r="B13" s="291" t="s">
        <v>4050</v>
      </c>
      <c r="C13" s="288" t="s">
        <v>4051</v>
      </c>
      <c r="D13" s="38" t="s">
        <v>265</v>
      </c>
      <c r="E13" s="38">
        <v>120</v>
      </c>
      <c r="F13" s="289">
        <v>3000</v>
      </c>
      <c r="G13" s="289"/>
      <c r="H13" s="289">
        <v>3000</v>
      </c>
      <c r="I13" s="289"/>
      <c r="J13" s="290" t="s">
        <v>4036</v>
      </c>
      <c r="K13" s="290" t="s">
        <v>4037</v>
      </c>
    </row>
    <row r="14" spans="1:12" ht="31.5">
      <c r="A14" s="286">
        <v>8</v>
      </c>
      <c r="B14" s="38" t="s">
        <v>4350</v>
      </c>
      <c r="C14" s="288" t="s">
        <v>4351</v>
      </c>
      <c r="D14" s="38" t="s">
        <v>265</v>
      </c>
      <c r="E14" s="38">
        <v>120</v>
      </c>
      <c r="F14" s="288">
        <v>2880</v>
      </c>
      <c r="G14" s="289"/>
      <c r="H14" s="292"/>
      <c r="I14" s="288">
        <v>2880</v>
      </c>
      <c r="J14" s="290" t="s">
        <v>4036</v>
      </c>
      <c r="K14" s="290" t="s">
        <v>4037</v>
      </c>
    </row>
    <row r="15" spans="1:12" ht="31.5">
      <c r="A15" s="286">
        <v>9</v>
      </c>
      <c r="B15" s="293" t="s">
        <v>4052</v>
      </c>
      <c r="C15" s="38" t="s">
        <v>4393</v>
      </c>
      <c r="D15" s="38" t="s">
        <v>265</v>
      </c>
      <c r="E15" s="38">
        <v>200</v>
      </c>
      <c r="F15" s="294">
        <v>5925</v>
      </c>
      <c r="G15" s="294">
        <v>5925</v>
      </c>
      <c r="H15" s="292"/>
      <c r="I15" s="292"/>
      <c r="J15" s="295" t="s">
        <v>4053</v>
      </c>
      <c r="K15" s="290" t="s">
        <v>4054</v>
      </c>
    </row>
    <row r="16" spans="1:12" ht="47.25">
      <c r="A16" s="286">
        <v>10</v>
      </c>
      <c r="B16" s="293" t="s">
        <v>4390</v>
      </c>
      <c r="C16" s="38" t="s">
        <v>4391</v>
      </c>
      <c r="D16" s="38" t="s">
        <v>265</v>
      </c>
      <c r="E16" s="38">
        <v>100</v>
      </c>
      <c r="F16" s="294">
        <v>3504</v>
      </c>
      <c r="G16" s="294">
        <v>3504</v>
      </c>
      <c r="H16" s="292"/>
      <c r="I16" s="292"/>
      <c r="J16" s="295" t="s">
        <v>4053</v>
      </c>
      <c r="K16" s="290" t="s">
        <v>4054</v>
      </c>
    </row>
    <row r="17" spans="1:11" ht="31.5">
      <c r="A17" s="286">
        <v>11</v>
      </c>
      <c r="B17" s="293" t="s">
        <v>4056</v>
      </c>
      <c r="C17" s="38" t="s">
        <v>4392</v>
      </c>
      <c r="D17" s="38" t="s">
        <v>265</v>
      </c>
      <c r="E17" s="38">
        <v>100</v>
      </c>
      <c r="F17" s="294">
        <v>1734</v>
      </c>
      <c r="G17" s="294" t="s">
        <v>264</v>
      </c>
      <c r="H17" s="294">
        <v>1734</v>
      </c>
      <c r="I17" s="292"/>
      <c r="J17" s="295" t="s">
        <v>4053</v>
      </c>
      <c r="K17" s="290" t="s">
        <v>4054</v>
      </c>
    </row>
    <row r="18" spans="1:11" ht="47.25">
      <c r="A18" s="286">
        <v>12</v>
      </c>
      <c r="B18" s="38" t="s">
        <v>581</v>
      </c>
      <c r="C18" s="296" t="s">
        <v>4347</v>
      </c>
      <c r="D18" s="38" t="s">
        <v>265</v>
      </c>
      <c r="E18" s="297">
        <v>100</v>
      </c>
      <c r="F18" s="297">
        <v>100</v>
      </c>
      <c r="G18" s="288">
        <v>25</v>
      </c>
      <c r="H18" s="288">
        <v>50</v>
      </c>
      <c r="I18" s="288">
        <v>25</v>
      </c>
      <c r="J18" s="222" t="s">
        <v>4348</v>
      </c>
      <c r="K18" s="38" t="s">
        <v>4349</v>
      </c>
    </row>
    <row r="19" spans="1:11" ht="47.25">
      <c r="A19" s="286">
        <v>13</v>
      </c>
      <c r="B19" s="38" t="s">
        <v>583</v>
      </c>
      <c r="C19" s="296" t="s">
        <v>4347</v>
      </c>
      <c r="D19" s="38" t="s">
        <v>265</v>
      </c>
      <c r="E19" s="297">
        <v>100</v>
      </c>
      <c r="F19" s="297">
        <v>100</v>
      </c>
      <c r="G19" s="288">
        <v>25</v>
      </c>
      <c r="H19" s="288">
        <v>75</v>
      </c>
      <c r="I19" s="288"/>
      <c r="J19" s="222" t="s">
        <v>4348</v>
      </c>
      <c r="K19" s="38" t="s">
        <v>4349</v>
      </c>
    </row>
    <row r="20" spans="1:11" ht="47.25">
      <c r="A20" s="286">
        <v>14</v>
      </c>
      <c r="B20" s="38" t="s">
        <v>4340</v>
      </c>
      <c r="C20" s="296" t="s">
        <v>4347</v>
      </c>
      <c r="D20" s="38" t="s">
        <v>265</v>
      </c>
      <c r="E20" s="297">
        <v>25</v>
      </c>
      <c r="F20" s="297">
        <v>25</v>
      </c>
      <c r="G20" s="288">
        <v>25</v>
      </c>
      <c r="H20" s="288"/>
      <c r="I20" s="288"/>
      <c r="J20" s="222" t="s">
        <v>4348</v>
      </c>
      <c r="K20" s="38" t="s">
        <v>4349</v>
      </c>
    </row>
    <row r="21" spans="1:11" ht="47.25">
      <c r="A21" s="286">
        <v>15</v>
      </c>
      <c r="B21" s="38" t="s">
        <v>476</v>
      </c>
      <c r="C21" s="296" t="s">
        <v>4347</v>
      </c>
      <c r="D21" s="38" t="s">
        <v>265</v>
      </c>
      <c r="E21" s="297">
        <v>25</v>
      </c>
      <c r="F21" s="297">
        <v>25</v>
      </c>
      <c r="G21" s="288">
        <v>25</v>
      </c>
      <c r="H21" s="288"/>
      <c r="I21" s="288"/>
      <c r="J21" s="222" t="s">
        <v>4348</v>
      </c>
      <c r="K21" s="38" t="s">
        <v>4349</v>
      </c>
    </row>
    <row r="22" spans="1:11" ht="47.25">
      <c r="A22" s="286">
        <v>16</v>
      </c>
      <c r="B22" s="38" t="s">
        <v>4341</v>
      </c>
      <c r="C22" s="296" t="s">
        <v>4347</v>
      </c>
      <c r="D22" s="38" t="s">
        <v>265</v>
      </c>
      <c r="E22" s="297">
        <v>25</v>
      </c>
      <c r="F22" s="297">
        <v>25</v>
      </c>
      <c r="G22" s="288">
        <v>25</v>
      </c>
      <c r="H22" s="288"/>
      <c r="I22" s="288"/>
      <c r="J22" s="222" t="s">
        <v>4348</v>
      </c>
      <c r="K22" s="38" t="s">
        <v>4349</v>
      </c>
    </row>
    <row r="23" spans="1:11" ht="47.25">
      <c r="A23" s="286">
        <v>17</v>
      </c>
      <c r="B23" s="38" t="s">
        <v>546</v>
      </c>
      <c r="C23" s="296" t="s">
        <v>4347</v>
      </c>
      <c r="D23" s="38" t="s">
        <v>265</v>
      </c>
      <c r="E23" s="297">
        <v>25</v>
      </c>
      <c r="F23" s="297">
        <v>25</v>
      </c>
      <c r="G23" s="288">
        <v>25</v>
      </c>
      <c r="H23" s="288"/>
      <c r="I23" s="288"/>
      <c r="J23" s="222" t="s">
        <v>4348</v>
      </c>
      <c r="K23" s="38" t="s">
        <v>4349</v>
      </c>
    </row>
    <row r="24" spans="1:11" ht="47.25">
      <c r="A24" s="286">
        <v>18</v>
      </c>
      <c r="B24" s="38" t="s">
        <v>520</v>
      </c>
      <c r="C24" s="296" t="s">
        <v>4347</v>
      </c>
      <c r="D24" s="38" t="s">
        <v>265</v>
      </c>
      <c r="E24" s="297">
        <v>50</v>
      </c>
      <c r="F24" s="297">
        <v>50</v>
      </c>
      <c r="G24" s="288">
        <v>50</v>
      </c>
      <c r="H24" s="288"/>
      <c r="I24" s="288"/>
      <c r="J24" s="222" t="s">
        <v>4348</v>
      </c>
      <c r="K24" s="38" t="s">
        <v>4349</v>
      </c>
    </row>
    <row r="25" spans="1:11" ht="47.25">
      <c r="A25" s="286">
        <v>19</v>
      </c>
      <c r="B25" s="38" t="s">
        <v>4342</v>
      </c>
      <c r="C25" s="296" t="s">
        <v>4347</v>
      </c>
      <c r="D25" s="38" t="s">
        <v>265</v>
      </c>
      <c r="E25" s="297">
        <v>50</v>
      </c>
      <c r="F25" s="297">
        <v>50</v>
      </c>
      <c r="G25" s="288">
        <v>25</v>
      </c>
      <c r="H25" s="288"/>
      <c r="I25" s="288">
        <v>25</v>
      </c>
      <c r="J25" s="222" t="s">
        <v>4348</v>
      </c>
      <c r="K25" s="38" t="s">
        <v>4349</v>
      </c>
    </row>
    <row r="26" spans="1:11" ht="47.25">
      <c r="A26" s="286">
        <v>20</v>
      </c>
      <c r="B26" s="38" t="s">
        <v>589</v>
      </c>
      <c r="C26" s="296" t="s">
        <v>4347</v>
      </c>
      <c r="D26" s="38" t="s">
        <v>265</v>
      </c>
      <c r="E26" s="297">
        <v>75</v>
      </c>
      <c r="F26" s="297">
        <v>75</v>
      </c>
      <c r="G26" s="288">
        <v>75</v>
      </c>
      <c r="H26" s="288"/>
      <c r="I26" s="288"/>
      <c r="J26" s="222" t="s">
        <v>4348</v>
      </c>
      <c r="K26" s="38" t="s">
        <v>4349</v>
      </c>
    </row>
    <row r="27" spans="1:11" ht="47.25">
      <c r="A27" s="286">
        <v>21</v>
      </c>
      <c r="B27" s="38" t="s">
        <v>590</v>
      </c>
      <c r="C27" s="296" t="s">
        <v>4347</v>
      </c>
      <c r="D27" s="38" t="s">
        <v>265</v>
      </c>
      <c r="E27" s="297">
        <v>25</v>
      </c>
      <c r="F27" s="297">
        <v>25</v>
      </c>
      <c r="G27" s="288">
        <v>25</v>
      </c>
      <c r="H27" s="288"/>
      <c r="I27" s="288"/>
      <c r="J27" s="222" t="s">
        <v>4348</v>
      </c>
      <c r="K27" s="38" t="s">
        <v>4349</v>
      </c>
    </row>
    <row r="28" spans="1:11" ht="47.25">
      <c r="A28" s="286">
        <v>22</v>
      </c>
      <c r="B28" s="38" t="s">
        <v>559</v>
      </c>
      <c r="C28" s="296" t="s">
        <v>4347</v>
      </c>
      <c r="D28" s="38" t="s">
        <v>265</v>
      </c>
      <c r="E28" s="297">
        <v>175</v>
      </c>
      <c r="F28" s="297">
        <v>175</v>
      </c>
      <c r="G28" s="288">
        <v>100</v>
      </c>
      <c r="H28" s="288">
        <v>50</v>
      </c>
      <c r="I28" s="288">
        <v>25</v>
      </c>
      <c r="J28" s="222" t="s">
        <v>4348</v>
      </c>
      <c r="K28" s="38" t="s">
        <v>4349</v>
      </c>
    </row>
    <row r="29" spans="1:11" ht="47.25">
      <c r="A29" s="286">
        <v>23</v>
      </c>
      <c r="B29" s="38" t="s">
        <v>560</v>
      </c>
      <c r="C29" s="296" t="s">
        <v>4347</v>
      </c>
      <c r="D29" s="38" t="s">
        <v>265</v>
      </c>
      <c r="E29" s="297">
        <v>25</v>
      </c>
      <c r="F29" s="297">
        <v>25</v>
      </c>
      <c r="G29" s="288">
        <v>25</v>
      </c>
      <c r="H29" s="288"/>
      <c r="I29" s="288"/>
      <c r="J29" s="222" t="s">
        <v>4348</v>
      </c>
      <c r="K29" s="38" t="s">
        <v>4349</v>
      </c>
    </row>
    <row r="30" spans="1:11" ht="47.25">
      <c r="A30" s="286">
        <v>24</v>
      </c>
      <c r="B30" s="38" t="s">
        <v>561</v>
      </c>
      <c r="C30" s="296" t="s">
        <v>4347</v>
      </c>
      <c r="D30" s="38" t="s">
        <v>265</v>
      </c>
      <c r="E30" s="297">
        <v>25</v>
      </c>
      <c r="F30" s="297">
        <v>25</v>
      </c>
      <c r="G30" s="288">
        <v>25</v>
      </c>
      <c r="H30" s="288"/>
      <c r="I30" s="288"/>
      <c r="J30" s="222" t="s">
        <v>4348</v>
      </c>
      <c r="K30" s="38" t="s">
        <v>4349</v>
      </c>
    </row>
    <row r="31" spans="1:11" ht="47.25">
      <c r="A31" s="286">
        <v>25</v>
      </c>
      <c r="B31" s="38" t="s">
        <v>595</v>
      </c>
      <c r="C31" s="296" t="s">
        <v>4347</v>
      </c>
      <c r="D31" s="38" t="s">
        <v>265</v>
      </c>
      <c r="E31" s="297">
        <v>100</v>
      </c>
      <c r="F31" s="297">
        <v>100</v>
      </c>
      <c r="G31" s="288">
        <v>50</v>
      </c>
      <c r="H31" s="288">
        <v>25</v>
      </c>
      <c r="I31" s="288">
        <v>25</v>
      </c>
      <c r="J31" s="222" t="s">
        <v>4348</v>
      </c>
      <c r="K31" s="38" t="s">
        <v>4349</v>
      </c>
    </row>
    <row r="32" spans="1:11" ht="47.25">
      <c r="A32" s="286">
        <v>26</v>
      </c>
      <c r="B32" s="38" t="s">
        <v>4087</v>
      </c>
      <c r="C32" s="296" t="s">
        <v>4347</v>
      </c>
      <c r="D32" s="38" t="s">
        <v>265</v>
      </c>
      <c r="E32" s="297">
        <v>50</v>
      </c>
      <c r="F32" s="297">
        <v>50</v>
      </c>
      <c r="G32" s="288">
        <v>25</v>
      </c>
      <c r="H32" s="288">
        <v>25</v>
      </c>
      <c r="I32" s="288"/>
      <c r="J32" s="222" t="s">
        <v>4348</v>
      </c>
      <c r="K32" s="38" t="s">
        <v>4349</v>
      </c>
    </row>
    <row r="33" spans="1:11" ht="47.25">
      <c r="A33" s="286">
        <v>27</v>
      </c>
      <c r="B33" s="38" t="s">
        <v>4343</v>
      </c>
      <c r="C33" s="296" t="s">
        <v>4347</v>
      </c>
      <c r="D33" s="38" t="s">
        <v>265</v>
      </c>
      <c r="E33" s="297">
        <v>75</v>
      </c>
      <c r="F33" s="297">
        <v>75</v>
      </c>
      <c r="G33" s="288">
        <v>25</v>
      </c>
      <c r="H33" s="288">
        <v>50</v>
      </c>
      <c r="I33" s="288"/>
      <c r="J33" s="222" t="s">
        <v>4348</v>
      </c>
      <c r="K33" s="38" t="s">
        <v>4349</v>
      </c>
    </row>
    <row r="34" spans="1:11" ht="47.25">
      <c r="A34" s="286">
        <v>28</v>
      </c>
      <c r="B34" s="38" t="s">
        <v>3096</v>
      </c>
      <c r="C34" s="296" t="s">
        <v>4347</v>
      </c>
      <c r="D34" s="38" t="s">
        <v>265</v>
      </c>
      <c r="E34" s="297">
        <v>50</v>
      </c>
      <c r="F34" s="297">
        <v>50</v>
      </c>
      <c r="G34" s="288">
        <v>50</v>
      </c>
      <c r="H34" s="288"/>
      <c r="I34" s="288"/>
      <c r="J34" s="222" t="s">
        <v>4348</v>
      </c>
      <c r="K34" s="38" t="s">
        <v>4349</v>
      </c>
    </row>
    <row r="35" spans="1:11" ht="47.25">
      <c r="A35" s="286">
        <v>29</v>
      </c>
      <c r="B35" s="38" t="s">
        <v>505</v>
      </c>
      <c r="C35" s="296" t="s">
        <v>4347</v>
      </c>
      <c r="D35" s="38" t="s">
        <v>265</v>
      </c>
      <c r="E35" s="297">
        <v>50</v>
      </c>
      <c r="F35" s="297">
        <v>50</v>
      </c>
      <c r="G35" s="288">
        <v>50</v>
      </c>
      <c r="H35" s="288"/>
      <c r="I35" s="288"/>
      <c r="J35" s="222" t="s">
        <v>4348</v>
      </c>
      <c r="K35" s="38" t="s">
        <v>4349</v>
      </c>
    </row>
    <row r="36" spans="1:11" ht="47.25">
      <c r="A36" s="286">
        <v>30</v>
      </c>
      <c r="B36" s="38" t="s">
        <v>4344</v>
      </c>
      <c r="C36" s="296" t="s">
        <v>4347</v>
      </c>
      <c r="D36" s="38" t="s">
        <v>265</v>
      </c>
      <c r="E36" s="297">
        <v>75</v>
      </c>
      <c r="F36" s="297">
        <v>75</v>
      </c>
      <c r="G36" s="288">
        <v>25</v>
      </c>
      <c r="H36" s="288">
        <v>50</v>
      </c>
      <c r="I36" s="288"/>
      <c r="J36" s="222" t="s">
        <v>4348</v>
      </c>
      <c r="K36" s="38" t="s">
        <v>4349</v>
      </c>
    </row>
    <row r="37" spans="1:11" ht="47.25">
      <c r="A37" s="286">
        <v>31</v>
      </c>
      <c r="B37" s="38" t="s">
        <v>576</v>
      </c>
      <c r="C37" s="296" t="s">
        <v>4347</v>
      </c>
      <c r="D37" s="38" t="s">
        <v>265</v>
      </c>
      <c r="E37" s="297">
        <v>50</v>
      </c>
      <c r="F37" s="297">
        <v>50</v>
      </c>
      <c r="G37" s="288">
        <v>50</v>
      </c>
      <c r="H37" s="288"/>
      <c r="I37" s="288"/>
      <c r="J37" s="222" t="s">
        <v>4348</v>
      </c>
      <c r="K37" s="38" t="s">
        <v>4349</v>
      </c>
    </row>
    <row r="38" spans="1:11" ht="47.25">
      <c r="A38" s="286">
        <v>32</v>
      </c>
      <c r="B38" s="38" t="s">
        <v>587</v>
      </c>
      <c r="C38" s="296" t="s">
        <v>4347</v>
      </c>
      <c r="D38" s="38" t="s">
        <v>265</v>
      </c>
      <c r="E38" s="297">
        <v>50</v>
      </c>
      <c r="F38" s="297">
        <v>50</v>
      </c>
      <c r="G38" s="288"/>
      <c r="H38" s="288">
        <v>50</v>
      </c>
      <c r="I38" s="288"/>
      <c r="J38" s="222" t="s">
        <v>4348</v>
      </c>
      <c r="K38" s="38" t="s">
        <v>4349</v>
      </c>
    </row>
    <row r="39" spans="1:11" ht="47.25">
      <c r="A39" s="286">
        <v>33</v>
      </c>
      <c r="B39" s="38" t="s">
        <v>507</v>
      </c>
      <c r="C39" s="296" t="s">
        <v>4347</v>
      </c>
      <c r="D39" s="38" t="s">
        <v>265</v>
      </c>
      <c r="E39" s="297">
        <v>25</v>
      </c>
      <c r="F39" s="297">
        <v>25</v>
      </c>
      <c r="G39" s="288"/>
      <c r="H39" s="288">
        <v>25</v>
      </c>
      <c r="I39" s="288"/>
      <c r="J39" s="222" t="s">
        <v>4348</v>
      </c>
      <c r="K39" s="38" t="s">
        <v>4349</v>
      </c>
    </row>
    <row r="40" spans="1:11" ht="47.25">
      <c r="A40" s="286">
        <v>34</v>
      </c>
      <c r="B40" s="38" t="s">
        <v>562</v>
      </c>
      <c r="C40" s="296" t="s">
        <v>4347</v>
      </c>
      <c r="D40" s="38" t="s">
        <v>265</v>
      </c>
      <c r="E40" s="297">
        <v>25</v>
      </c>
      <c r="F40" s="297">
        <v>25</v>
      </c>
      <c r="G40" s="288"/>
      <c r="H40" s="288">
        <v>25</v>
      </c>
      <c r="I40" s="288"/>
      <c r="J40" s="222" t="s">
        <v>4348</v>
      </c>
      <c r="K40" s="38" t="s">
        <v>4349</v>
      </c>
    </row>
    <row r="41" spans="1:11" ht="47.25">
      <c r="A41" s="286">
        <v>35</v>
      </c>
      <c r="B41" s="38" t="s">
        <v>514</v>
      </c>
      <c r="C41" s="296" t="s">
        <v>4347</v>
      </c>
      <c r="D41" s="38" t="s">
        <v>265</v>
      </c>
      <c r="E41" s="297">
        <v>50</v>
      </c>
      <c r="F41" s="297">
        <v>50</v>
      </c>
      <c r="G41" s="288"/>
      <c r="H41" s="288">
        <v>50</v>
      </c>
      <c r="I41" s="288"/>
      <c r="J41" s="222" t="s">
        <v>4348</v>
      </c>
      <c r="K41" s="38" t="s">
        <v>4349</v>
      </c>
    </row>
    <row r="42" spans="1:11" ht="47.25">
      <c r="A42" s="286">
        <v>36</v>
      </c>
      <c r="B42" s="38" t="s">
        <v>499</v>
      </c>
      <c r="C42" s="296" t="s">
        <v>4347</v>
      </c>
      <c r="D42" s="38" t="s">
        <v>265</v>
      </c>
      <c r="E42" s="297">
        <v>25</v>
      </c>
      <c r="F42" s="297">
        <v>25</v>
      </c>
      <c r="G42" s="288"/>
      <c r="H42" s="288">
        <v>25</v>
      </c>
      <c r="I42" s="288"/>
      <c r="J42" s="222" t="s">
        <v>4348</v>
      </c>
      <c r="K42" s="38" t="s">
        <v>4349</v>
      </c>
    </row>
    <row r="43" spans="1:11" ht="47.25">
      <c r="A43" s="286">
        <v>37</v>
      </c>
      <c r="B43" s="38" t="s">
        <v>1661</v>
      </c>
      <c r="C43" s="296" t="s">
        <v>4347</v>
      </c>
      <c r="D43" s="38" t="s">
        <v>265</v>
      </c>
      <c r="E43" s="297">
        <v>25</v>
      </c>
      <c r="F43" s="297">
        <v>25</v>
      </c>
      <c r="G43" s="288"/>
      <c r="H43" s="288">
        <v>25</v>
      </c>
      <c r="I43" s="288"/>
      <c r="J43" s="222" t="s">
        <v>4348</v>
      </c>
      <c r="K43" s="38" t="s">
        <v>4349</v>
      </c>
    </row>
    <row r="44" spans="1:11" ht="47.25">
      <c r="A44" s="286">
        <v>38</v>
      </c>
      <c r="B44" s="38" t="s">
        <v>2219</v>
      </c>
      <c r="C44" s="296" t="s">
        <v>4347</v>
      </c>
      <c r="D44" s="38" t="s">
        <v>265</v>
      </c>
      <c r="E44" s="297">
        <v>25</v>
      </c>
      <c r="F44" s="297">
        <v>25</v>
      </c>
      <c r="G44" s="288"/>
      <c r="H44" s="288">
        <v>25</v>
      </c>
      <c r="I44" s="288"/>
      <c r="J44" s="222" t="s">
        <v>4348</v>
      </c>
      <c r="K44" s="38" t="s">
        <v>4349</v>
      </c>
    </row>
    <row r="45" spans="1:11" ht="47.25">
      <c r="A45" s="286">
        <v>39</v>
      </c>
      <c r="B45" s="38" t="s">
        <v>4345</v>
      </c>
      <c r="C45" s="296" t="s">
        <v>4347</v>
      </c>
      <c r="D45" s="38" t="s">
        <v>265</v>
      </c>
      <c r="E45" s="297">
        <v>50</v>
      </c>
      <c r="F45" s="297">
        <v>50</v>
      </c>
      <c r="G45" s="288"/>
      <c r="H45" s="288">
        <v>50</v>
      </c>
      <c r="I45" s="288"/>
      <c r="J45" s="222" t="s">
        <v>4348</v>
      </c>
      <c r="K45" s="38" t="s">
        <v>4349</v>
      </c>
    </row>
    <row r="46" spans="1:11" ht="47.25">
      <c r="A46" s="286">
        <v>40</v>
      </c>
      <c r="B46" s="298" t="s">
        <v>2393</v>
      </c>
      <c r="C46" s="296" t="s">
        <v>4347</v>
      </c>
      <c r="D46" s="38" t="s">
        <v>265</v>
      </c>
      <c r="E46" s="297">
        <v>25</v>
      </c>
      <c r="F46" s="297">
        <v>25</v>
      </c>
      <c r="G46" s="288"/>
      <c r="H46" s="288">
        <v>25</v>
      </c>
      <c r="I46" s="288"/>
      <c r="J46" s="222" t="s">
        <v>4348</v>
      </c>
      <c r="K46" s="38" t="s">
        <v>4349</v>
      </c>
    </row>
    <row r="47" spans="1:11" ht="47.25">
      <c r="A47" s="286">
        <v>41</v>
      </c>
      <c r="B47" s="38" t="s">
        <v>4346</v>
      </c>
      <c r="C47" s="296" t="s">
        <v>4347</v>
      </c>
      <c r="D47" s="38" t="s">
        <v>265</v>
      </c>
      <c r="E47" s="297">
        <v>25</v>
      </c>
      <c r="F47" s="297">
        <v>25</v>
      </c>
      <c r="G47" s="288"/>
      <c r="H47" s="288"/>
      <c r="I47" s="288">
        <v>25</v>
      </c>
      <c r="J47" s="222" t="s">
        <v>4348</v>
      </c>
      <c r="K47" s="38" t="s">
        <v>4349</v>
      </c>
    </row>
    <row r="48" spans="1:11">
      <c r="A48" s="599" t="s">
        <v>293</v>
      </c>
      <c r="B48" s="599"/>
      <c r="C48" s="599"/>
      <c r="D48" s="599"/>
      <c r="E48" s="599"/>
      <c r="F48" s="599"/>
      <c r="G48" s="599"/>
      <c r="H48" s="599"/>
      <c r="I48" s="599"/>
      <c r="J48" s="599"/>
      <c r="K48" s="599"/>
    </row>
    <row r="49" spans="1:13">
      <c r="A49" s="603" t="s">
        <v>598</v>
      </c>
      <c r="B49" s="603"/>
      <c r="C49" s="603"/>
      <c r="D49" s="324"/>
      <c r="E49" s="325">
        <f>SUM(E50:E58)</f>
        <v>3790</v>
      </c>
      <c r="F49" s="325">
        <f t="shared" ref="F49:I49" si="0">SUM(F50:F58)</f>
        <v>37942.200000000004</v>
      </c>
      <c r="G49" s="325">
        <f t="shared" si="0"/>
        <v>13869.2</v>
      </c>
      <c r="H49" s="325">
        <f t="shared" si="0"/>
        <v>14982.4</v>
      </c>
      <c r="I49" s="325">
        <f t="shared" si="0"/>
        <v>9090.5999999999985</v>
      </c>
      <c r="J49" s="324"/>
      <c r="K49" s="324"/>
    </row>
    <row r="50" spans="1:13" ht="47.25">
      <c r="A50" s="292">
        <v>1</v>
      </c>
      <c r="B50" s="293" t="s">
        <v>4056</v>
      </c>
      <c r="C50" s="291" t="s">
        <v>4057</v>
      </c>
      <c r="D50" s="38" t="s">
        <v>265</v>
      </c>
      <c r="E50" s="38">
        <v>624</v>
      </c>
      <c r="F50" s="294">
        <v>7000</v>
      </c>
      <c r="G50" s="299">
        <v>7000</v>
      </c>
      <c r="H50" s="299"/>
      <c r="I50" s="292"/>
      <c r="J50" s="290" t="s">
        <v>296</v>
      </c>
      <c r="K50" s="290" t="s">
        <v>299</v>
      </c>
    </row>
    <row r="51" spans="1:13" ht="47.25">
      <c r="A51" s="292">
        <v>2</v>
      </c>
      <c r="B51" s="293" t="s">
        <v>4058</v>
      </c>
      <c r="C51" s="300" t="s">
        <v>4059</v>
      </c>
      <c r="D51" s="38" t="s">
        <v>265</v>
      </c>
      <c r="E51" s="38">
        <v>140</v>
      </c>
      <c r="F51" s="294">
        <v>1020</v>
      </c>
      <c r="G51" s="299">
        <v>1020</v>
      </c>
      <c r="H51" s="299"/>
      <c r="I51" s="292"/>
      <c r="J51" s="290" t="s">
        <v>296</v>
      </c>
      <c r="K51" s="290" t="s">
        <v>299</v>
      </c>
    </row>
    <row r="52" spans="1:13" ht="47.25">
      <c r="A52" s="292">
        <v>3</v>
      </c>
      <c r="B52" s="293" t="s">
        <v>4060</v>
      </c>
      <c r="C52" s="300" t="s">
        <v>4061</v>
      </c>
      <c r="D52" s="38" t="s">
        <v>265</v>
      </c>
      <c r="E52" s="38">
        <v>624</v>
      </c>
      <c r="F52" s="301">
        <v>3120</v>
      </c>
      <c r="G52" s="299">
        <v>3120</v>
      </c>
      <c r="H52" s="299"/>
      <c r="I52" s="292"/>
      <c r="J52" s="290" t="s">
        <v>296</v>
      </c>
      <c r="K52" s="290" t="s">
        <v>299</v>
      </c>
    </row>
    <row r="53" spans="1:13" ht="47.25">
      <c r="A53" s="292">
        <v>4</v>
      </c>
      <c r="B53" s="293" t="s">
        <v>4062</v>
      </c>
      <c r="C53" s="300" t="s">
        <v>4063</v>
      </c>
      <c r="D53" s="38" t="s">
        <v>265</v>
      </c>
      <c r="E53" s="38">
        <v>524</v>
      </c>
      <c r="F53" s="301">
        <v>2729.2</v>
      </c>
      <c r="G53" s="299">
        <v>2729.2</v>
      </c>
      <c r="H53" s="299"/>
      <c r="I53" s="292"/>
      <c r="J53" s="290" t="s">
        <v>296</v>
      </c>
      <c r="K53" s="290" t="s">
        <v>299</v>
      </c>
    </row>
    <row r="54" spans="1:13" s="303" customFormat="1" ht="47.25">
      <c r="A54" s="292">
        <v>5</v>
      </c>
      <c r="B54" s="293" t="s">
        <v>4064</v>
      </c>
      <c r="C54" s="300" t="s">
        <v>4065</v>
      </c>
      <c r="D54" s="38" t="s">
        <v>265</v>
      </c>
      <c r="E54" s="38">
        <v>330</v>
      </c>
      <c r="F54" s="302">
        <v>5060</v>
      </c>
      <c r="G54" s="294"/>
      <c r="H54" s="302">
        <v>5060</v>
      </c>
      <c r="I54" s="302"/>
      <c r="J54" s="290" t="s">
        <v>296</v>
      </c>
      <c r="K54" s="290" t="s">
        <v>299</v>
      </c>
    </row>
    <row r="55" spans="1:13" s="303" customFormat="1" ht="47.25">
      <c r="A55" s="292">
        <v>6</v>
      </c>
      <c r="B55" s="293" t="s">
        <v>4066</v>
      </c>
      <c r="C55" s="300" t="s">
        <v>4067</v>
      </c>
      <c r="D55" s="38" t="s">
        <v>265</v>
      </c>
      <c r="E55" s="38">
        <v>320</v>
      </c>
      <c r="F55" s="302">
        <v>6120</v>
      </c>
      <c r="G55" s="294"/>
      <c r="H55" s="302">
        <v>6120</v>
      </c>
      <c r="I55" s="302"/>
      <c r="J55" s="290" t="s">
        <v>296</v>
      </c>
      <c r="K55" s="290" t="s">
        <v>299</v>
      </c>
    </row>
    <row r="56" spans="1:13" s="303" customFormat="1" ht="47.25">
      <c r="A56" s="292">
        <v>7</v>
      </c>
      <c r="B56" s="293" t="s">
        <v>4068</v>
      </c>
      <c r="C56" s="300" t="s">
        <v>4069</v>
      </c>
      <c r="D56" s="38" t="s">
        <v>265</v>
      </c>
      <c r="E56" s="38">
        <v>140</v>
      </c>
      <c r="F56" s="302">
        <v>3802.4</v>
      </c>
      <c r="G56" s="294"/>
      <c r="H56" s="302">
        <v>3802.4</v>
      </c>
      <c r="I56" s="302"/>
      <c r="J56" s="290" t="s">
        <v>296</v>
      </c>
      <c r="K56" s="290" t="s">
        <v>299</v>
      </c>
    </row>
    <row r="57" spans="1:13" s="303" customFormat="1" ht="47.25">
      <c r="A57" s="292">
        <v>8</v>
      </c>
      <c r="B57" s="293" t="s">
        <v>4052</v>
      </c>
      <c r="C57" s="300" t="s">
        <v>4338</v>
      </c>
      <c r="D57" s="38" t="s">
        <v>265</v>
      </c>
      <c r="E57" s="38">
        <v>624</v>
      </c>
      <c r="F57" s="301">
        <v>4243.2</v>
      </c>
      <c r="G57" s="292"/>
      <c r="H57" s="294"/>
      <c r="I57" s="299">
        <v>4243.2</v>
      </c>
      <c r="J57" s="290" t="s">
        <v>296</v>
      </c>
      <c r="K57" s="290" t="s">
        <v>299</v>
      </c>
    </row>
    <row r="58" spans="1:13" s="303" customFormat="1" ht="47.25">
      <c r="A58" s="292">
        <v>9</v>
      </c>
      <c r="B58" s="293" t="s">
        <v>4119</v>
      </c>
      <c r="C58" s="300" t="s">
        <v>4339</v>
      </c>
      <c r="D58" s="38" t="s">
        <v>265</v>
      </c>
      <c r="E58" s="38">
        <v>464</v>
      </c>
      <c r="F58" s="38">
        <v>4847.3999999999996</v>
      </c>
      <c r="G58" s="292"/>
      <c r="H58" s="294"/>
      <c r="I58" s="38">
        <v>4847.3999999999996</v>
      </c>
      <c r="J58" s="290" t="s">
        <v>296</v>
      </c>
      <c r="K58" s="290" t="s">
        <v>299</v>
      </c>
    </row>
    <row r="59" spans="1:13">
      <c r="A59" s="599" t="s">
        <v>294</v>
      </c>
      <c r="B59" s="599"/>
      <c r="C59" s="599"/>
      <c r="D59" s="599"/>
      <c r="E59" s="599"/>
      <c r="F59" s="599"/>
      <c r="G59" s="599"/>
      <c r="H59" s="599"/>
      <c r="I59" s="599"/>
      <c r="J59" s="599"/>
      <c r="K59" s="599"/>
    </row>
    <row r="60" spans="1:13" ht="30" customHeight="1">
      <c r="A60" s="603" t="s">
        <v>598</v>
      </c>
      <c r="B60" s="603"/>
      <c r="C60" s="603"/>
      <c r="D60" s="324"/>
      <c r="E60" s="325">
        <f>SUM(E61:E65)</f>
        <v>600</v>
      </c>
      <c r="F60" s="325">
        <f t="shared" ref="F60:I60" si="1">SUM(F61:F65)</f>
        <v>11400</v>
      </c>
      <c r="G60" s="325">
        <f t="shared" si="1"/>
        <v>4200</v>
      </c>
      <c r="H60" s="325">
        <f t="shared" si="1"/>
        <v>7200</v>
      </c>
      <c r="I60" s="325">
        <f t="shared" si="1"/>
        <v>0</v>
      </c>
      <c r="J60" s="324"/>
      <c r="K60" s="324"/>
    </row>
    <row r="61" spans="1:13" ht="52.5" customHeight="1">
      <c r="A61" s="324">
        <v>1</v>
      </c>
      <c r="B61" s="304" t="s">
        <v>3263</v>
      </c>
      <c r="C61" s="222" t="s">
        <v>4070</v>
      </c>
      <c r="D61" s="222" t="s">
        <v>265</v>
      </c>
      <c r="E61" s="222">
        <v>150</v>
      </c>
      <c r="F61" s="288">
        <v>1700</v>
      </c>
      <c r="G61" s="288">
        <v>1700</v>
      </c>
      <c r="H61" s="288"/>
      <c r="I61" s="288"/>
      <c r="J61" s="290" t="s">
        <v>296</v>
      </c>
      <c r="K61" s="222" t="s">
        <v>4636</v>
      </c>
      <c r="L61" s="365"/>
      <c r="M61" s="284">
        <v>1700</v>
      </c>
    </row>
    <row r="62" spans="1:13" ht="52.5" customHeight="1">
      <c r="A62" s="324">
        <v>2</v>
      </c>
      <c r="B62" s="304" t="s">
        <v>4072</v>
      </c>
      <c r="C62" s="222" t="s">
        <v>4073</v>
      </c>
      <c r="D62" s="222" t="s">
        <v>265</v>
      </c>
      <c r="E62" s="222">
        <v>150</v>
      </c>
      <c r="F62" s="288">
        <v>1700</v>
      </c>
      <c r="G62" s="288"/>
      <c r="H62" s="288">
        <v>1700</v>
      </c>
      <c r="I62" s="288"/>
      <c r="J62" s="290" t="s">
        <v>296</v>
      </c>
      <c r="K62" s="222" t="s">
        <v>4071</v>
      </c>
    </row>
    <row r="63" spans="1:13" ht="52.5" customHeight="1">
      <c r="A63" s="324">
        <v>3</v>
      </c>
      <c r="B63" s="304" t="s">
        <v>4074</v>
      </c>
      <c r="C63" s="222" t="s">
        <v>4075</v>
      </c>
      <c r="D63" s="222" t="s">
        <v>265</v>
      </c>
      <c r="E63" s="222">
        <v>150</v>
      </c>
      <c r="F63" s="305">
        <v>2500</v>
      </c>
      <c r="G63" s="288">
        <v>2500</v>
      </c>
      <c r="H63" s="288"/>
      <c r="I63" s="288"/>
      <c r="J63" s="290" t="s">
        <v>296</v>
      </c>
      <c r="K63" s="222" t="s">
        <v>4071</v>
      </c>
      <c r="L63" s="365"/>
      <c r="M63" s="284">
        <v>2500</v>
      </c>
    </row>
    <row r="64" spans="1:13" s="303" customFormat="1" ht="52.5" customHeight="1">
      <c r="A64" s="286">
        <v>4</v>
      </c>
      <c r="B64" s="304" t="s">
        <v>4076</v>
      </c>
      <c r="C64" s="222" t="s">
        <v>4077</v>
      </c>
      <c r="D64" s="222" t="s">
        <v>265</v>
      </c>
      <c r="E64" s="222">
        <v>150</v>
      </c>
      <c r="F64" s="305">
        <v>1700</v>
      </c>
      <c r="G64" s="294"/>
      <c r="H64" s="288">
        <v>1700</v>
      </c>
      <c r="I64" s="288"/>
      <c r="J64" s="290" t="s">
        <v>296</v>
      </c>
      <c r="K64" s="222" t="s">
        <v>4071</v>
      </c>
    </row>
    <row r="65" spans="1:11" s="303" customFormat="1" ht="52.5" customHeight="1">
      <c r="A65" s="286">
        <v>5</v>
      </c>
      <c r="B65" s="304" t="s">
        <v>4080</v>
      </c>
      <c r="C65" s="222" t="s">
        <v>4394</v>
      </c>
      <c r="D65" s="222" t="s">
        <v>4368</v>
      </c>
      <c r="E65" s="222"/>
      <c r="F65" s="288">
        <v>3800</v>
      </c>
      <c r="G65" s="294"/>
      <c r="H65" s="288">
        <v>3800</v>
      </c>
      <c r="I65" s="288"/>
      <c r="J65" s="290" t="s">
        <v>296</v>
      </c>
      <c r="K65" s="222" t="s">
        <v>4071</v>
      </c>
    </row>
    <row r="66" spans="1:11">
      <c r="A66" s="599" t="s">
        <v>297</v>
      </c>
      <c r="B66" s="599"/>
      <c r="C66" s="599"/>
      <c r="D66" s="599"/>
      <c r="E66" s="599"/>
      <c r="F66" s="599"/>
      <c r="G66" s="599"/>
      <c r="H66" s="599"/>
      <c r="I66" s="599"/>
      <c r="J66" s="599"/>
      <c r="K66" s="599"/>
    </row>
    <row r="67" spans="1:11" ht="30" customHeight="1">
      <c r="A67" s="603" t="s">
        <v>598</v>
      </c>
      <c r="B67" s="603"/>
      <c r="C67" s="603"/>
      <c r="D67" s="324" t="s">
        <v>188</v>
      </c>
      <c r="E67" s="325">
        <f>SUM(E68:E71)</f>
        <v>1200</v>
      </c>
      <c r="F67" s="325">
        <f t="shared" ref="F67:I67" si="2">SUM(F68:F71)</f>
        <v>20000</v>
      </c>
      <c r="G67" s="325">
        <f t="shared" si="2"/>
        <v>10000</v>
      </c>
      <c r="H67" s="325">
        <f t="shared" si="2"/>
        <v>5000</v>
      </c>
      <c r="I67" s="325">
        <f t="shared" si="2"/>
        <v>5000</v>
      </c>
      <c r="J67" s="324"/>
      <c r="K67" s="324"/>
    </row>
    <row r="68" spans="1:11" s="303" customFormat="1" ht="47.25">
      <c r="A68" s="286">
        <v>1</v>
      </c>
      <c r="B68" s="293" t="s">
        <v>4078</v>
      </c>
      <c r="C68" s="306" t="s">
        <v>4079</v>
      </c>
      <c r="D68" s="38" t="s">
        <v>265</v>
      </c>
      <c r="E68" s="38">
        <v>300</v>
      </c>
      <c r="F68" s="294">
        <v>5000</v>
      </c>
      <c r="G68" s="294">
        <v>5000</v>
      </c>
      <c r="H68" s="294"/>
      <c r="I68" s="292" t="s">
        <v>264</v>
      </c>
      <c r="J68" s="290" t="s">
        <v>296</v>
      </c>
      <c r="K68" s="290" t="s">
        <v>298</v>
      </c>
    </row>
    <row r="69" spans="1:11" s="303" customFormat="1" ht="47.25">
      <c r="A69" s="286">
        <v>2</v>
      </c>
      <c r="B69" s="293" t="s">
        <v>4055</v>
      </c>
      <c r="C69" s="306" t="s">
        <v>4079</v>
      </c>
      <c r="D69" s="38" t="s">
        <v>265</v>
      </c>
      <c r="E69" s="38">
        <v>300</v>
      </c>
      <c r="F69" s="294">
        <v>5000</v>
      </c>
      <c r="G69" s="294">
        <v>5000</v>
      </c>
      <c r="H69" s="294"/>
      <c r="I69" s="292" t="s">
        <v>264</v>
      </c>
      <c r="J69" s="290" t="s">
        <v>296</v>
      </c>
      <c r="K69" s="290" t="s">
        <v>298</v>
      </c>
    </row>
    <row r="70" spans="1:11" s="303" customFormat="1" ht="47.25">
      <c r="A70" s="286">
        <v>1</v>
      </c>
      <c r="B70" s="293" t="s">
        <v>4052</v>
      </c>
      <c r="C70" s="306" t="s">
        <v>4079</v>
      </c>
      <c r="D70" s="38" t="s">
        <v>265</v>
      </c>
      <c r="E70" s="38">
        <v>300</v>
      </c>
      <c r="F70" s="294">
        <v>5000</v>
      </c>
      <c r="G70" s="294"/>
      <c r="H70" s="294">
        <v>5000</v>
      </c>
      <c r="I70" s="292" t="s">
        <v>264</v>
      </c>
      <c r="J70" s="290" t="s">
        <v>296</v>
      </c>
      <c r="K70" s="290" t="s">
        <v>298</v>
      </c>
    </row>
    <row r="71" spans="1:11" s="303" customFormat="1" ht="47.25">
      <c r="A71" s="286">
        <v>2</v>
      </c>
      <c r="B71" s="293" t="s">
        <v>4060</v>
      </c>
      <c r="C71" s="306" t="s">
        <v>4079</v>
      </c>
      <c r="D71" s="38" t="s">
        <v>265</v>
      </c>
      <c r="E71" s="38">
        <v>300</v>
      </c>
      <c r="F71" s="294">
        <v>5000</v>
      </c>
      <c r="G71" s="294"/>
      <c r="H71" s="294"/>
      <c r="I71" s="294">
        <v>5000</v>
      </c>
      <c r="J71" s="290" t="s">
        <v>296</v>
      </c>
      <c r="K71" s="290" t="s">
        <v>298</v>
      </c>
    </row>
    <row r="72" spans="1:11">
      <c r="A72" s="599" t="s">
        <v>300</v>
      </c>
      <c r="B72" s="599"/>
      <c r="C72" s="599"/>
      <c r="D72" s="599"/>
      <c r="E72" s="599"/>
      <c r="F72" s="599"/>
      <c r="G72" s="599"/>
      <c r="H72" s="599"/>
      <c r="I72" s="599"/>
      <c r="J72" s="599"/>
      <c r="K72" s="599"/>
    </row>
    <row r="73" spans="1:11" ht="54" customHeight="1">
      <c r="A73" s="603" t="s">
        <v>598</v>
      </c>
      <c r="B73" s="603"/>
      <c r="C73" s="603"/>
      <c r="D73" s="324"/>
      <c r="E73" s="325">
        <f>SUM(E74:E92)</f>
        <v>1833.5</v>
      </c>
      <c r="F73" s="325">
        <f t="shared" ref="F73:I73" si="3">SUM(F74:F92)</f>
        <v>20212</v>
      </c>
      <c r="G73" s="325">
        <f t="shared" si="3"/>
        <v>14290</v>
      </c>
      <c r="H73" s="325">
        <f t="shared" si="3"/>
        <v>5852</v>
      </c>
      <c r="I73" s="325">
        <f t="shared" si="3"/>
        <v>70</v>
      </c>
      <c r="J73" s="324"/>
      <c r="K73" s="324"/>
    </row>
    <row r="74" spans="1:11" s="303" customFormat="1" ht="63">
      <c r="A74" s="286">
        <v>1</v>
      </c>
      <c r="B74" s="292" t="s">
        <v>4080</v>
      </c>
      <c r="C74" s="307" t="s">
        <v>4081</v>
      </c>
      <c r="D74" s="38" t="s">
        <v>4368</v>
      </c>
      <c r="E74" s="38">
        <v>90</v>
      </c>
      <c r="F74" s="294">
        <v>6000</v>
      </c>
      <c r="G74" s="294">
        <v>6000</v>
      </c>
      <c r="H74" s="294"/>
      <c r="I74" s="294"/>
      <c r="J74" s="290" t="s">
        <v>296</v>
      </c>
      <c r="K74" s="290" t="s">
        <v>4443</v>
      </c>
    </row>
    <row r="75" spans="1:11" s="303" customFormat="1" ht="63">
      <c r="A75" s="286">
        <v>2</v>
      </c>
      <c r="B75" s="292" t="s">
        <v>4080</v>
      </c>
      <c r="C75" s="327" t="s">
        <v>4083</v>
      </c>
      <c r="D75" s="38" t="s">
        <v>4368</v>
      </c>
      <c r="E75" s="38">
        <v>180</v>
      </c>
      <c r="F75" s="294">
        <v>5852</v>
      </c>
      <c r="G75" s="294"/>
      <c r="H75" s="294">
        <v>5852</v>
      </c>
      <c r="I75" s="294"/>
      <c r="J75" s="290" t="s">
        <v>296</v>
      </c>
      <c r="K75" s="290" t="s">
        <v>4443</v>
      </c>
    </row>
    <row r="76" spans="1:11" s="303" customFormat="1" ht="71.25" customHeight="1">
      <c r="A76" s="286">
        <v>3</v>
      </c>
      <c r="B76" s="292" t="s">
        <v>4354</v>
      </c>
      <c r="C76" s="328" t="s">
        <v>4355</v>
      </c>
      <c r="D76" s="38" t="s">
        <v>4368</v>
      </c>
      <c r="E76" s="38">
        <v>120</v>
      </c>
      <c r="F76" s="294">
        <v>70</v>
      </c>
      <c r="G76" s="294">
        <v>70</v>
      </c>
      <c r="H76" s="294"/>
      <c r="I76" s="294"/>
      <c r="J76" s="308" t="s">
        <v>295</v>
      </c>
      <c r="K76" s="308" t="s">
        <v>4082</v>
      </c>
    </row>
    <row r="77" spans="1:11" s="303" customFormat="1" ht="63">
      <c r="A77" s="286">
        <v>4</v>
      </c>
      <c r="B77" s="292" t="s">
        <v>4278</v>
      </c>
      <c r="C77" s="328" t="s">
        <v>4356</v>
      </c>
      <c r="D77" s="38" t="s">
        <v>4368</v>
      </c>
      <c r="E77" s="38">
        <v>120</v>
      </c>
      <c r="F77" s="294">
        <v>70</v>
      </c>
      <c r="G77" s="294">
        <v>70</v>
      </c>
      <c r="H77" s="294"/>
      <c r="I77" s="294"/>
      <c r="J77" s="308" t="s">
        <v>295</v>
      </c>
      <c r="K77" s="308" t="s">
        <v>4082</v>
      </c>
    </row>
    <row r="78" spans="1:11" s="303" customFormat="1" ht="63">
      <c r="A78" s="286">
        <v>5</v>
      </c>
      <c r="B78" s="292" t="s">
        <v>4259</v>
      </c>
      <c r="C78" s="328" t="s">
        <v>4357</v>
      </c>
      <c r="D78" s="38" t="s">
        <v>4368</v>
      </c>
      <c r="E78" s="38">
        <v>120</v>
      </c>
      <c r="F78" s="294">
        <v>70</v>
      </c>
      <c r="G78" s="294">
        <v>70</v>
      </c>
      <c r="H78" s="294"/>
      <c r="I78" s="294"/>
      <c r="J78" s="308" t="s">
        <v>295</v>
      </c>
      <c r="K78" s="308" t="s">
        <v>4082</v>
      </c>
    </row>
    <row r="79" spans="1:11" s="303" customFormat="1" ht="63">
      <c r="A79" s="286">
        <v>6</v>
      </c>
      <c r="B79" s="292" t="s">
        <v>4080</v>
      </c>
      <c r="C79" s="328" t="s">
        <v>4358</v>
      </c>
      <c r="D79" s="38" t="s">
        <v>4368</v>
      </c>
      <c r="E79" s="38">
        <v>120</v>
      </c>
      <c r="F79" s="294">
        <v>70</v>
      </c>
      <c r="G79" s="294">
        <v>70</v>
      </c>
      <c r="H79" s="294"/>
      <c r="I79" s="294"/>
      <c r="J79" s="308" t="s">
        <v>295</v>
      </c>
      <c r="K79" s="308" t="s">
        <v>4082</v>
      </c>
    </row>
    <row r="80" spans="1:11" s="303" customFormat="1" ht="63">
      <c r="A80" s="286">
        <v>7</v>
      </c>
      <c r="B80" s="292" t="s">
        <v>4280</v>
      </c>
      <c r="C80" s="328" t="s">
        <v>4359</v>
      </c>
      <c r="D80" s="38" t="s">
        <v>4368</v>
      </c>
      <c r="E80" s="38">
        <v>120</v>
      </c>
      <c r="F80" s="294">
        <v>70</v>
      </c>
      <c r="G80" s="294">
        <v>70</v>
      </c>
      <c r="H80" s="294"/>
      <c r="I80" s="294"/>
      <c r="J80" s="308" t="s">
        <v>295</v>
      </c>
      <c r="K80" s="308" t="s">
        <v>4082</v>
      </c>
    </row>
    <row r="81" spans="1:11" s="303" customFormat="1" ht="63">
      <c r="A81" s="286">
        <v>8</v>
      </c>
      <c r="B81" s="292" t="s">
        <v>4277</v>
      </c>
      <c r="C81" s="328" t="s">
        <v>4360</v>
      </c>
      <c r="D81" s="38" t="s">
        <v>4368</v>
      </c>
      <c r="E81" s="38">
        <v>120</v>
      </c>
      <c r="F81" s="294">
        <v>70</v>
      </c>
      <c r="G81" s="294">
        <v>70</v>
      </c>
      <c r="H81" s="294"/>
      <c r="I81" s="294"/>
      <c r="J81" s="308" t="s">
        <v>295</v>
      </c>
      <c r="K81" s="308" t="s">
        <v>4082</v>
      </c>
    </row>
    <row r="82" spans="1:11" s="303" customFormat="1" ht="63">
      <c r="A82" s="286">
        <v>9</v>
      </c>
      <c r="B82" s="292" t="s">
        <v>4072</v>
      </c>
      <c r="C82" s="328" t="s">
        <v>4361</v>
      </c>
      <c r="D82" s="38" t="s">
        <v>4368</v>
      </c>
      <c r="E82" s="38">
        <v>120</v>
      </c>
      <c r="F82" s="294">
        <v>70</v>
      </c>
      <c r="G82" s="294">
        <v>70</v>
      </c>
      <c r="H82" s="294"/>
      <c r="I82" s="294"/>
      <c r="J82" s="308" t="s">
        <v>295</v>
      </c>
      <c r="K82" s="308" t="s">
        <v>4082</v>
      </c>
    </row>
    <row r="83" spans="1:11" s="303" customFormat="1" ht="63">
      <c r="A83" s="286">
        <v>10</v>
      </c>
      <c r="B83" s="292" t="s">
        <v>4007</v>
      </c>
      <c r="C83" s="328" t="s">
        <v>4362</v>
      </c>
      <c r="D83" s="38" t="s">
        <v>4368</v>
      </c>
      <c r="E83" s="38">
        <v>120</v>
      </c>
      <c r="F83" s="294">
        <v>70</v>
      </c>
      <c r="G83" s="294">
        <v>70</v>
      </c>
      <c r="H83" s="294"/>
      <c r="I83" s="294"/>
      <c r="J83" s="308" t="s">
        <v>295</v>
      </c>
      <c r="K83" s="308" t="s">
        <v>4082</v>
      </c>
    </row>
    <row r="84" spans="1:11" s="303" customFormat="1" ht="63">
      <c r="A84" s="286">
        <v>11</v>
      </c>
      <c r="B84" s="292" t="s">
        <v>4279</v>
      </c>
      <c r="C84" s="328" t="s">
        <v>4363</v>
      </c>
      <c r="D84" s="38" t="s">
        <v>4368</v>
      </c>
      <c r="E84" s="38">
        <v>120</v>
      </c>
      <c r="F84" s="294">
        <v>70</v>
      </c>
      <c r="G84" s="294"/>
      <c r="H84" s="294"/>
      <c r="I84" s="294">
        <v>70</v>
      </c>
      <c r="J84" s="308" t="s">
        <v>295</v>
      </c>
      <c r="K84" s="308" t="s">
        <v>4082</v>
      </c>
    </row>
    <row r="85" spans="1:11" s="303" customFormat="1" ht="63">
      <c r="A85" s="286">
        <v>12</v>
      </c>
      <c r="B85" s="292" t="s">
        <v>702</v>
      </c>
      <c r="C85" s="328" t="s">
        <v>4364</v>
      </c>
      <c r="D85" s="38" t="s">
        <v>4368</v>
      </c>
      <c r="E85" s="38">
        <v>120</v>
      </c>
      <c r="F85" s="294">
        <v>70</v>
      </c>
      <c r="G85" s="294">
        <v>70</v>
      </c>
      <c r="H85" s="294"/>
      <c r="I85" s="294"/>
      <c r="J85" s="308" t="s">
        <v>295</v>
      </c>
      <c r="K85" s="308" t="s">
        <v>4082</v>
      </c>
    </row>
    <row r="86" spans="1:11" s="303" customFormat="1" ht="63">
      <c r="A86" s="286">
        <v>13</v>
      </c>
      <c r="B86" s="292" t="s">
        <v>4273</v>
      </c>
      <c r="C86" s="328" t="s">
        <v>4365</v>
      </c>
      <c r="D86" s="38" t="s">
        <v>4368</v>
      </c>
      <c r="E86" s="38">
        <v>120</v>
      </c>
      <c r="F86" s="294">
        <v>70</v>
      </c>
      <c r="G86" s="294">
        <v>70</v>
      </c>
      <c r="H86" s="294"/>
      <c r="I86" s="294"/>
      <c r="J86" s="308" t="s">
        <v>295</v>
      </c>
      <c r="K86" s="308" t="s">
        <v>4082</v>
      </c>
    </row>
    <row r="87" spans="1:11" s="303" customFormat="1" ht="63">
      <c r="A87" s="286">
        <v>14</v>
      </c>
      <c r="B87" s="292" t="s">
        <v>4305</v>
      </c>
      <c r="C87" s="328" t="s">
        <v>4366</v>
      </c>
      <c r="D87" s="38" t="s">
        <v>4368</v>
      </c>
      <c r="E87" s="38">
        <v>120</v>
      </c>
      <c r="F87" s="294">
        <v>70</v>
      </c>
      <c r="G87" s="294">
        <v>70</v>
      </c>
      <c r="H87" s="294"/>
      <c r="I87" s="294"/>
      <c r="J87" s="308" t="s">
        <v>295</v>
      </c>
      <c r="K87" s="308" t="s">
        <v>4082</v>
      </c>
    </row>
    <row r="88" spans="1:11" ht="63">
      <c r="A88" s="286">
        <v>15</v>
      </c>
      <c r="B88" s="292" t="s">
        <v>3746</v>
      </c>
      <c r="C88" s="328" t="s">
        <v>4367</v>
      </c>
      <c r="D88" s="38" t="s">
        <v>4368</v>
      </c>
      <c r="E88" s="38">
        <v>120</v>
      </c>
      <c r="F88" s="294">
        <v>70</v>
      </c>
      <c r="G88" s="294">
        <v>70</v>
      </c>
      <c r="H88" s="294"/>
      <c r="I88" s="294"/>
      <c r="J88" s="308" t="s">
        <v>295</v>
      </c>
      <c r="K88" s="308" t="s">
        <v>4082</v>
      </c>
    </row>
    <row r="89" spans="1:11" ht="21" customHeight="1">
      <c r="A89" s="325">
        <v>16</v>
      </c>
      <c r="B89" s="328" t="s">
        <v>4080</v>
      </c>
      <c r="C89" s="607" t="s">
        <v>4440</v>
      </c>
      <c r="D89" s="604" t="s">
        <v>171</v>
      </c>
      <c r="E89" s="610">
        <v>3.5</v>
      </c>
      <c r="F89" s="604">
        <v>7450</v>
      </c>
      <c r="G89" s="604">
        <v>7450</v>
      </c>
      <c r="H89" s="604"/>
      <c r="I89" s="604"/>
      <c r="J89" s="604" t="s">
        <v>296</v>
      </c>
      <c r="K89" s="604" t="s">
        <v>4442</v>
      </c>
    </row>
    <row r="90" spans="1:11" ht="21" customHeight="1">
      <c r="A90" s="325">
        <v>17</v>
      </c>
      <c r="B90" s="328" t="s">
        <v>2024</v>
      </c>
      <c r="C90" s="608"/>
      <c r="D90" s="605"/>
      <c r="E90" s="611"/>
      <c r="F90" s="605"/>
      <c r="G90" s="605"/>
      <c r="H90" s="605"/>
      <c r="I90" s="605"/>
      <c r="J90" s="605"/>
      <c r="K90" s="605"/>
    </row>
    <row r="91" spans="1:11" ht="21" customHeight="1">
      <c r="A91" s="325">
        <v>18</v>
      </c>
      <c r="B91" s="328" t="s">
        <v>4255</v>
      </c>
      <c r="C91" s="608"/>
      <c r="D91" s="605"/>
      <c r="E91" s="611"/>
      <c r="F91" s="605"/>
      <c r="G91" s="605"/>
      <c r="H91" s="605"/>
      <c r="I91" s="605"/>
      <c r="J91" s="605"/>
      <c r="K91" s="605"/>
    </row>
    <row r="92" spans="1:11" ht="21" customHeight="1">
      <c r="A92" s="325">
        <v>19</v>
      </c>
      <c r="B92" s="328" t="s">
        <v>4254</v>
      </c>
      <c r="C92" s="609"/>
      <c r="D92" s="606"/>
      <c r="E92" s="612"/>
      <c r="F92" s="606"/>
      <c r="G92" s="606"/>
      <c r="H92" s="606"/>
      <c r="I92" s="606"/>
      <c r="J92" s="606"/>
      <c r="K92" s="606"/>
    </row>
    <row r="94" spans="1:11" ht="18.75">
      <c r="B94" s="595" t="s">
        <v>434</v>
      </c>
      <c r="C94" s="595"/>
      <c r="D94" s="366"/>
      <c r="E94" s="367"/>
      <c r="F94" s="367"/>
      <c r="G94" s="367"/>
      <c r="H94" s="367"/>
      <c r="I94" s="367"/>
      <c r="J94" s="368"/>
      <c r="K94" s="369" t="s">
        <v>4637</v>
      </c>
    </row>
    <row r="95" spans="1:11" ht="18.75">
      <c r="B95" s="370"/>
      <c r="C95" s="370"/>
      <c r="D95" s="366"/>
      <c r="E95" s="367"/>
      <c r="F95" s="367"/>
      <c r="G95" s="367"/>
      <c r="H95" s="367"/>
      <c r="I95" s="367"/>
      <c r="J95" s="368"/>
      <c r="K95" s="369"/>
    </row>
    <row r="96" spans="1:11">
      <c r="B96" s="371"/>
      <c r="C96" s="372"/>
      <c r="D96" s="368"/>
      <c r="E96" s="371"/>
      <c r="F96" s="371"/>
      <c r="G96" s="371"/>
      <c r="H96" s="371"/>
      <c r="I96" s="371"/>
      <c r="J96" s="372"/>
      <c r="K96" s="372"/>
    </row>
    <row r="97" spans="2:11" ht="18.75">
      <c r="B97" s="595" t="s">
        <v>4638</v>
      </c>
      <c r="C97" s="595"/>
      <c r="D97" s="373"/>
      <c r="E97" s="374"/>
      <c r="F97" s="374"/>
      <c r="G97" s="374"/>
      <c r="H97" s="374"/>
      <c r="I97" s="374"/>
      <c r="J97" s="368"/>
      <c r="K97" s="369" t="s">
        <v>4639</v>
      </c>
    </row>
    <row r="98" spans="2:11" ht="18.75">
      <c r="B98" s="370"/>
      <c r="C98" s="370"/>
      <c r="D98" s="373"/>
      <c r="E98" s="374"/>
      <c r="F98" s="374"/>
      <c r="G98" s="374"/>
      <c r="H98" s="374"/>
      <c r="I98" s="374"/>
      <c r="J98" s="368"/>
      <c r="K98" s="369"/>
    </row>
    <row r="99" spans="2:11">
      <c r="B99" s="371"/>
      <c r="C99" s="372"/>
      <c r="D99" s="368"/>
      <c r="E99" s="371"/>
      <c r="F99" s="371"/>
      <c r="G99" s="371"/>
      <c r="H99" s="371"/>
      <c r="I99" s="371"/>
      <c r="J99" s="372"/>
      <c r="K99" s="372"/>
    </row>
    <row r="100" spans="2:11" ht="18.75">
      <c r="B100" s="595" t="s">
        <v>4640</v>
      </c>
      <c r="C100" s="595"/>
      <c r="D100" s="368"/>
      <c r="E100" s="371"/>
      <c r="F100" s="371"/>
      <c r="G100" s="371"/>
      <c r="H100" s="371"/>
      <c r="I100" s="371"/>
      <c r="J100" s="368"/>
      <c r="K100" s="375" t="s">
        <v>4641</v>
      </c>
    </row>
    <row r="101" spans="2:11" ht="18.75">
      <c r="B101" s="370"/>
      <c r="C101" s="370"/>
      <c r="D101" s="368"/>
      <c r="E101" s="371"/>
      <c r="F101" s="371"/>
      <c r="G101" s="371"/>
      <c r="H101" s="371"/>
      <c r="I101" s="371"/>
      <c r="J101" s="368"/>
      <c r="K101" s="375"/>
    </row>
    <row r="102" spans="2:11" ht="18.75">
      <c r="B102" s="371"/>
      <c r="C102" s="372"/>
      <c r="D102" s="368"/>
      <c r="E102" s="371"/>
      <c r="F102" s="371"/>
      <c r="G102" s="371"/>
      <c r="H102" s="371"/>
      <c r="I102" s="371"/>
      <c r="J102" s="595"/>
      <c r="K102" s="595"/>
    </row>
    <row r="103" spans="2:11" ht="18.75">
      <c r="B103" s="595" t="s">
        <v>4642</v>
      </c>
      <c r="C103" s="595"/>
      <c r="D103" s="368"/>
      <c r="E103" s="371"/>
      <c r="F103" s="371"/>
      <c r="G103" s="371"/>
      <c r="H103" s="371"/>
      <c r="I103" s="371"/>
      <c r="J103" s="368"/>
      <c r="K103" s="375" t="s">
        <v>4643</v>
      </c>
    </row>
    <row r="104" spans="2:11" ht="18.75">
      <c r="B104" s="370"/>
      <c r="C104" s="370"/>
      <c r="D104" s="368"/>
      <c r="E104" s="371"/>
      <c r="F104" s="371"/>
      <c r="G104" s="371"/>
      <c r="H104" s="371"/>
      <c r="I104" s="371"/>
      <c r="J104" s="368"/>
      <c r="K104" s="375"/>
    </row>
    <row r="105" spans="2:11">
      <c r="B105" s="371"/>
      <c r="C105" s="372"/>
      <c r="D105" s="368"/>
      <c r="E105" s="371"/>
      <c r="F105" s="371"/>
      <c r="G105" s="371"/>
      <c r="H105" s="371"/>
      <c r="I105" s="371"/>
      <c r="J105" s="372"/>
      <c r="K105" s="372"/>
    </row>
    <row r="106" spans="2:11">
      <c r="B106" s="595" t="s">
        <v>4644</v>
      </c>
      <c r="C106" s="595"/>
      <c r="D106" s="368"/>
      <c r="E106" s="371"/>
      <c r="F106" s="371"/>
      <c r="G106" s="371"/>
      <c r="H106" s="371"/>
      <c r="I106" s="371"/>
      <c r="J106" s="368"/>
      <c r="K106" s="596" t="s">
        <v>4645</v>
      </c>
    </row>
    <row r="107" spans="2:11" ht="18.75">
      <c r="B107" s="595"/>
      <c r="C107" s="595"/>
      <c r="D107" s="368"/>
      <c r="E107" s="371"/>
      <c r="F107" s="371"/>
      <c r="G107" s="371"/>
      <c r="H107" s="371"/>
      <c r="I107" s="371"/>
      <c r="J107" s="369"/>
      <c r="K107" s="596"/>
    </row>
    <row r="108" spans="2:11" ht="18.75">
      <c r="B108" s="370"/>
      <c r="C108" s="370"/>
      <c r="D108" s="368"/>
      <c r="E108" s="371"/>
      <c r="F108" s="371"/>
      <c r="G108" s="371"/>
      <c r="H108" s="371"/>
      <c r="I108" s="371"/>
      <c r="J108" s="369"/>
      <c r="K108" s="376"/>
    </row>
    <row r="109" spans="2:11">
      <c r="B109" s="371"/>
      <c r="C109" s="372"/>
      <c r="D109" s="368"/>
      <c r="E109" s="371"/>
      <c r="F109" s="371"/>
      <c r="G109" s="371"/>
      <c r="H109" s="371"/>
      <c r="I109" s="371"/>
      <c r="J109" s="372"/>
      <c r="K109" s="372"/>
    </row>
    <row r="110" spans="2:11">
      <c r="B110" s="595" t="s">
        <v>4646</v>
      </c>
      <c r="C110" s="595"/>
      <c r="D110" s="368"/>
      <c r="E110" s="371"/>
      <c r="F110" s="371"/>
      <c r="G110" s="371"/>
      <c r="H110" s="371"/>
      <c r="I110" s="371"/>
      <c r="J110" s="368"/>
      <c r="K110" s="596" t="s">
        <v>4647</v>
      </c>
    </row>
    <row r="111" spans="2:11">
      <c r="B111" s="595"/>
      <c r="C111" s="595"/>
      <c r="D111" s="368"/>
      <c r="E111" s="371"/>
      <c r="F111" s="371"/>
      <c r="G111" s="371"/>
      <c r="H111" s="371"/>
      <c r="I111" s="371"/>
      <c r="J111" s="368"/>
      <c r="K111" s="596"/>
    </row>
  </sheetData>
  <mergeCells count="38">
    <mergeCell ref="H89:H92"/>
    <mergeCell ref="I89:I92"/>
    <mergeCell ref="J89:J92"/>
    <mergeCell ref="K89:K92"/>
    <mergeCell ref="C89:C92"/>
    <mergeCell ref="D89:D92"/>
    <mergeCell ref="E89:E92"/>
    <mergeCell ref="F89:F92"/>
    <mergeCell ref="G89:G92"/>
    <mergeCell ref="A66:K66"/>
    <mergeCell ref="A67:C67"/>
    <mergeCell ref="A72:K72"/>
    <mergeCell ref="A73:C73"/>
    <mergeCell ref="A5:K5"/>
    <mergeCell ref="A6:C6"/>
    <mergeCell ref="A48:K48"/>
    <mergeCell ref="A49:C49"/>
    <mergeCell ref="A59:K59"/>
    <mergeCell ref="A60:C60"/>
    <mergeCell ref="A2:K2"/>
    <mergeCell ref="A3:A4"/>
    <mergeCell ref="B3:B4"/>
    <mergeCell ref="C3:C4"/>
    <mergeCell ref="D3:D4"/>
    <mergeCell ref="E3:E4"/>
    <mergeCell ref="F3:F4"/>
    <mergeCell ref="G3:I3"/>
    <mergeCell ref="J3:J4"/>
    <mergeCell ref="K3:K4"/>
    <mergeCell ref="B106:C107"/>
    <mergeCell ref="K106:K107"/>
    <mergeCell ref="B110:C111"/>
    <mergeCell ref="K110:K111"/>
    <mergeCell ref="B94:C94"/>
    <mergeCell ref="B97:C97"/>
    <mergeCell ref="B100:C100"/>
    <mergeCell ref="J102:K102"/>
    <mergeCell ref="B103:C103"/>
  </mergeCells>
  <printOptions horizontalCentered="1"/>
  <pageMargins left="0.11811023622047245" right="0.11811023622047245" top="0.15748031496062992" bottom="0.15748031496062992" header="0.31496062992125984" footer="0.31496062992125984"/>
  <pageSetup paperSize="9" scale="60" orientation="landscape" horizont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71"/>
  <sheetViews>
    <sheetView view="pageBreakPreview" zoomScaleNormal="100" zoomScaleSheetLayoutView="100" workbookViewId="0">
      <selection activeCell="G64" sqref="G64"/>
    </sheetView>
  </sheetViews>
  <sheetFormatPr defaultColWidth="10.5703125" defaultRowHeight="14.1" customHeight="1"/>
  <cols>
    <col min="1" max="1" width="4.28515625" style="342" customWidth="1"/>
    <col min="2" max="2" width="22.28515625" style="343" customWidth="1"/>
    <col min="3" max="3" width="25.42578125" style="342" customWidth="1"/>
    <col min="4" max="4" width="11.140625" style="343" customWidth="1"/>
    <col min="5" max="5" width="12.5703125" style="344" bestFit="1" customWidth="1"/>
    <col min="6" max="6" width="18.85546875" style="344" customWidth="1"/>
    <col min="7" max="7" width="13.7109375" style="344" customWidth="1"/>
    <col min="8" max="8" width="17.42578125" style="344" customWidth="1"/>
    <col min="9" max="9" width="32.28515625" style="344" customWidth="1"/>
    <col min="10" max="10" width="15" style="345" customWidth="1"/>
    <col min="11" max="11" width="12.42578125" style="346" customWidth="1"/>
    <col min="12" max="12" width="11.85546875" style="345" customWidth="1"/>
    <col min="13" max="248" width="10.5703125" style="341"/>
    <col min="249" max="249" width="4.28515625" style="341" customWidth="1"/>
    <col min="250" max="250" width="22.28515625" style="341" customWidth="1"/>
    <col min="251" max="251" width="13.5703125" style="341" customWidth="1"/>
    <col min="252" max="252" width="19.5703125" style="341" customWidth="1"/>
    <col min="253" max="253" width="11.140625" style="341" customWidth="1"/>
    <col min="254" max="254" width="12.5703125" style="341" bestFit="1" customWidth="1"/>
    <col min="255" max="255" width="18.85546875" style="341" customWidth="1"/>
    <col min="256" max="256" width="13.7109375" style="341" customWidth="1"/>
    <col min="257" max="257" width="32.28515625" style="341" customWidth="1"/>
    <col min="258" max="258" width="17.42578125" style="341" customWidth="1"/>
    <col min="259" max="259" width="15" style="341" customWidth="1"/>
    <col min="260" max="264" width="12.42578125" style="341" customWidth="1"/>
    <col min="265" max="265" width="11.85546875" style="341" customWidth="1"/>
    <col min="266" max="267" width="12" style="341" customWidth="1"/>
    <col min="268" max="268" width="17.5703125" style="341" customWidth="1"/>
    <col min="269" max="504" width="10.5703125" style="341"/>
    <col min="505" max="505" width="4.28515625" style="341" customWidth="1"/>
    <col min="506" max="506" width="22.28515625" style="341" customWidth="1"/>
    <col min="507" max="507" width="13.5703125" style="341" customWidth="1"/>
    <col min="508" max="508" width="19.5703125" style="341" customWidth="1"/>
    <col min="509" max="509" width="11.140625" style="341" customWidth="1"/>
    <col min="510" max="510" width="12.5703125" style="341" bestFit="1" customWidth="1"/>
    <col min="511" max="511" width="18.85546875" style="341" customWidth="1"/>
    <col min="512" max="512" width="13.7109375" style="341" customWidth="1"/>
    <col min="513" max="513" width="32.28515625" style="341" customWidth="1"/>
    <col min="514" max="514" width="17.42578125" style="341" customWidth="1"/>
    <col min="515" max="515" width="15" style="341" customWidth="1"/>
    <col min="516" max="520" width="12.42578125" style="341" customWidth="1"/>
    <col min="521" max="521" width="11.85546875" style="341" customWidth="1"/>
    <col min="522" max="523" width="12" style="341" customWidth="1"/>
    <col min="524" max="524" width="17.5703125" style="341" customWidth="1"/>
    <col min="525" max="760" width="10.5703125" style="341"/>
    <col min="761" max="761" width="4.28515625" style="341" customWidth="1"/>
    <col min="762" max="762" width="22.28515625" style="341" customWidth="1"/>
    <col min="763" max="763" width="13.5703125" style="341" customWidth="1"/>
    <col min="764" max="764" width="19.5703125" style="341" customWidth="1"/>
    <col min="765" max="765" width="11.140625" style="341" customWidth="1"/>
    <col min="766" max="766" width="12.5703125" style="341" bestFit="1" customWidth="1"/>
    <col min="767" max="767" width="18.85546875" style="341" customWidth="1"/>
    <col min="768" max="768" width="13.7109375" style="341" customWidth="1"/>
    <col min="769" max="769" width="32.28515625" style="341" customWidth="1"/>
    <col min="770" max="770" width="17.42578125" style="341" customWidth="1"/>
    <col min="771" max="771" width="15" style="341" customWidth="1"/>
    <col min="772" max="776" width="12.42578125" style="341" customWidth="1"/>
    <col min="777" max="777" width="11.85546875" style="341" customWidth="1"/>
    <col min="778" max="779" width="12" style="341" customWidth="1"/>
    <col min="780" max="780" width="17.5703125" style="341" customWidth="1"/>
    <col min="781" max="1016" width="10.5703125" style="341"/>
    <col min="1017" max="1017" width="4.28515625" style="341" customWidth="1"/>
    <col min="1018" max="1018" width="22.28515625" style="341" customWidth="1"/>
    <col min="1019" max="1019" width="13.5703125" style="341" customWidth="1"/>
    <col min="1020" max="1020" width="19.5703125" style="341" customWidth="1"/>
    <col min="1021" max="1021" width="11.140625" style="341" customWidth="1"/>
    <col min="1022" max="1022" width="12.5703125" style="341" bestFit="1" customWidth="1"/>
    <col min="1023" max="1023" width="18.85546875" style="341" customWidth="1"/>
    <col min="1024" max="1024" width="13.7109375" style="341" customWidth="1"/>
    <col min="1025" max="1025" width="32.28515625" style="341" customWidth="1"/>
    <col min="1026" max="1026" width="17.42578125" style="341" customWidth="1"/>
    <col min="1027" max="1027" width="15" style="341" customWidth="1"/>
    <col min="1028" max="1032" width="12.42578125" style="341" customWidth="1"/>
    <col min="1033" max="1033" width="11.85546875" style="341" customWidth="1"/>
    <col min="1034" max="1035" width="12" style="341" customWidth="1"/>
    <col min="1036" max="1036" width="17.5703125" style="341" customWidth="1"/>
    <col min="1037" max="1272" width="10.5703125" style="341"/>
    <col min="1273" max="1273" width="4.28515625" style="341" customWidth="1"/>
    <col min="1274" max="1274" width="22.28515625" style="341" customWidth="1"/>
    <col min="1275" max="1275" width="13.5703125" style="341" customWidth="1"/>
    <col min="1276" max="1276" width="19.5703125" style="341" customWidth="1"/>
    <col min="1277" max="1277" width="11.140625" style="341" customWidth="1"/>
    <col min="1278" max="1278" width="12.5703125" style="341" bestFit="1" customWidth="1"/>
    <col min="1279" max="1279" width="18.85546875" style="341" customWidth="1"/>
    <col min="1280" max="1280" width="13.7109375" style="341" customWidth="1"/>
    <col min="1281" max="1281" width="32.28515625" style="341" customWidth="1"/>
    <col min="1282" max="1282" width="17.42578125" style="341" customWidth="1"/>
    <col min="1283" max="1283" width="15" style="341" customWidth="1"/>
    <col min="1284" max="1288" width="12.42578125" style="341" customWidth="1"/>
    <col min="1289" max="1289" width="11.85546875" style="341" customWidth="1"/>
    <col min="1290" max="1291" width="12" style="341" customWidth="1"/>
    <col min="1292" max="1292" width="17.5703125" style="341" customWidth="1"/>
    <col min="1293" max="1528" width="10.5703125" style="341"/>
    <col min="1529" max="1529" width="4.28515625" style="341" customWidth="1"/>
    <col min="1530" max="1530" width="22.28515625" style="341" customWidth="1"/>
    <col min="1531" max="1531" width="13.5703125" style="341" customWidth="1"/>
    <col min="1532" max="1532" width="19.5703125" style="341" customWidth="1"/>
    <col min="1533" max="1533" width="11.140625" style="341" customWidth="1"/>
    <col min="1534" max="1534" width="12.5703125" style="341" bestFit="1" customWidth="1"/>
    <col min="1535" max="1535" width="18.85546875" style="341" customWidth="1"/>
    <col min="1536" max="1536" width="13.7109375" style="341" customWidth="1"/>
    <col min="1537" max="1537" width="32.28515625" style="341" customWidth="1"/>
    <col min="1538" max="1538" width="17.42578125" style="341" customWidth="1"/>
    <col min="1539" max="1539" width="15" style="341" customWidth="1"/>
    <col min="1540" max="1544" width="12.42578125" style="341" customWidth="1"/>
    <col min="1545" max="1545" width="11.85546875" style="341" customWidth="1"/>
    <col min="1546" max="1547" width="12" style="341" customWidth="1"/>
    <col min="1548" max="1548" width="17.5703125" style="341" customWidth="1"/>
    <col min="1549" max="1784" width="10.5703125" style="341"/>
    <col min="1785" max="1785" width="4.28515625" style="341" customWidth="1"/>
    <col min="1786" max="1786" width="22.28515625" style="341" customWidth="1"/>
    <col min="1787" max="1787" width="13.5703125" style="341" customWidth="1"/>
    <col min="1788" max="1788" width="19.5703125" style="341" customWidth="1"/>
    <col min="1789" max="1789" width="11.140625" style="341" customWidth="1"/>
    <col min="1790" max="1790" width="12.5703125" style="341" bestFit="1" customWidth="1"/>
    <col min="1791" max="1791" width="18.85546875" style="341" customWidth="1"/>
    <col min="1792" max="1792" width="13.7109375" style="341" customWidth="1"/>
    <col min="1793" max="1793" width="32.28515625" style="341" customWidth="1"/>
    <col min="1794" max="1794" width="17.42578125" style="341" customWidth="1"/>
    <col min="1795" max="1795" width="15" style="341" customWidth="1"/>
    <col min="1796" max="1800" width="12.42578125" style="341" customWidth="1"/>
    <col min="1801" max="1801" width="11.85546875" style="341" customWidth="1"/>
    <col min="1802" max="1803" width="12" style="341" customWidth="1"/>
    <col min="1804" max="1804" width="17.5703125" style="341" customWidth="1"/>
    <col min="1805" max="2040" width="10.5703125" style="341"/>
    <col min="2041" max="2041" width="4.28515625" style="341" customWidth="1"/>
    <col min="2042" max="2042" width="22.28515625" style="341" customWidth="1"/>
    <col min="2043" max="2043" width="13.5703125" style="341" customWidth="1"/>
    <col min="2044" max="2044" width="19.5703125" style="341" customWidth="1"/>
    <col min="2045" max="2045" width="11.140625" style="341" customWidth="1"/>
    <col min="2046" max="2046" width="12.5703125" style="341" bestFit="1" customWidth="1"/>
    <col min="2047" max="2047" width="18.85546875" style="341" customWidth="1"/>
    <col min="2048" max="2048" width="13.7109375" style="341" customWidth="1"/>
    <col min="2049" max="2049" width="32.28515625" style="341" customWidth="1"/>
    <col min="2050" max="2050" width="17.42578125" style="341" customWidth="1"/>
    <col min="2051" max="2051" width="15" style="341" customWidth="1"/>
    <col min="2052" max="2056" width="12.42578125" style="341" customWidth="1"/>
    <col min="2057" max="2057" width="11.85546875" style="341" customWidth="1"/>
    <col min="2058" max="2059" width="12" style="341" customWidth="1"/>
    <col min="2060" max="2060" width="17.5703125" style="341" customWidth="1"/>
    <col min="2061" max="2296" width="10.5703125" style="341"/>
    <col min="2297" max="2297" width="4.28515625" style="341" customWidth="1"/>
    <col min="2298" max="2298" width="22.28515625" style="341" customWidth="1"/>
    <col min="2299" max="2299" width="13.5703125" style="341" customWidth="1"/>
    <col min="2300" max="2300" width="19.5703125" style="341" customWidth="1"/>
    <col min="2301" max="2301" width="11.140625" style="341" customWidth="1"/>
    <col min="2302" max="2302" width="12.5703125" style="341" bestFit="1" customWidth="1"/>
    <col min="2303" max="2303" width="18.85546875" style="341" customWidth="1"/>
    <col min="2304" max="2304" width="13.7109375" style="341" customWidth="1"/>
    <col min="2305" max="2305" width="32.28515625" style="341" customWidth="1"/>
    <col min="2306" max="2306" width="17.42578125" style="341" customWidth="1"/>
    <col min="2307" max="2307" width="15" style="341" customWidth="1"/>
    <col min="2308" max="2312" width="12.42578125" style="341" customWidth="1"/>
    <col min="2313" max="2313" width="11.85546875" style="341" customWidth="1"/>
    <col min="2314" max="2315" width="12" style="341" customWidth="1"/>
    <col min="2316" max="2316" width="17.5703125" style="341" customWidth="1"/>
    <col min="2317" max="2552" width="10.5703125" style="341"/>
    <col min="2553" max="2553" width="4.28515625" style="341" customWidth="1"/>
    <col min="2554" max="2554" width="22.28515625" style="341" customWidth="1"/>
    <col min="2555" max="2555" width="13.5703125" style="341" customWidth="1"/>
    <col min="2556" max="2556" width="19.5703125" style="341" customWidth="1"/>
    <col min="2557" max="2557" width="11.140625" style="341" customWidth="1"/>
    <col min="2558" max="2558" width="12.5703125" style="341" bestFit="1" customWidth="1"/>
    <col min="2559" max="2559" width="18.85546875" style="341" customWidth="1"/>
    <col min="2560" max="2560" width="13.7109375" style="341" customWidth="1"/>
    <col min="2561" max="2561" width="32.28515625" style="341" customWidth="1"/>
    <col min="2562" max="2562" width="17.42578125" style="341" customWidth="1"/>
    <col min="2563" max="2563" width="15" style="341" customWidth="1"/>
    <col min="2564" max="2568" width="12.42578125" style="341" customWidth="1"/>
    <col min="2569" max="2569" width="11.85546875" style="341" customWidth="1"/>
    <col min="2570" max="2571" width="12" style="341" customWidth="1"/>
    <col min="2572" max="2572" width="17.5703125" style="341" customWidth="1"/>
    <col min="2573" max="2808" width="10.5703125" style="341"/>
    <col min="2809" max="2809" width="4.28515625" style="341" customWidth="1"/>
    <col min="2810" max="2810" width="22.28515625" style="341" customWidth="1"/>
    <col min="2811" max="2811" width="13.5703125" style="341" customWidth="1"/>
    <col min="2812" max="2812" width="19.5703125" style="341" customWidth="1"/>
    <col min="2813" max="2813" width="11.140625" style="341" customWidth="1"/>
    <col min="2814" max="2814" width="12.5703125" style="341" bestFit="1" customWidth="1"/>
    <col min="2815" max="2815" width="18.85546875" style="341" customWidth="1"/>
    <col min="2816" max="2816" width="13.7109375" style="341" customWidth="1"/>
    <col min="2817" max="2817" width="32.28515625" style="341" customWidth="1"/>
    <col min="2818" max="2818" width="17.42578125" style="341" customWidth="1"/>
    <col min="2819" max="2819" width="15" style="341" customWidth="1"/>
    <col min="2820" max="2824" width="12.42578125" style="341" customWidth="1"/>
    <col min="2825" max="2825" width="11.85546875" style="341" customWidth="1"/>
    <col min="2826" max="2827" width="12" style="341" customWidth="1"/>
    <col min="2828" max="2828" width="17.5703125" style="341" customWidth="1"/>
    <col min="2829" max="3064" width="10.5703125" style="341"/>
    <col min="3065" max="3065" width="4.28515625" style="341" customWidth="1"/>
    <col min="3066" max="3066" width="22.28515625" style="341" customWidth="1"/>
    <col min="3067" max="3067" width="13.5703125" style="341" customWidth="1"/>
    <col min="3068" max="3068" width="19.5703125" style="341" customWidth="1"/>
    <col min="3069" max="3069" width="11.140625" style="341" customWidth="1"/>
    <col min="3070" max="3070" width="12.5703125" style="341" bestFit="1" customWidth="1"/>
    <col min="3071" max="3071" width="18.85546875" style="341" customWidth="1"/>
    <col min="3072" max="3072" width="13.7109375" style="341" customWidth="1"/>
    <col min="3073" max="3073" width="32.28515625" style="341" customWidth="1"/>
    <col min="3074" max="3074" width="17.42578125" style="341" customWidth="1"/>
    <col min="3075" max="3075" width="15" style="341" customWidth="1"/>
    <col min="3076" max="3080" width="12.42578125" style="341" customWidth="1"/>
    <col min="3081" max="3081" width="11.85546875" style="341" customWidth="1"/>
    <col min="3082" max="3083" width="12" style="341" customWidth="1"/>
    <col min="3084" max="3084" width="17.5703125" style="341" customWidth="1"/>
    <col min="3085" max="3320" width="10.5703125" style="341"/>
    <col min="3321" max="3321" width="4.28515625" style="341" customWidth="1"/>
    <col min="3322" max="3322" width="22.28515625" style="341" customWidth="1"/>
    <col min="3323" max="3323" width="13.5703125" style="341" customWidth="1"/>
    <col min="3324" max="3324" width="19.5703125" style="341" customWidth="1"/>
    <col min="3325" max="3325" width="11.140625" style="341" customWidth="1"/>
    <col min="3326" max="3326" width="12.5703125" style="341" bestFit="1" customWidth="1"/>
    <col min="3327" max="3327" width="18.85546875" style="341" customWidth="1"/>
    <col min="3328" max="3328" width="13.7109375" style="341" customWidth="1"/>
    <col min="3329" max="3329" width="32.28515625" style="341" customWidth="1"/>
    <col min="3330" max="3330" width="17.42578125" style="341" customWidth="1"/>
    <col min="3331" max="3331" width="15" style="341" customWidth="1"/>
    <col min="3332" max="3336" width="12.42578125" style="341" customWidth="1"/>
    <col min="3337" max="3337" width="11.85546875" style="341" customWidth="1"/>
    <col min="3338" max="3339" width="12" style="341" customWidth="1"/>
    <col min="3340" max="3340" width="17.5703125" style="341" customWidth="1"/>
    <col min="3341" max="3576" width="10.5703125" style="341"/>
    <col min="3577" max="3577" width="4.28515625" style="341" customWidth="1"/>
    <col min="3578" max="3578" width="22.28515625" style="341" customWidth="1"/>
    <col min="3579" max="3579" width="13.5703125" style="341" customWidth="1"/>
    <col min="3580" max="3580" width="19.5703125" style="341" customWidth="1"/>
    <col min="3581" max="3581" width="11.140625" style="341" customWidth="1"/>
    <col min="3582" max="3582" width="12.5703125" style="341" bestFit="1" customWidth="1"/>
    <col min="3583" max="3583" width="18.85546875" style="341" customWidth="1"/>
    <col min="3584" max="3584" width="13.7109375" style="341" customWidth="1"/>
    <col min="3585" max="3585" width="32.28515625" style="341" customWidth="1"/>
    <col min="3586" max="3586" width="17.42578125" style="341" customWidth="1"/>
    <col min="3587" max="3587" width="15" style="341" customWidth="1"/>
    <col min="3588" max="3592" width="12.42578125" style="341" customWidth="1"/>
    <col min="3593" max="3593" width="11.85546875" style="341" customWidth="1"/>
    <col min="3594" max="3595" width="12" style="341" customWidth="1"/>
    <col min="3596" max="3596" width="17.5703125" style="341" customWidth="1"/>
    <col min="3597" max="3832" width="10.5703125" style="341"/>
    <col min="3833" max="3833" width="4.28515625" style="341" customWidth="1"/>
    <col min="3834" max="3834" width="22.28515625" style="341" customWidth="1"/>
    <col min="3835" max="3835" width="13.5703125" style="341" customWidth="1"/>
    <col min="3836" max="3836" width="19.5703125" style="341" customWidth="1"/>
    <col min="3837" max="3837" width="11.140625" style="341" customWidth="1"/>
    <col min="3838" max="3838" width="12.5703125" style="341" bestFit="1" customWidth="1"/>
    <col min="3839" max="3839" width="18.85546875" style="341" customWidth="1"/>
    <col min="3840" max="3840" width="13.7109375" style="341" customWidth="1"/>
    <col min="3841" max="3841" width="32.28515625" style="341" customWidth="1"/>
    <col min="3842" max="3842" width="17.42578125" style="341" customWidth="1"/>
    <col min="3843" max="3843" width="15" style="341" customWidth="1"/>
    <col min="3844" max="3848" width="12.42578125" style="341" customWidth="1"/>
    <col min="3849" max="3849" width="11.85546875" style="341" customWidth="1"/>
    <col min="3850" max="3851" width="12" style="341" customWidth="1"/>
    <col min="3852" max="3852" width="17.5703125" style="341" customWidth="1"/>
    <col min="3853" max="4088" width="10.5703125" style="341"/>
    <col min="4089" max="4089" width="4.28515625" style="341" customWidth="1"/>
    <col min="4090" max="4090" width="22.28515625" style="341" customWidth="1"/>
    <col min="4091" max="4091" width="13.5703125" style="341" customWidth="1"/>
    <col min="4092" max="4092" width="19.5703125" style="341" customWidth="1"/>
    <col min="4093" max="4093" width="11.140625" style="341" customWidth="1"/>
    <col min="4094" max="4094" width="12.5703125" style="341" bestFit="1" customWidth="1"/>
    <col min="4095" max="4095" width="18.85546875" style="341" customWidth="1"/>
    <col min="4096" max="4096" width="13.7109375" style="341" customWidth="1"/>
    <col min="4097" max="4097" width="32.28515625" style="341" customWidth="1"/>
    <col min="4098" max="4098" width="17.42578125" style="341" customWidth="1"/>
    <col min="4099" max="4099" width="15" style="341" customWidth="1"/>
    <col min="4100" max="4104" width="12.42578125" style="341" customWidth="1"/>
    <col min="4105" max="4105" width="11.85546875" style="341" customWidth="1"/>
    <col min="4106" max="4107" width="12" style="341" customWidth="1"/>
    <col min="4108" max="4108" width="17.5703125" style="341" customWidth="1"/>
    <col min="4109" max="4344" width="10.5703125" style="341"/>
    <col min="4345" max="4345" width="4.28515625" style="341" customWidth="1"/>
    <col min="4346" max="4346" width="22.28515625" style="341" customWidth="1"/>
    <col min="4347" max="4347" width="13.5703125" style="341" customWidth="1"/>
    <col min="4348" max="4348" width="19.5703125" style="341" customWidth="1"/>
    <col min="4349" max="4349" width="11.140625" style="341" customWidth="1"/>
    <col min="4350" max="4350" width="12.5703125" style="341" bestFit="1" customWidth="1"/>
    <col min="4351" max="4351" width="18.85546875" style="341" customWidth="1"/>
    <col min="4352" max="4352" width="13.7109375" style="341" customWidth="1"/>
    <col min="4353" max="4353" width="32.28515625" style="341" customWidth="1"/>
    <col min="4354" max="4354" width="17.42578125" style="341" customWidth="1"/>
    <col min="4355" max="4355" width="15" style="341" customWidth="1"/>
    <col min="4356" max="4360" width="12.42578125" style="341" customWidth="1"/>
    <col min="4361" max="4361" width="11.85546875" style="341" customWidth="1"/>
    <col min="4362" max="4363" width="12" style="341" customWidth="1"/>
    <col min="4364" max="4364" width="17.5703125" style="341" customWidth="1"/>
    <col min="4365" max="4600" width="10.5703125" style="341"/>
    <col min="4601" max="4601" width="4.28515625" style="341" customWidth="1"/>
    <col min="4602" max="4602" width="22.28515625" style="341" customWidth="1"/>
    <col min="4603" max="4603" width="13.5703125" style="341" customWidth="1"/>
    <col min="4604" max="4604" width="19.5703125" style="341" customWidth="1"/>
    <col min="4605" max="4605" width="11.140625" style="341" customWidth="1"/>
    <col min="4606" max="4606" width="12.5703125" style="341" bestFit="1" customWidth="1"/>
    <col min="4607" max="4607" width="18.85546875" style="341" customWidth="1"/>
    <col min="4608" max="4608" width="13.7109375" style="341" customWidth="1"/>
    <col min="4609" max="4609" width="32.28515625" style="341" customWidth="1"/>
    <col min="4610" max="4610" width="17.42578125" style="341" customWidth="1"/>
    <col min="4611" max="4611" width="15" style="341" customWidth="1"/>
    <col min="4612" max="4616" width="12.42578125" style="341" customWidth="1"/>
    <col min="4617" max="4617" width="11.85546875" style="341" customWidth="1"/>
    <col min="4618" max="4619" width="12" style="341" customWidth="1"/>
    <col min="4620" max="4620" width="17.5703125" style="341" customWidth="1"/>
    <col min="4621" max="4856" width="10.5703125" style="341"/>
    <col min="4857" max="4857" width="4.28515625" style="341" customWidth="1"/>
    <col min="4858" max="4858" width="22.28515625" style="341" customWidth="1"/>
    <col min="4859" max="4859" width="13.5703125" style="341" customWidth="1"/>
    <col min="4860" max="4860" width="19.5703125" style="341" customWidth="1"/>
    <col min="4861" max="4861" width="11.140625" style="341" customWidth="1"/>
    <col min="4862" max="4862" width="12.5703125" style="341" bestFit="1" customWidth="1"/>
    <col min="4863" max="4863" width="18.85546875" style="341" customWidth="1"/>
    <col min="4864" max="4864" width="13.7109375" style="341" customWidth="1"/>
    <col min="4865" max="4865" width="32.28515625" style="341" customWidth="1"/>
    <col min="4866" max="4866" width="17.42578125" style="341" customWidth="1"/>
    <col min="4867" max="4867" width="15" style="341" customWidth="1"/>
    <col min="4868" max="4872" width="12.42578125" style="341" customWidth="1"/>
    <col min="4873" max="4873" width="11.85546875" style="341" customWidth="1"/>
    <col min="4874" max="4875" width="12" style="341" customWidth="1"/>
    <col min="4876" max="4876" width="17.5703125" style="341" customWidth="1"/>
    <col min="4877" max="5112" width="10.5703125" style="341"/>
    <col min="5113" max="5113" width="4.28515625" style="341" customWidth="1"/>
    <col min="5114" max="5114" width="22.28515625" style="341" customWidth="1"/>
    <col min="5115" max="5115" width="13.5703125" style="341" customWidth="1"/>
    <col min="5116" max="5116" width="19.5703125" style="341" customWidth="1"/>
    <col min="5117" max="5117" width="11.140625" style="341" customWidth="1"/>
    <col min="5118" max="5118" width="12.5703125" style="341" bestFit="1" customWidth="1"/>
    <col min="5119" max="5119" width="18.85546875" style="341" customWidth="1"/>
    <col min="5120" max="5120" width="13.7109375" style="341" customWidth="1"/>
    <col min="5121" max="5121" width="32.28515625" style="341" customWidth="1"/>
    <col min="5122" max="5122" width="17.42578125" style="341" customWidth="1"/>
    <col min="5123" max="5123" width="15" style="341" customWidth="1"/>
    <col min="5124" max="5128" width="12.42578125" style="341" customWidth="1"/>
    <col min="5129" max="5129" width="11.85546875" style="341" customWidth="1"/>
    <col min="5130" max="5131" width="12" style="341" customWidth="1"/>
    <col min="5132" max="5132" width="17.5703125" style="341" customWidth="1"/>
    <col min="5133" max="5368" width="10.5703125" style="341"/>
    <col min="5369" max="5369" width="4.28515625" style="341" customWidth="1"/>
    <col min="5370" max="5370" width="22.28515625" style="341" customWidth="1"/>
    <col min="5371" max="5371" width="13.5703125" style="341" customWidth="1"/>
    <col min="5372" max="5372" width="19.5703125" style="341" customWidth="1"/>
    <col min="5373" max="5373" width="11.140625" style="341" customWidth="1"/>
    <col min="5374" max="5374" width="12.5703125" style="341" bestFit="1" customWidth="1"/>
    <col min="5375" max="5375" width="18.85546875" style="341" customWidth="1"/>
    <col min="5376" max="5376" width="13.7109375" style="341" customWidth="1"/>
    <col min="5377" max="5377" width="32.28515625" style="341" customWidth="1"/>
    <col min="5378" max="5378" width="17.42578125" style="341" customWidth="1"/>
    <col min="5379" max="5379" width="15" style="341" customWidth="1"/>
    <col min="5380" max="5384" width="12.42578125" style="341" customWidth="1"/>
    <col min="5385" max="5385" width="11.85546875" style="341" customWidth="1"/>
    <col min="5386" max="5387" width="12" style="341" customWidth="1"/>
    <col min="5388" max="5388" width="17.5703125" style="341" customWidth="1"/>
    <col min="5389" max="5624" width="10.5703125" style="341"/>
    <col min="5625" max="5625" width="4.28515625" style="341" customWidth="1"/>
    <col min="5626" max="5626" width="22.28515625" style="341" customWidth="1"/>
    <col min="5627" max="5627" width="13.5703125" style="341" customWidth="1"/>
    <col min="5628" max="5628" width="19.5703125" style="341" customWidth="1"/>
    <col min="5629" max="5629" width="11.140625" style="341" customWidth="1"/>
    <col min="5630" max="5630" width="12.5703125" style="341" bestFit="1" customWidth="1"/>
    <col min="5631" max="5631" width="18.85546875" style="341" customWidth="1"/>
    <col min="5632" max="5632" width="13.7109375" style="341" customWidth="1"/>
    <col min="5633" max="5633" width="32.28515625" style="341" customWidth="1"/>
    <col min="5634" max="5634" width="17.42578125" style="341" customWidth="1"/>
    <col min="5635" max="5635" width="15" style="341" customWidth="1"/>
    <col min="5636" max="5640" width="12.42578125" style="341" customWidth="1"/>
    <col min="5641" max="5641" width="11.85546875" style="341" customWidth="1"/>
    <col min="5642" max="5643" width="12" style="341" customWidth="1"/>
    <col min="5644" max="5644" width="17.5703125" style="341" customWidth="1"/>
    <col min="5645" max="5880" width="10.5703125" style="341"/>
    <col min="5881" max="5881" width="4.28515625" style="341" customWidth="1"/>
    <col min="5882" max="5882" width="22.28515625" style="341" customWidth="1"/>
    <col min="5883" max="5883" width="13.5703125" style="341" customWidth="1"/>
    <col min="5884" max="5884" width="19.5703125" style="341" customWidth="1"/>
    <col min="5885" max="5885" width="11.140625" style="341" customWidth="1"/>
    <col min="5886" max="5886" width="12.5703125" style="341" bestFit="1" customWidth="1"/>
    <col min="5887" max="5887" width="18.85546875" style="341" customWidth="1"/>
    <col min="5888" max="5888" width="13.7109375" style="341" customWidth="1"/>
    <col min="5889" max="5889" width="32.28515625" style="341" customWidth="1"/>
    <col min="5890" max="5890" width="17.42578125" style="341" customWidth="1"/>
    <col min="5891" max="5891" width="15" style="341" customWidth="1"/>
    <col min="5892" max="5896" width="12.42578125" style="341" customWidth="1"/>
    <col min="5897" max="5897" width="11.85546875" style="341" customWidth="1"/>
    <col min="5898" max="5899" width="12" style="341" customWidth="1"/>
    <col min="5900" max="5900" width="17.5703125" style="341" customWidth="1"/>
    <col min="5901" max="6136" width="10.5703125" style="341"/>
    <col min="6137" max="6137" width="4.28515625" style="341" customWidth="1"/>
    <col min="6138" max="6138" width="22.28515625" style="341" customWidth="1"/>
    <col min="6139" max="6139" width="13.5703125" style="341" customWidth="1"/>
    <col min="6140" max="6140" width="19.5703125" style="341" customWidth="1"/>
    <col min="6141" max="6141" width="11.140625" style="341" customWidth="1"/>
    <col min="6142" max="6142" width="12.5703125" style="341" bestFit="1" customWidth="1"/>
    <col min="6143" max="6143" width="18.85546875" style="341" customWidth="1"/>
    <col min="6144" max="6144" width="13.7109375" style="341" customWidth="1"/>
    <col min="6145" max="6145" width="32.28515625" style="341" customWidth="1"/>
    <col min="6146" max="6146" width="17.42578125" style="341" customWidth="1"/>
    <col min="6147" max="6147" width="15" style="341" customWidth="1"/>
    <col min="6148" max="6152" width="12.42578125" style="341" customWidth="1"/>
    <col min="6153" max="6153" width="11.85546875" style="341" customWidth="1"/>
    <col min="6154" max="6155" width="12" style="341" customWidth="1"/>
    <col min="6156" max="6156" width="17.5703125" style="341" customWidth="1"/>
    <col min="6157" max="6392" width="10.5703125" style="341"/>
    <col min="6393" max="6393" width="4.28515625" style="341" customWidth="1"/>
    <col min="6394" max="6394" width="22.28515625" style="341" customWidth="1"/>
    <col min="6395" max="6395" width="13.5703125" style="341" customWidth="1"/>
    <col min="6396" max="6396" width="19.5703125" style="341" customWidth="1"/>
    <col min="6397" max="6397" width="11.140625" style="341" customWidth="1"/>
    <col min="6398" max="6398" width="12.5703125" style="341" bestFit="1" customWidth="1"/>
    <col min="6399" max="6399" width="18.85546875" style="341" customWidth="1"/>
    <col min="6400" max="6400" width="13.7109375" style="341" customWidth="1"/>
    <col min="6401" max="6401" width="32.28515625" style="341" customWidth="1"/>
    <col min="6402" max="6402" width="17.42578125" style="341" customWidth="1"/>
    <col min="6403" max="6403" width="15" style="341" customWidth="1"/>
    <col min="6404" max="6408" width="12.42578125" style="341" customWidth="1"/>
    <col min="6409" max="6409" width="11.85546875" style="341" customWidth="1"/>
    <col min="6410" max="6411" width="12" style="341" customWidth="1"/>
    <col min="6412" max="6412" width="17.5703125" style="341" customWidth="1"/>
    <col min="6413" max="6648" width="10.5703125" style="341"/>
    <col min="6649" max="6649" width="4.28515625" style="341" customWidth="1"/>
    <col min="6650" max="6650" width="22.28515625" style="341" customWidth="1"/>
    <col min="6651" max="6651" width="13.5703125" style="341" customWidth="1"/>
    <col min="6652" max="6652" width="19.5703125" style="341" customWidth="1"/>
    <col min="6653" max="6653" width="11.140625" style="341" customWidth="1"/>
    <col min="6654" max="6654" width="12.5703125" style="341" bestFit="1" customWidth="1"/>
    <col min="6655" max="6655" width="18.85546875" style="341" customWidth="1"/>
    <col min="6656" max="6656" width="13.7109375" style="341" customWidth="1"/>
    <col min="6657" max="6657" width="32.28515625" style="341" customWidth="1"/>
    <col min="6658" max="6658" width="17.42578125" style="341" customWidth="1"/>
    <col min="6659" max="6659" width="15" style="341" customWidth="1"/>
    <col min="6660" max="6664" width="12.42578125" style="341" customWidth="1"/>
    <col min="6665" max="6665" width="11.85546875" style="341" customWidth="1"/>
    <col min="6666" max="6667" width="12" style="341" customWidth="1"/>
    <col min="6668" max="6668" width="17.5703125" style="341" customWidth="1"/>
    <col min="6669" max="6904" width="10.5703125" style="341"/>
    <col min="6905" max="6905" width="4.28515625" style="341" customWidth="1"/>
    <col min="6906" max="6906" width="22.28515625" style="341" customWidth="1"/>
    <col min="6907" max="6907" width="13.5703125" style="341" customWidth="1"/>
    <col min="6908" max="6908" width="19.5703125" style="341" customWidth="1"/>
    <col min="6909" max="6909" width="11.140625" style="341" customWidth="1"/>
    <col min="6910" max="6910" width="12.5703125" style="341" bestFit="1" customWidth="1"/>
    <col min="6911" max="6911" width="18.85546875" style="341" customWidth="1"/>
    <col min="6912" max="6912" width="13.7109375" style="341" customWidth="1"/>
    <col min="6913" max="6913" width="32.28515625" style="341" customWidth="1"/>
    <col min="6914" max="6914" width="17.42578125" style="341" customWidth="1"/>
    <col min="6915" max="6915" width="15" style="341" customWidth="1"/>
    <col min="6916" max="6920" width="12.42578125" style="341" customWidth="1"/>
    <col min="6921" max="6921" width="11.85546875" style="341" customWidth="1"/>
    <col min="6922" max="6923" width="12" style="341" customWidth="1"/>
    <col min="6924" max="6924" width="17.5703125" style="341" customWidth="1"/>
    <col min="6925" max="7160" width="10.5703125" style="341"/>
    <col min="7161" max="7161" width="4.28515625" style="341" customWidth="1"/>
    <col min="7162" max="7162" width="22.28515625" style="341" customWidth="1"/>
    <col min="7163" max="7163" width="13.5703125" style="341" customWidth="1"/>
    <col min="7164" max="7164" width="19.5703125" style="341" customWidth="1"/>
    <col min="7165" max="7165" width="11.140625" style="341" customWidth="1"/>
    <col min="7166" max="7166" width="12.5703125" style="341" bestFit="1" customWidth="1"/>
    <col min="7167" max="7167" width="18.85546875" style="341" customWidth="1"/>
    <col min="7168" max="7168" width="13.7109375" style="341" customWidth="1"/>
    <col min="7169" max="7169" width="32.28515625" style="341" customWidth="1"/>
    <col min="7170" max="7170" width="17.42578125" style="341" customWidth="1"/>
    <col min="7171" max="7171" width="15" style="341" customWidth="1"/>
    <col min="7172" max="7176" width="12.42578125" style="341" customWidth="1"/>
    <col min="7177" max="7177" width="11.85546875" style="341" customWidth="1"/>
    <col min="7178" max="7179" width="12" style="341" customWidth="1"/>
    <col min="7180" max="7180" width="17.5703125" style="341" customWidth="1"/>
    <col min="7181" max="7416" width="10.5703125" style="341"/>
    <col min="7417" max="7417" width="4.28515625" style="341" customWidth="1"/>
    <col min="7418" max="7418" width="22.28515625" style="341" customWidth="1"/>
    <col min="7419" max="7419" width="13.5703125" style="341" customWidth="1"/>
    <col min="7420" max="7420" width="19.5703125" style="341" customWidth="1"/>
    <col min="7421" max="7421" width="11.140625" style="341" customWidth="1"/>
    <col min="7422" max="7422" width="12.5703125" style="341" bestFit="1" customWidth="1"/>
    <col min="7423" max="7423" width="18.85546875" style="341" customWidth="1"/>
    <col min="7424" max="7424" width="13.7109375" style="341" customWidth="1"/>
    <col min="7425" max="7425" width="32.28515625" style="341" customWidth="1"/>
    <col min="7426" max="7426" width="17.42578125" style="341" customWidth="1"/>
    <col min="7427" max="7427" width="15" style="341" customWidth="1"/>
    <col min="7428" max="7432" width="12.42578125" style="341" customWidth="1"/>
    <col min="7433" max="7433" width="11.85546875" style="341" customWidth="1"/>
    <col min="7434" max="7435" width="12" style="341" customWidth="1"/>
    <col min="7436" max="7436" width="17.5703125" style="341" customWidth="1"/>
    <col min="7437" max="7672" width="10.5703125" style="341"/>
    <col min="7673" max="7673" width="4.28515625" style="341" customWidth="1"/>
    <col min="7674" max="7674" width="22.28515625" style="341" customWidth="1"/>
    <col min="7675" max="7675" width="13.5703125" style="341" customWidth="1"/>
    <col min="7676" max="7676" width="19.5703125" style="341" customWidth="1"/>
    <col min="7677" max="7677" width="11.140625" style="341" customWidth="1"/>
    <col min="7678" max="7678" width="12.5703125" style="341" bestFit="1" customWidth="1"/>
    <col min="7679" max="7679" width="18.85546875" style="341" customWidth="1"/>
    <col min="7680" max="7680" width="13.7109375" style="341" customWidth="1"/>
    <col min="7681" max="7681" width="32.28515625" style="341" customWidth="1"/>
    <col min="7682" max="7682" width="17.42578125" style="341" customWidth="1"/>
    <col min="7683" max="7683" width="15" style="341" customWidth="1"/>
    <col min="7684" max="7688" width="12.42578125" style="341" customWidth="1"/>
    <col min="7689" max="7689" width="11.85546875" style="341" customWidth="1"/>
    <col min="7690" max="7691" width="12" style="341" customWidth="1"/>
    <col min="7692" max="7692" width="17.5703125" style="341" customWidth="1"/>
    <col min="7693" max="7928" width="10.5703125" style="341"/>
    <col min="7929" max="7929" width="4.28515625" style="341" customWidth="1"/>
    <col min="7930" max="7930" width="22.28515625" style="341" customWidth="1"/>
    <col min="7931" max="7931" width="13.5703125" style="341" customWidth="1"/>
    <col min="7932" max="7932" width="19.5703125" style="341" customWidth="1"/>
    <col min="7933" max="7933" width="11.140625" style="341" customWidth="1"/>
    <col min="7934" max="7934" width="12.5703125" style="341" bestFit="1" customWidth="1"/>
    <col min="7935" max="7935" width="18.85546875" style="341" customWidth="1"/>
    <col min="7936" max="7936" width="13.7109375" style="341" customWidth="1"/>
    <col min="7937" max="7937" width="32.28515625" style="341" customWidth="1"/>
    <col min="7938" max="7938" width="17.42578125" style="341" customWidth="1"/>
    <col min="7939" max="7939" width="15" style="341" customWidth="1"/>
    <col min="7940" max="7944" width="12.42578125" style="341" customWidth="1"/>
    <col min="7945" max="7945" width="11.85546875" style="341" customWidth="1"/>
    <col min="7946" max="7947" width="12" style="341" customWidth="1"/>
    <col min="7948" max="7948" width="17.5703125" style="341" customWidth="1"/>
    <col min="7949" max="8184" width="10.5703125" style="341"/>
    <col min="8185" max="8185" width="4.28515625" style="341" customWidth="1"/>
    <col min="8186" max="8186" width="22.28515625" style="341" customWidth="1"/>
    <col min="8187" max="8187" width="13.5703125" style="341" customWidth="1"/>
    <col min="8188" max="8188" width="19.5703125" style="341" customWidth="1"/>
    <col min="8189" max="8189" width="11.140625" style="341" customWidth="1"/>
    <col min="8190" max="8190" width="12.5703125" style="341" bestFit="1" customWidth="1"/>
    <col min="8191" max="8191" width="18.85546875" style="341" customWidth="1"/>
    <col min="8192" max="8192" width="13.7109375" style="341" customWidth="1"/>
    <col min="8193" max="8193" width="32.28515625" style="341" customWidth="1"/>
    <col min="8194" max="8194" width="17.42578125" style="341" customWidth="1"/>
    <col min="8195" max="8195" width="15" style="341" customWidth="1"/>
    <col min="8196" max="8200" width="12.42578125" style="341" customWidth="1"/>
    <col min="8201" max="8201" width="11.85546875" style="341" customWidth="1"/>
    <col min="8202" max="8203" width="12" style="341" customWidth="1"/>
    <col min="8204" max="8204" width="17.5703125" style="341" customWidth="1"/>
    <col min="8205" max="8440" width="10.5703125" style="341"/>
    <col min="8441" max="8441" width="4.28515625" style="341" customWidth="1"/>
    <col min="8442" max="8442" width="22.28515625" style="341" customWidth="1"/>
    <col min="8443" max="8443" width="13.5703125" style="341" customWidth="1"/>
    <col min="8444" max="8444" width="19.5703125" style="341" customWidth="1"/>
    <col min="8445" max="8445" width="11.140625" style="341" customWidth="1"/>
    <col min="8446" max="8446" width="12.5703125" style="341" bestFit="1" customWidth="1"/>
    <col min="8447" max="8447" width="18.85546875" style="341" customWidth="1"/>
    <col min="8448" max="8448" width="13.7109375" style="341" customWidth="1"/>
    <col min="8449" max="8449" width="32.28515625" style="341" customWidth="1"/>
    <col min="8450" max="8450" width="17.42578125" style="341" customWidth="1"/>
    <col min="8451" max="8451" width="15" style="341" customWidth="1"/>
    <col min="8452" max="8456" width="12.42578125" style="341" customWidth="1"/>
    <col min="8457" max="8457" width="11.85546875" style="341" customWidth="1"/>
    <col min="8458" max="8459" width="12" style="341" customWidth="1"/>
    <col min="8460" max="8460" width="17.5703125" style="341" customWidth="1"/>
    <col min="8461" max="8696" width="10.5703125" style="341"/>
    <col min="8697" max="8697" width="4.28515625" style="341" customWidth="1"/>
    <col min="8698" max="8698" width="22.28515625" style="341" customWidth="1"/>
    <col min="8699" max="8699" width="13.5703125" style="341" customWidth="1"/>
    <col min="8700" max="8700" width="19.5703125" style="341" customWidth="1"/>
    <col min="8701" max="8701" width="11.140625" style="341" customWidth="1"/>
    <col min="8702" max="8702" width="12.5703125" style="341" bestFit="1" customWidth="1"/>
    <col min="8703" max="8703" width="18.85546875" style="341" customWidth="1"/>
    <col min="8704" max="8704" width="13.7109375" style="341" customWidth="1"/>
    <col min="8705" max="8705" width="32.28515625" style="341" customWidth="1"/>
    <col min="8706" max="8706" width="17.42578125" style="341" customWidth="1"/>
    <col min="8707" max="8707" width="15" style="341" customWidth="1"/>
    <col min="8708" max="8712" width="12.42578125" style="341" customWidth="1"/>
    <col min="8713" max="8713" width="11.85546875" style="341" customWidth="1"/>
    <col min="8714" max="8715" width="12" style="341" customWidth="1"/>
    <col min="8716" max="8716" width="17.5703125" style="341" customWidth="1"/>
    <col min="8717" max="8952" width="10.5703125" style="341"/>
    <col min="8953" max="8953" width="4.28515625" style="341" customWidth="1"/>
    <col min="8954" max="8954" width="22.28515625" style="341" customWidth="1"/>
    <col min="8955" max="8955" width="13.5703125" style="341" customWidth="1"/>
    <col min="8956" max="8956" width="19.5703125" style="341" customWidth="1"/>
    <col min="8957" max="8957" width="11.140625" style="341" customWidth="1"/>
    <col min="8958" max="8958" width="12.5703125" style="341" bestFit="1" customWidth="1"/>
    <col min="8959" max="8959" width="18.85546875" style="341" customWidth="1"/>
    <col min="8960" max="8960" width="13.7109375" style="341" customWidth="1"/>
    <col min="8961" max="8961" width="32.28515625" style="341" customWidth="1"/>
    <col min="8962" max="8962" width="17.42578125" style="341" customWidth="1"/>
    <col min="8963" max="8963" width="15" style="341" customWidth="1"/>
    <col min="8964" max="8968" width="12.42578125" style="341" customWidth="1"/>
    <col min="8969" max="8969" width="11.85546875" style="341" customWidth="1"/>
    <col min="8970" max="8971" width="12" style="341" customWidth="1"/>
    <col min="8972" max="8972" width="17.5703125" style="341" customWidth="1"/>
    <col min="8973" max="9208" width="10.5703125" style="341"/>
    <col min="9209" max="9209" width="4.28515625" style="341" customWidth="1"/>
    <col min="9210" max="9210" width="22.28515625" style="341" customWidth="1"/>
    <col min="9211" max="9211" width="13.5703125" style="341" customWidth="1"/>
    <col min="9212" max="9212" width="19.5703125" style="341" customWidth="1"/>
    <col min="9213" max="9213" width="11.140625" style="341" customWidth="1"/>
    <col min="9214" max="9214" width="12.5703125" style="341" bestFit="1" customWidth="1"/>
    <col min="9215" max="9215" width="18.85546875" style="341" customWidth="1"/>
    <col min="9216" max="9216" width="13.7109375" style="341" customWidth="1"/>
    <col min="9217" max="9217" width="32.28515625" style="341" customWidth="1"/>
    <col min="9218" max="9218" width="17.42578125" style="341" customWidth="1"/>
    <col min="9219" max="9219" width="15" style="341" customWidth="1"/>
    <col min="9220" max="9224" width="12.42578125" style="341" customWidth="1"/>
    <col min="9225" max="9225" width="11.85546875" style="341" customWidth="1"/>
    <col min="9226" max="9227" width="12" style="341" customWidth="1"/>
    <col min="9228" max="9228" width="17.5703125" style="341" customWidth="1"/>
    <col min="9229" max="9464" width="10.5703125" style="341"/>
    <col min="9465" max="9465" width="4.28515625" style="341" customWidth="1"/>
    <col min="9466" max="9466" width="22.28515625" style="341" customWidth="1"/>
    <col min="9467" max="9467" width="13.5703125" style="341" customWidth="1"/>
    <col min="9468" max="9468" width="19.5703125" style="341" customWidth="1"/>
    <col min="9469" max="9469" width="11.140625" style="341" customWidth="1"/>
    <col min="9470" max="9470" width="12.5703125" style="341" bestFit="1" customWidth="1"/>
    <col min="9471" max="9471" width="18.85546875" style="341" customWidth="1"/>
    <col min="9472" max="9472" width="13.7109375" style="341" customWidth="1"/>
    <col min="9473" max="9473" width="32.28515625" style="341" customWidth="1"/>
    <col min="9474" max="9474" width="17.42578125" style="341" customWidth="1"/>
    <col min="9475" max="9475" width="15" style="341" customWidth="1"/>
    <col min="9476" max="9480" width="12.42578125" style="341" customWidth="1"/>
    <col min="9481" max="9481" width="11.85546875" style="341" customWidth="1"/>
    <col min="9482" max="9483" width="12" style="341" customWidth="1"/>
    <col min="9484" max="9484" width="17.5703125" style="341" customWidth="1"/>
    <col min="9485" max="9720" width="10.5703125" style="341"/>
    <col min="9721" max="9721" width="4.28515625" style="341" customWidth="1"/>
    <col min="9722" max="9722" width="22.28515625" style="341" customWidth="1"/>
    <col min="9723" max="9723" width="13.5703125" style="341" customWidth="1"/>
    <col min="9724" max="9724" width="19.5703125" style="341" customWidth="1"/>
    <col min="9725" max="9725" width="11.140625" style="341" customWidth="1"/>
    <col min="9726" max="9726" width="12.5703125" style="341" bestFit="1" customWidth="1"/>
    <col min="9727" max="9727" width="18.85546875" style="341" customWidth="1"/>
    <col min="9728" max="9728" width="13.7109375" style="341" customWidth="1"/>
    <col min="9729" max="9729" width="32.28515625" style="341" customWidth="1"/>
    <col min="9730" max="9730" width="17.42578125" style="341" customWidth="1"/>
    <col min="9731" max="9731" width="15" style="341" customWidth="1"/>
    <col min="9732" max="9736" width="12.42578125" style="341" customWidth="1"/>
    <col min="9737" max="9737" width="11.85546875" style="341" customWidth="1"/>
    <col min="9738" max="9739" width="12" style="341" customWidth="1"/>
    <col min="9740" max="9740" width="17.5703125" style="341" customWidth="1"/>
    <col min="9741" max="9976" width="10.5703125" style="341"/>
    <col min="9977" max="9977" width="4.28515625" style="341" customWidth="1"/>
    <col min="9978" max="9978" width="22.28515625" style="341" customWidth="1"/>
    <col min="9979" max="9979" width="13.5703125" style="341" customWidth="1"/>
    <col min="9980" max="9980" width="19.5703125" style="341" customWidth="1"/>
    <col min="9981" max="9981" width="11.140625" style="341" customWidth="1"/>
    <col min="9982" max="9982" width="12.5703125" style="341" bestFit="1" customWidth="1"/>
    <col min="9983" max="9983" width="18.85546875" style="341" customWidth="1"/>
    <col min="9984" max="9984" width="13.7109375" style="341" customWidth="1"/>
    <col min="9985" max="9985" width="32.28515625" style="341" customWidth="1"/>
    <col min="9986" max="9986" width="17.42578125" style="341" customWidth="1"/>
    <col min="9987" max="9987" width="15" style="341" customWidth="1"/>
    <col min="9988" max="9992" width="12.42578125" style="341" customWidth="1"/>
    <col min="9993" max="9993" width="11.85546875" style="341" customWidth="1"/>
    <col min="9994" max="9995" width="12" style="341" customWidth="1"/>
    <col min="9996" max="9996" width="17.5703125" style="341" customWidth="1"/>
    <col min="9997" max="10232" width="10.5703125" style="341"/>
    <col min="10233" max="10233" width="4.28515625" style="341" customWidth="1"/>
    <col min="10234" max="10234" width="22.28515625" style="341" customWidth="1"/>
    <col min="10235" max="10235" width="13.5703125" style="341" customWidth="1"/>
    <col min="10236" max="10236" width="19.5703125" style="341" customWidth="1"/>
    <col min="10237" max="10237" width="11.140625" style="341" customWidth="1"/>
    <col min="10238" max="10238" width="12.5703125" style="341" bestFit="1" customWidth="1"/>
    <col min="10239" max="10239" width="18.85546875" style="341" customWidth="1"/>
    <col min="10240" max="10240" width="13.7109375" style="341" customWidth="1"/>
    <col min="10241" max="10241" width="32.28515625" style="341" customWidth="1"/>
    <col min="10242" max="10242" width="17.42578125" style="341" customWidth="1"/>
    <col min="10243" max="10243" width="15" style="341" customWidth="1"/>
    <col min="10244" max="10248" width="12.42578125" style="341" customWidth="1"/>
    <col min="10249" max="10249" width="11.85546875" style="341" customWidth="1"/>
    <col min="10250" max="10251" width="12" style="341" customWidth="1"/>
    <col min="10252" max="10252" width="17.5703125" style="341" customWidth="1"/>
    <col min="10253" max="10488" width="10.5703125" style="341"/>
    <col min="10489" max="10489" width="4.28515625" style="341" customWidth="1"/>
    <col min="10490" max="10490" width="22.28515625" style="341" customWidth="1"/>
    <col min="10491" max="10491" width="13.5703125" style="341" customWidth="1"/>
    <col min="10492" max="10492" width="19.5703125" style="341" customWidth="1"/>
    <col min="10493" max="10493" width="11.140625" style="341" customWidth="1"/>
    <col min="10494" max="10494" width="12.5703125" style="341" bestFit="1" customWidth="1"/>
    <col min="10495" max="10495" width="18.85546875" style="341" customWidth="1"/>
    <col min="10496" max="10496" width="13.7109375" style="341" customWidth="1"/>
    <col min="10497" max="10497" width="32.28515625" style="341" customWidth="1"/>
    <col min="10498" max="10498" width="17.42578125" style="341" customWidth="1"/>
    <col min="10499" max="10499" width="15" style="341" customWidth="1"/>
    <col min="10500" max="10504" width="12.42578125" style="341" customWidth="1"/>
    <col min="10505" max="10505" width="11.85546875" style="341" customWidth="1"/>
    <col min="10506" max="10507" width="12" style="341" customWidth="1"/>
    <col min="10508" max="10508" width="17.5703125" style="341" customWidth="1"/>
    <col min="10509" max="10744" width="10.5703125" style="341"/>
    <col min="10745" max="10745" width="4.28515625" style="341" customWidth="1"/>
    <col min="10746" max="10746" width="22.28515625" style="341" customWidth="1"/>
    <col min="10747" max="10747" width="13.5703125" style="341" customWidth="1"/>
    <col min="10748" max="10748" width="19.5703125" style="341" customWidth="1"/>
    <col min="10749" max="10749" width="11.140625" style="341" customWidth="1"/>
    <col min="10750" max="10750" width="12.5703125" style="341" bestFit="1" customWidth="1"/>
    <col min="10751" max="10751" width="18.85546875" style="341" customWidth="1"/>
    <col min="10752" max="10752" width="13.7109375" style="341" customWidth="1"/>
    <col min="10753" max="10753" width="32.28515625" style="341" customWidth="1"/>
    <col min="10754" max="10754" width="17.42578125" style="341" customWidth="1"/>
    <col min="10755" max="10755" width="15" style="341" customWidth="1"/>
    <col min="10756" max="10760" width="12.42578125" style="341" customWidth="1"/>
    <col min="10761" max="10761" width="11.85546875" style="341" customWidth="1"/>
    <col min="10762" max="10763" width="12" style="341" customWidth="1"/>
    <col min="10764" max="10764" width="17.5703125" style="341" customWidth="1"/>
    <col min="10765" max="11000" width="10.5703125" style="341"/>
    <col min="11001" max="11001" width="4.28515625" style="341" customWidth="1"/>
    <col min="11002" max="11002" width="22.28515625" style="341" customWidth="1"/>
    <col min="11003" max="11003" width="13.5703125" style="341" customWidth="1"/>
    <col min="11004" max="11004" width="19.5703125" style="341" customWidth="1"/>
    <col min="11005" max="11005" width="11.140625" style="341" customWidth="1"/>
    <col min="11006" max="11006" width="12.5703125" style="341" bestFit="1" customWidth="1"/>
    <col min="11007" max="11007" width="18.85546875" style="341" customWidth="1"/>
    <col min="11008" max="11008" width="13.7109375" style="341" customWidth="1"/>
    <col min="11009" max="11009" width="32.28515625" style="341" customWidth="1"/>
    <col min="11010" max="11010" width="17.42578125" style="341" customWidth="1"/>
    <col min="11011" max="11011" width="15" style="341" customWidth="1"/>
    <col min="11012" max="11016" width="12.42578125" style="341" customWidth="1"/>
    <col min="11017" max="11017" width="11.85546875" style="341" customWidth="1"/>
    <col min="11018" max="11019" width="12" style="341" customWidth="1"/>
    <col min="11020" max="11020" width="17.5703125" style="341" customWidth="1"/>
    <col min="11021" max="11256" width="10.5703125" style="341"/>
    <col min="11257" max="11257" width="4.28515625" style="341" customWidth="1"/>
    <col min="11258" max="11258" width="22.28515625" style="341" customWidth="1"/>
    <col min="11259" max="11259" width="13.5703125" style="341" customWidth="1"/>
    <col min="11260" max="11260" width="19.5703125" style="341" customWidth="1"/>
    <col min="11261" max="11261" width="11.140625" style="341" customWidth="1"/>
    <col min="11262" max="11262" width="12.5703125" style="341" bestFit="1" customWidth="1"/>
    <col min="11263" max="11263" width="18.85546875" style="341" customWidth="1"/>
    <col min="11264" max="11264" width="13.7109375" style="341" customWidth="1"/>
    <col min="11265" max="11265" width="32.28515625" style="341" customWidth="1"/>
    <col min="11266" max="11266" width="17.42578125" style="341" customWidth="1"/>
    <col min="11267" max="11267" width="15" style="341" customWidth="1"/>
    <col min="11268" max="11272" width="12.42578125" style="341" customWidth="1"/>
    <col min="11273" max="11273" width="11.85546875" style="341" customWidth="1"/>
    <col min="11274" max="11275" width="12" style="341" customWidth="1"/>
    <col min="11276" max="11276" width="17.5703125" style="341" customWidth="1"/>
    <col min="11277" max="11512" width="10.5703125" style="341"/>
    <col min="11513" max="11513" width="4.28515625" style="341" customWidth="1"/>
    <col min="11514" max="11514" width="22.28515625" style="341" customWidth="1"/>
    <col min="11515" max="11515" width="13.5703125" style="341" customWidth="1"/>
    <col min="11516" max="11516" width="19.5703125" style="341" customWidth="1"/>
    <col min="11517" max="11517" width="11.140625" style="341" customWidth="1"/>
    <col min="11518" max="11518" width="12.5703125" style="341" bestFit="1" customWidth="1"/>
    <col min="11519" max="11519" width="18.85546875" style="341" customWidth="1"/>
    <col min="11520" max="11520" width="13.7109375" style="341" customWidth="1"/>
    <col min="11521" max="11521" width="32.28515625" style="341" customWidth="1"/>
    <col min="11522" max="11522" width="17.42578125" style="341" customWidth="1"/>
    <col min="11523" max="11523" width="15" style="341" customWidth="1"/>
    <col min="11524" max="11528" width="12.42578125" style="341" customWidth="1"/>
    <col min="11529" max="11529" width="11.85546875" style="341" customWidth="1"/>
    <col min="11530" max="11531" width="12" style="341" customWidth="1"/>
    <col min="11532" max="11532" width="17.5703125" style="341" customWidth="1"/>
    <col min="11533" max="11768" width="10.5703125" style="341"/>
    <col min="11769" max="11769" width="4.28515625" style="341" customWidth="1"/>
    <col min="11770" max="11770" width="22.28515625" style="341" customWidth="1"/>
    <col min="11771" max="11771" width="13.5703125" style="341" customWidth="1"/>
    <col min="11772" max="11772" width="19.5703125" style="341" customWidth="1"/>
    <col min="11773" max="11773" width="11.140625" style="341" customWidth="1"/>
    <col min="11774" max="11774" width="12.5703125" style="341" bestFit="1" customWidth="1"/>
    <col min="11775" max="11775" width="18.85546875" style="341" customWidth="1"/>
    <col min="11776" max="11776" width="13.7109375" style="341" customWidth="1"/>
    <col min="11777" max="11777" width="32.28515625" style="341" customWidth="1"/>
    <col min="11778" max="11778" width="17.42578125" style="341" customWidth="1"/>
    <col min="11779" max="11779" width="15" style="341" customWidth="1"/>
    <col min="11780" max="11784" width="12.42578125" style="341" customWidth="1"/>
    <col min="11785" max="11785" width="11.85546875" style="341" customWidth="1"/>
    <col min="11786" max="11787" width="12" style="341" customWidth="1"/>
    <col min="11788" max="11788" width="17.5703125" style="341" customWidth="1"/>
    <col min="11789" max="12024" width="10.5703125" style="341"/>
    <col min="12025" max="12025" width="4.28515625" style="341" customWidth="1"/>
    <col min="12026" max="12026" width="22.28515625" style="341" customWidth="1"/>
    <col min="12027" max="12027" width="13.5703125" style="341" customWidth="1"/>
    <col min="12028" max="12028" width="19.5703125" style="341" customWidth="1"/>
    <col min="12029" max="12029" width="11.140625" style="341" customWidth="1"/>
    <col min="12030" max="12030" width="12.5703125" style="341" bestFit="1" customWidth="1"/>
    <col min="12031" max="12031" width="18.85546875" style="341" customWidth="1"/>
    <col min="12032" max="12032" width="13.7109375" style="341" customWidth="1"/>
    <col min="12033" max="12033" width="32.28515625" style="341" customWidth="1"/>
    <col min="12034" max="12034" width="17.42578125" style="341" customWidth="1"/>
    <col min="12035" max="12035" width="15" style="341" customWidth="1"/>
    <col min="12036" max="12040" width="12.42578125" style="341" customWidth="1"/>
    <col min="12041" max="12041" width="11.85546875" style="341" customWidth="1"/>
    <col min="12042" max="12043" width="12" style="341" customWidth="1"/>
    <col min="12044" max="12044" width="17.5703125" style="341" customWidth="1"/>
    <col min="12045" max="12280" width="10.5703125" style="341"/>
    <col min="12281" max="12281" width="4.28515625" style="341" customWidth="1"/>
    <col min="12282" max="12282" width="22.28515625" style="341" customWidth="1"/>
    <col min="12283" max="12283" width="13.5703125" style="341" customWidth="1"/>
    <col min="12284" max="12284" width="19.5703125" style="341" customWidth="1"/>
    <col min="12285" max="12285" width="11.140625" style="341" customWidth="1"/>
    <col min="12286" max="12286" width="12.5703125" style="341" bestFit="1" customWidth="1"/>
    <col min="12287" max="12287" width="18.85546875" style="341" customWidth="1"/>
    <col min="12288" max="12288" width="13.7109375" style="341" customWidth="1"/>
    <col min="12289" max="12289" width="32.28515625" style="341" customWidth="1"/>
    <col min="12290" max="12290" width="17.42578125" style="341" customWidth="1"/>
    <col min="12291" max="12291" width="15" style="341" customWidth="1"/>
    <col min="12292" max="12296" width="12.42578125" style="341" customWidth="1"/>
    <col min="12297" max="12297" width="11.85546875" style="341" customWidth="1"/>
    <col min="12298" max="12299" width="12" style="341" customWidth="1"/>
    <col min="12300" max="12300" width="17.5703125" style="341" customWidth="1"/>
    <col min="12301" max="12536" width="10.5703125" style="341"/>
    <col min="12537" max="12537" width="4.28515625" style="341" customWidth="1"/>
    <col min="12538" max="12538" width="22.28515625" style="341" customWidth="1"/>
    <col min="12539" max="12539" width="13.5703125" style="341" customWidth="1"/>
    <col min="12540" max="12540" width="19.5703125" style="341" customWidth="1"/>
    <col min="12541" max="12541" width="11.140625" style="341" customWidth="1"/>
    <col min="12542" max="12542" width="12.5703125" style="341" bestFit="1" customWidth="1"/>
    <col min="12543" max="12543" width="18.85546875" style="341" customWidth="1"/>
    <col min="12544" max="12544" width="13.7109375" style="341" customWidth="1"/>
    <col min="12545" max="12545" width="32.28515625" style="341" customWidth="1"/>
    <col min="12546" max="12546" width="17.42578125" style="341" customWidth="1"/>
    <col min="12547" max="12547" width="15" style="341" customWidth="1"/>
    <col min="12548" max="12552" width="12.42578125" style="341" customWidth="1"/>
    <col min="12553" max="12553" width="11.85546875" style="341" customWidth="1"/>
    <col min="12554" max="12555" width="12" style="341" customWidth="1"/>
    <col min="12556" max="12556" width="17.5703125" style="341" customWidth="1"/>
    <col min="12557" max="12792" width="10.5703125" style="341"/>
    <col min="12793" max="12793" width="4.28515625" style="341" customWidth="1"/>
    <col min="12794" max="12794" width="22.28515625" style="341" customWidth="1"/>
    <col min="12795" max="12795" width="13.5703125" style="341" customWidth="1"/>
    <col min="12796" max="12796" width="19.5703125" style="341" customWidth="1"/>
    <col min="12797" max="12797" width="11.140625" style="341" customWidth="1"/>
    <col min="12798" max="12798" width="12.5703125" style="341" bestFit="1" customWidth="1"/>
    <col min="12799" max="12799" width="18.85546875" style="341" customWidth="1"/>
    <col min="12800" max="12800" width="13.7109375" style="341" customWidth="1"/>
    <col min="12801" max="12801" width="32.28515625" style="341" customWidth="1"/>
    <col min="12802" max="12802" width="17.42578125" style="341" customWidth="1"/>
    <col min="12803" max="12803" width="15" style="341" customWidth="1"/>
    <col min="12804" max="12808" width="12.42578125" style="341" customWidth="1"/>
    <col min="12809" max="12809" width="11.85546875" style="341" customWidth="1"/>
    <col min="12810" max="12811" width="12" style="341" customWidth="1"/>
    <col min="12812" max="12812" width="17.5703125" style="341" customWidth="1"/>
    <col min="12813" max="13048" width="10.5703125" style="341"/>
    <col min="13049" max="13049" width="4.28515625" style="341" customWidth="1"/>
    <col min="13050" max="13050" width="22.28515625" style="341" customWidth="1"/>
    <col min="13051" max="13051" width="13.5703125" style="341" customWidth="1"/>
    <col min="13052" max="13052" width="19.5703125" style="341" customWidth="1"/>
    <col min="13053" max="13053" width="11.140625" style="341" customWidth="1"/>
    <col min="13054" max="13054" width="12.5703125" style="341" bestFit="1" customWidth="1"/>
    <col min="13055" max="13055" width="18.85546875" style="341" customWidth="1"/>
    <col min="13056" max="13056" width="13.7109375" style="341" customWidth="1"/>
    <col min="13057" max="13057" width="32.28515625" style="341" customWidth="1"/>
    <col min="13058" max="13058" width="17.42578125" style="341" customWidth="1"/>
    <col min="13059" max="13059" width="15" style="341" customWidth="1"/>
    <col min="13060" max="13064" width="12.42578125" style="341" customWidth="1"/>
    <col min="13065" max="13065" width="11.85546875" style="341" customWidth="1"/>
    <col min="13066" max="13067" width="12" style="341" customWidth="1"/>
    <col min="13068" max="13068" width="17.5703125" style="341" customWidth="1"/>
    <col min="13069" max="13304" width="10.5703125" style="341"/>
    <col min="13305" max="13305" width="4.28515625" style="341" customWidth="1"/>
    <col min="13306" max="13306" width="22.28515625" style="341" customWidth="1"/>
    <col min="13307" max="13307" width="13.5703125" style="341" customWidth="1"/>
    <col min="13308" max="13308" width="19.5703125" style="341" customWidth="1"/>
    <col min="13309" max="13309" width="11.140625" style="341" customWidth="1"/>
    <col min="13310" max="13310" width="12.5703125" style="341" bestFit="1" customWidth="1"/>
    <col min="13311" max="13311" width="18.85546875" style="341" customWidth="1"/>
    <col min="13312" max="13312" width="13.7109375" style="341" customWidth="1"/>
    <col min="13313" max="13313" width="32.28515625" style="341" customWidth="1"/>
    <col min="13314" max="13314" width="17.42578125" style="341" customWidth="1"/>
    <col min="13315" max="13315" width="15" style="341" customWidth="1"/>
    <col min="13316" max="13320" width="12.42578125" style="341" customWidth="1"/>
    <col min="13321" max="13321" width="11.85546875" style="341" customWidth="1"/>
    <col min="13322" max="13323" width="12" style="341" customWidth="1"/>
    <col min="13324" max="13324" width="17.5703125" style="341" customWidth="1"/>
    <col min="13325" max="13560" width="10.5703125" style="341"/>
    <col min="13561" max="13561" width="4.28515625" style="341" customWidth="1"/>
    <col min="13562" max="13562" width="22.28515625" style="341" customWidth="1"/>
    <col min="13563" max="13563" width="13.5703125" style="341" customWidth="1"/>
    <col min="13564" max="13564" width="19.5703125" style="341" customWidth="1"/>
    <col min="13565" max="13565" width="11.140625" style="341" customWidth="1"/>
    <col min="13566" max="13566" width="12.5703125" style="341" bestFit="1" customWidth="1"/>
    <col min="13567" max="13567" width="18.85546875" style="341" customWidth="1"/>
    <col min="13568" max="13568" width="13.7109375" style="341" customWidth="1"/>
    <col min="13569" max="13569" width="32.28515625" style="341" customWidth="1"/>
    <col min="13570" max="13570" width="17.42578125" style="341" customWidth="1"/>
    <col min="13571" max="13571" width="15" style="341" customWidth="1"/>
    <col min="13572" max="13576" width="12.42578125" style="341" customWidth="1"/>
    <col min="13577" max="13577" width="11.85546875" style="341" customWidth="1"/>
    <col min="13578" max="13579" width="12" style="341" customWidth="1"/>
    <col min="13580" max="13580" width="17.5703125" style="341" customWidth="1"/>
    <col min="13581" max="13816" width="10.5703125" style="341"/>
    <col min="13817" max="13817" width="4.28515625" style="341" customWidth="1"/>
    <col min="13818" max="13818" width="22.28515625" style="341" customWidth="1"/>
    <col min="13819" max="13819" width="13.5703125" style="341" customWidth="1"/>
    <col min="13820" max="13820" width="19.5703125" style="341" customWidth="1"/>
    <col min="13821" max="13821" width="11.140625" style="341" customWidth="1"/>
    <col min="13822" max="13822" width="12.5703125" style="341" bestFit="1" customWidth="1"/>
    <col min="13823" max="13823" width="18.85546875" style="341" customWidth="1"/>
    <col min="13824" max="13824" width="13.7109375" style="341" customWidth="1"/>
    <col min="13825" max="13825" width="32.28515625" style="341" customWidth="1"/>
    <col min="13826" max="13826" width="17.42578125" style="341" customWidth="1"/>
    <col min="13827" max="13827" width="15" style="341" customWidth="1"/>
    <col min="13828" max="13832" width="12.42578125" style="341" customWidth="1"/>
    <col min="13833" max="13833" width="11.85546875" style="341" customWidth="1"/>
    <col min="13834" max="13835" width="12" style="341" customWidth="1"/>
    <col min="13836" max="13836" width="17.5703125" style="341" customWidth="1"/>
    <col min="13837" max="14072" width="10.5703125" style="341"/>
    <col min="14073" max="14073" width="4.28515625" style="341" customWidth="1"/>
    <col min="14074" max="14074" width="22.28515625" style="341" customWidth="1"/>
    <col min="14075" max="14075" width="13.5703125" style="341" customWidth="1"/>
    <col min="14076" max="14076" width="19.5703125" style="341" customWidth="1"/>
    <col min="14077" max="14077" width="11.140625" style="341" customWidth="1"/>
    <col min="14078" max="14078" width="12.5703125" style="341" bestFit="1" customWidth="1"/>
    <col min="14079" max="14079" width="18.85546875" style="341" customWidth="1"/>
    <col min="14080" max="14080" width="13.7109375" style="341" customWidth="1"/>
    <col min="14081" max="14081" width="32.28515625" style="341" customWidth="1"/>
    <col min="14082" max="14082" width="17.42578125" style="341" customWidth="1"/>
    <col min="14083" max="14083" width="15" style="341" customWidth="1"/>
    <col min="14084" max="14088" width="12.42578125" style="341" customWidth="1"/>
    <col min="14089" max="14089" width="11.85546875" style="341" customWidth="1"/>
    <col min="14090" max="14091" width="12" style="341" customWidth="1"/>
    <col min="14092" max="14092" width="17.5703125" style="341" customWidth="1"/>
    <col min="14093" max="14328" width="10.5703125" style="341"/>
    <col min="14329" max="14329" width="4.28515625" style="341" customWidth="1"/>
    <col min="14330" max="14330" width="22.28515625" style="341" customWidth="1"/>
    <col min="14331" max="14331" width="13.5703125" style="341" customWidth="1"/>
    <col min="14332" max="14332" width="19.5703125" style="341" customWidth="1"/>
    <col min="14333" max="14333" width="11.140625" style="341" customWidth="1"/>
    <col min="14334" max="14334" width="12.5703125" style="341" bestFit="1" customWidth="1"/>
    <col min="14335" max="14335" width="18.85546875" style="341" customWidth="1"/>
    <col min="14336" max="14336" width="13.7109375" style="341" customWidth="1"/>
    <col min="14337" max="14337" width="32.28515625" style="341" customWidth="1"/>
    <col min="14338" max="14338" width="17.42578125" style="341" customWidth="1"/>
    <col min="14339" max="14339" width="15" style="341" customWidth="1"/>
    <col min="14340" max="14344" width="12.42578125" style="341" customWidth="1"/>
    <col min="14345" max="14345" width="11.85546875" style="341" customWidth="1"/>
    <col min="14346" max="14347" width="12" style="341" customWidth="1"/>
    <col min="14348" max="14348" width="17.5703125" style="341" customWidth="1"/>
    <col min="14349" max="14584" width="10.5703125" style="341"/>
    <col min="14585" max="14585" width="4.28515625" style="341" customWidth="1"/>
    <col min="14586" max="14586" width="22.28515625" style="341" customWidth="1"/>
    <col min="14587" max="14587" width="13.5703125" style="341" customWidth="1"/>
    <col min="14588" max="14588" width="19.5703125" style="341" customWidth="1"/>
    <col min="14589" max="14589" width="11.140625" style="341" customWidth="1"/>
    <col min="14590" max="14590" width="12.5703125" style="341" bestFit="1" customWidth="1"/>
    <col min="14591" max="14591" width="18.85546875" style="341" customWidth="1"/>
    <col min="14592" max="14592" width="13.7109375" style="341" customWidth="1"/>
    <col min="14593" max="14593" width="32.28515625" style="341" customWidth="1"/>
    <col min="14594" max="14594" width="17.42578125" style="341" customWidth="1"/>
    <col min="14595" max="14595" width="15" style="341" customWidth="1"/>
    <col min="14596" max="14600" width="12.42578125" style="341" customWidth="1"/>
    <col min="14601" max="14601" width="11.85546875" style="341" customWidth="1"/>
    <col min="14602" max="14603" width="12" style="341" customWidth="1"/>
    <col min="14604" max="14604" width="17.5703125" style="341" customWidth="1"/>
    <col min="14605" max="14840" width="10.5703125" style="341"/>
    <col min="14841" max="14841" width="4.28515625" style="341" customWidth="1"/>
    <col min="14842" max="14842" width="22.28515625" style="341" customWidth="1"/>
    <col min="14843" max="14843" width="13.5703125" style="341" customWidth="1"/>
    <col min="14844" max="14844" width="19.5703125" style="341" customWidth="1"/>
    <col min="14845" max="14845" width="11.140625" style="341" customWidth="1"/>
    <col min="14846" max="14846" width="12.5703125" style="341" bestFit="1" customWidth="1"/>
    <col min="14847" max="14847" width="18.85546875" style="341" customWidth="1"/>
    <col min="14848" max="14848" width="13.7109375" style="341" customWidth="1"/>
    <col min="14849" max="14849" width="32.28515625" style="341" customWidth="1"/>
    <col min="14850" max="14850" width="17.42578125" style="341" customWidth="1"/>
    <col min="14851" max="14851" width="15" style="341" customWidth="1"/>
    <col min="14852" max="14856" width="12.42578125" style="341" customWidth="1"/>
    <col min="14857" max="14857" width="11.85546875" style="341" customWidth="1"/>
    <col min="14858" max="14859" width="12" style="341" customWidth="1"/>
    <col min="14860" max="14860" width="17.5703125" style="341" customWidth="1"/>
    <col min="14861" max="15096" width="10.5703125" style="341"/>
    <col min="15097" max="15097" width="4.28515625" style="341" customWidth="1"/>
    <col min="15098" max="15098" width="22.28515625" style="341" customWidth="1"/>
    <col min="15099" max="15099" width="13.5703125" style="341" customWidth="1"/>
    <col min="15100" max="15100" width="19.5703125" style="341" customWidth="1"/>
    <col min="15101" max="15101" width="11.140625" style="341" customWidth="1"/>
    <col min="15102" max="15102" width="12.5703125" style="341" bestFit="1" customWidth="1"/>
    <col min="15103" max="15103" width="18.85546875" style="341" customWidth="1"/>
    <col min="15104" max="15104" width="13.7109375" style="341" customWidth="1"/>
    <col min="15105" max="15105" width="32.28515625" style="341" customWidth="1"/>
    <col min="15106" max="15106" width="17.42578125" style="341" customWidth="1"/>
    <col min="15107" max="15107" width="15" style="341" customWidth="1"/>
    <col min="15108" max="15112" width="12.42578125" style="341" customWidth="1"/>
    <col min="15113" max="15113" width="11.85546875" style="341" customWidth="1"/>
    <col min="15114" max="15115" width="12" style="341" customWidth="1"/>
    <col min="15116" max="15116" width="17.5703125" style="341" customWidth="1"/>
    <col min="15117" max="15352" width="10.5703125" style="341"/>
    <col min="15353" max="15353" width="4.28515625" style="341" customWidth="1"/>
    <col min="15354" max="15354" width="22.28515625" style="341" customWidth="1"/>
    <col min="15355" max="15355" width="13.5703125" style="341" customWidth="1"/>
    <col min="15356" max="15356" width="19.5703125" style="341" customWidth="1"/>
    <col min="15357" max="15357" width="11.140625" style="341" customWidth="1"/>
    <col min="15358" max="15358" width="12.5703125" style="341" bestFit="1" customWidth="1"/>
    <col min="15359" max="15359" width="18.85546875" style="341" customWidth="1"/>
    <col min="15360" max="15360" width="13.7109375" style="341" customWidth="1"/>
    <col min="15361" max="15361" width="32.28515625" style="341" customWidth="1"/>
    <col min="15362" max="15362" width="17.42578125" style="341" customWidth="1"/>
    <col min="15363" max="15363" width="15" style="341" customWidth="1"/>
    <col min="15364" max="15368" width="12.42578125" style="341" customWidth="1"/>
    <col min="15369" max="15369" width="11.85546875" style="341" customWidth="1"/>
    <col min="15370" max="15371" width="12" style="341" customWidth="1"/>
    <col min="15372" max="15372" width="17.5703125" style="341" customWidth="1"/>
    <col min="15373" max="15608" width="10.5703125" style="341"/>
    <col min="15609" max="15609" width="4.28515625" style="341" customWidth="1"/>
    <col min="15610" max="15610" width="22.28515625" style="341" customWidth="1"/>
    <col min="15611" max="15611" width="13.5703125" style="341" customWidth="1"/>
    <col min="15612" max="15612" width="19.5703125" style="341" customWidth="1"/>
    <col min="15613" max="15613" width="11.140625" style="341" customWidth="1"/>
    <col min="15614" max="15614" width="12.5703125" style="341" bestFit="1" customWidth="1"/>
    <col min="15615" max="15615" width="18.85546875" style="341" customWidth="1"/>
    <col min="15616" max="15616" width="13.7109375" style="341" customWidth="1"/>
    <col min="15617" max="15617" width="32.28515625" style="341" customWidth="1"/>
    <col min="15618" max="15618" width="17.42578125" style="341" customWidth="1"/>
    <col min="15619" max="15619" width="15" style="341" customWidth="1"/>
    <col min="15620" max="15624" width="12.42578125" style="341" customWidth="1"/>
    <col min="15625" max="15625" width="11.85546875" style="341" customWidth="1"/>
    <col min="15626" max="15627" width="12" style="341" customWidth="1"/>
    <col min="15628" max="15628" width="17.5703125" style="341" customWidth="1"/>
    <col min="15629" max="15864" width="10.5703125" style="341"/>
    <col min="15865" max="15865" width="4.28515625" style="341" customWidth="1"/>
    <col min="15866" max="15866" width="22.28515625" style="341" customWidth="1"/>
    <col min="15867" max="15867" width="13.5703125" style="341" customWidth="1"/>
    <col min="15868" max="15868" width="19.5703125" style="341" customWidth="1"/>
    <col min="15869" max="15869" width="11.140625" style="341" customWidth="1"/>
    <col min="15870" max="15870" width="12.5703125" style="341" bestFit="1" customWidth="1"/>
    <col min="15871" max="15871" width="18.85546875" style="341" customWidth="1"/>
    <col min="15872" max="15872" width="13.7109375" style="341" customWidth="1"/>
    <col min="15873" max="15873" width="32.28515625" style="341" customWidth="1"/>
    <col min="15874" max="15874" width="17.42578125" style="341" customWidth="1"/>
    <col min="15875" max="15875" width="15" style="341" customWidth="1"/>
    <col min="15876" max="15880" width="12.42578125" style="341" customWidth="1"/>
    <col min="15881" max="15881" width="11.85546875" style="341" customWidth="1"/>
    <col min="15882" max="15883" width="12" style="341" customWidth="1"/>
    <col min="15884" max="15884" width="17.5703125" style="341" customWidth="1"/>
    <col min="15885" max="16120" width="10.5703125" style="341"/>
    <col min="16121" max="16121" width="4.28515625" style="341" customWidth="1"/>
    <col min="16122" max="16122" width="22.28515625" style="341" customWidth="1"/>
    <col min="16123" max="16123" width="13.5703125" style="341" customWidth="1"/>
    <col min="16124" max="16124" width="19.5703125" style="341" customWidth="1"/>
    <col min="16125" max="16125" width="11.140625" style="341" customWidth="1"/>
    <col min="16126" max="16126" width="12.5703125" style="341" bestFit="1" customWidth="1"/>
    <col min="16127" max="16127" width="18.85546875" style="341" customWidth="1"/>
    <col min="16128" max="16128" width="13.7109375" style="341" customWidth="1"/>
    <col min="16129" max="16129" width="32.28515625" style="341" customWidth="1"/>
    <col min="16130" max="16130" width="17.42578125" style="341" customWidth="1"/>
    <col min="16131" max="16131" width="15" style="341" customWidth="1"/>
    <col min="16132" max="16136" width="12.42578125" style="341" customWidth="1"/>
    <col min="16137" max="16137" width="11.85546875" style="341" customWidth="1"/>
    <col min="16138" max="16139" width="12" style="341" customWidth="1"/>
    <col min="16140" max="16140" width="17.5703125" style="341" customWidth="1"/>
    <col min="16141" max="16384" width="10.5703125" style="341"/>
  </cols>
  <sheetData>
    <row r="1" spans="1:12" s="331" customFormat="1" ht="14.25" customHeight="1">
      <c r="A1" s="330"/>
      <c r="B1" s="330"/>
      <c r="C1" s="330"/>
      <c r="D1" s="330"/>
      <c r="E1" s="330"/>
      <c r="F1" s="330"/>
      <c r="G1" s="330"/>
      <c r="H1" s="330"/>
      <c r="I1" s="330"/>
      <c r="J1" s="330"/>
      <c r="K1" s="616" t="s">
        <v>4455</v>
      </c>
      <c r="L1" s="616"/>
    </row>
    <row r="2" spans="1:12" s="331" customFormat="1" ht="18.75">
      <c r="A2" s="617" t="s">
        <v>4648</v>
      </c>
      <c r="B2" s="617"/>
      <c r="C2" s="617"/>
      <c r="D2" s="617"/>
      <c r="E2" s="617"/>
      <c r="F2" s="617"/>
      <c r="G2" s="617"/>
      <c r="H2" s="617"/>
      <c r="I2" s="617"/>
      <c r="J2" s="617"/>
      <c r="K2" s="617"/>
      <c r="L2" s="617"/>
    </row>
    <row r="3" spans="1:12" s="331" customFormat="1" ht="15.75" customHeight="1">
      <c r="A3" s="364"/>
      <c r="B3" s="364"/>
      <c r="C3" s="364"/>
      <c r="D3" s="364"/>
      <c r="E3" s="364"/>
      <c r="F3" s="364"/>
      <c r="G3" s="364"/>
      <c r="H3" s="364"/>
      <c r="I3" s="364"/>
      <c r="J3" s="364"/>
      <c r="K3" s="364"/>
      <c r="L3" s="364"/>
    </row>
    <row r="4" spans="1:12" s="337" customFormat="1" ht="9" customHeight="1">
      <c r="A4" s="332"/>
      <c r="B4" s="333"/>
      <c r="C4" s="334"/>
      <c r="D4" s="333"/>
      <c r="E4" s="333"/>
      <c r="F4" s="333"/>
      <c r="G4" s="333"/>
      <c r="H4" s="333"/>
      <c r="I4" s="333"/>
      <c r="J4" s="335"/>
      <c r="K4" s="336"/>
      <c r="L4" s="335"/>
    </row>
    <row r="5" spans="1:12" s="338" customFormat="1" ht="12.75">
      <c r="A5" s="618" t="s">
        <v>0</v>
      </c>
      <c r="B5" s="619" t="s">
        <v>154</v>
      </c>
      <c r="C5" s="618" t="s">
        <v>4456</v>
      </c>
      <c r="D5" s="619" t="s">
        <v>4649</v>
      </c>
      <c r="E5" s="619" t="s">
        <v>4650</v>
      </c>
      <c r="F5" s="619" t="s">
        <v>4457</v>
      </c>
      <c r="G5" s="619" t="s">
        <v>4458</v>
      </c>
      <c r="H5" s="618" t="s">
        <v>266</v>
      </c>
      <c r="I5" s="618" t="s">
        <v>4459</v>
      </c>
      <c r="J5" s="614" t="s">
        <v>4460</v>
      </c>
      <c r="K5" s="613" t="s">
        <v>4651</v>
      </c>
      <c r="L5" s="614" t="s">
        <v>4461</v>
      </c>
    </row>
    <row r="6" spans="1:12" s="338" customFormat="1" ht="70.5" customHeight="1">
      <c r="A6" s="618"/>
      <c r="B6" s="619"/>
      <c r="C6" s="618"/>
      <c r="D6" s="619"/>
      <c r="E6" s="619"/>
      <c r="F6" s="619"/>
      <c r="G6" s="619"/>
      <c r="H6" s="618"/>
      <c r="I6" s="618"/>
      <c r="J6" s="614"/>
      <c r="K6" s="613"/>
      <c r="L6" s="614"/>
    </row>
    <row r="7" spans="1:12" s="339" customFormat="1" ht="30" customHeight="1">
      <c r="A7" s="614" t="s">
        <v>206</v>
      </c>
      <c r="B7" s="614"/>
      <c r="C7" s="614"/>
      <c r="D7" s="357">
        <f>SUM(D8:D67)</f>
        <v>3.6626039948702749</v>
      </c>
      <c r="E7" s="357">
        <f>SUM(E8:E67)</f>
        <v>11077.132599999999</v>
      </c>
      <c r="F7" s="357" t="s">
        <v>188</v>
      </c>
      <c r="G7" s="357" t="s">
        <v>188</v>
      </c>
      <c r="H7" s="357" t="s">
        <v>188</v>
      </c>
      <c r="I7" s="357" t="s">
        <v>188</v>
      </c>
      <c r="J7" s="357">
        <f>SUM(J8:J67)</f>
        <v>4660</v>
      </c>
      <c r="K7" s="357" t="s">
        <v>188</v>
      </c>
      <c r="L7" s="357">
        <f>SUM(L8:L67)</f>
        <v>104</v>
      </c>
    </row>
    <row r="8" spans="1:12" s="340" customFormat="1" ht="51" customHeight="1">
      <c r="A8" s="308">
        <v>1</v>
      </c>
      <c r="B8" s="348" t="s">
        <v>4477</v>
      </c>
      <c r="C8" s="244" t="s">
        <v>4478</v>
      </c>
      <c r="D8" s="358">
        <v>1.9999999552965199E-2</v>
      </c>
      <c r="E8" s="289">
        <v>240</v>
      </c>
      <c r="F8" s="348" t="s">
        <v>4479</v>
      </c>
      <c r="G8" s="174">
        <v>475540648</v>
      </c>
      <c r="H8" s="348" t="s">
        <v>4479</v>
      </c>
      <c r="I8" s="350" t="s">
        <v>4480</v>
      </c>
      <c r="J8" s="350">
        <v>65</v>
      </c>
      <c r="K8" s="377">
        <v>44286</v>
      </c>
      <c r="L8" s="350">
        <v>3</v>
      </c>
    </row>
    <row r="9" spans="1:12" ht="47.25">
      <c r="A9" s="308">
        <v>2</v>
      </c>
      <c r="B9" s="348" t="s">
        <v>4483</v>
      </c>
      <c r="C9" s="42" t="s">
        <v>4484</v>
      </c>
      <c r="D9" s="360">
        <v>2.0958999999999998E-2</v>
      </c>
      <c r="E9" s="42">
        <v>209.59</v>
      </c>
      <c r="F9" s="222" t="s">
        <v>4485</v>
      </c>
      <c r="G9" s="42">
        <v>522677524</v>
      </c>
      <c r="H9" s="222" t="s">
        <v>4485</v>
      </c>
      <c r="I9" s="350" t="s">
        <v>4486</v>
      </c>
      <c r="J9" s="350">
        <v>80</v>
      </c>
      <c r="K9" s="377">
        <v>44378</v>
      </c>
      <c r="L9" s="350">
        <v>2</v>
      </c>
    </row>
    <row r="10" spans="1:12" ht="68.25" customHeight="1">
      <c r="A10" s="308">
        <v>3</v>
      </c>
      <c r="B10" s="42" t="s">
        <v>4487</v>
      </c>
      <c r="C10" s="42" t="s">
        <v>4488</v>
      </c>
      <c r="D10" s="360">
        <v>2.5999999999999999E-3</v>
      </c>
      <c r="E10" s="351">
        <v>2.5999999999999999E-3</v>
      </c>
      <c r="F10" s="222" t="s">
        <v>4489</v>
      </c>
      <c r="G10" s="42">
        <v>461452109</v>
      </c>
      <c r="H10" s="222" t="s">
        <v>4489</v>
      </c>
      <c r="I10" s="350" t="s">
        <v>4490</v>
      </c>
      <c r="J10" s="350">
        <v>70</v>
      </c>
      <c r="K10" s="377">
        <v>44470</v>
      </c>
      <c r="L10" s="350">
        <v>1</v>
      </c>
    </row>
    <row r="11" spans="1:12" ht="56.25" customHeight="1">
      <c r="A11" s="308">
        <v>4</v>
      </c>
      <c r="B11" s="348" t="s">
        <v>4491</v>
      </c>
      <c r="C11" s="42" t="s">
        <v>4492</v>
      </c>
      <c r="D11" s="360">
        <v>0.184</v>
      </c>
      <c r="E11" s="42"/>
      <c r="F11" s="222" t="s">
        <v>4493</v>
      </c>
      <c r="G11" s="42">
        <v>445584275</v>
      </c>
      <c r="H11" s="222" t="s">
        <v>4493</v>
      </c>
      <c r="I11" s="350" t="s">
        <v>4480</v>
      </c>
      <c r="J11" s="350">
        <v>50</v>
      </c>
      <c r="K11" s="377">
        <v>44440</v>
      </c>
      <c r="L11" s="350">
        <v>2</v>
      </c>
    </row>
    <row r="12" spans="1:12" ht="47.25">
      <c r="A12" s="308">
        <v>5</v>
      </c>
      <c r="B12" s="42" t="s">
        <v>4481</v>
      </c>
      <c r="C12" s="42" t="s">
        <v>4497</v>
      </c>
      <c r="D12" s="360">
        <v>0.3</v>
      </c>
      <c r="E12" s="42">
        <v>0</v>
      </c>
      <c r="F12" s="222" t="s">
        <v>4498</v>
      </c>
      <c r="G12" s="42">
        <v>302559955</v>
      </c>
      <c r="H12" s="222" t="s">
        <v>4498</v>
      </c>
      <c r="I12" s="350" t="s">
        <v>4499</v>
      </c>
      <c r="J12" s="350">
        <v>100</v>
      </c>
      <c r="K12" s="377">
        <v>44348</v>
      </c>
      <c r="L12" s="350">
        <v>3</v>
      </c>
    </row>
    <row r="13" spans="1:12" ht="71.25" customHeight="1">
      <c r="A13" s="308">
        <v>6</v>
      </c>
      <c r="B13" s="42" t="s">
        <v>4481</v>
      </c>
      <c r="C13" s="222" t="s">
        <v>4500</v>
      </c>
      <c r="D13" s="359">
        <v>1.0800000000000001E-2</v>
      </c>
      <c r="E13" s="222">
        <v>0</v>
      </c>
      <c r="F13" s="222" t="s">
        <v>4495</v>
      </c>
      <c r="G13" s="42">
        <v>594348674</v>
      </c>
      <c r="H13" s="222" t="s">
        <v>4495</v>
      </c>
      <c r="I13" s="350" t="s">
        <v>4501</v>
      </c>
      <c r="J13" s="350">
        <v>150</v>
      </c>
      <c r="K13" s="377">
        <v>44470</v>
      </c>
      <c r="L13" s="350">
        <v>1</v>
      </c>
    </row>
    <row r="14" spans="1:12" ht="47.25">
      <c r="A14" s="308">
        <v>7</v>
      </c>
      <c r="B14" s="42" t="s">
        <v>4481</v>
      </c>
      <c r="C14" s="42" t="s">
        <v>4502</v>
      </c>
      <c r="D14" s="360">
        <v>1.0800000000000001E-2</v>
      </c>
      <c r="E14" s="42">
        <v>0</v>
      </c>
      <c r="F14" s="222" t="s">
        <v>4503</v>
      </c>
      <c r="G14" s="42">
        <v>595538334</v>
      </c>
      <c r="H14" s="222" t="s">
        <v>4503</v>
      </c>
      <c r="I14" s="350" t="s">
        <v>4496</v>
      </c>
      <c r="J14" s="350">
        <v>120</v>
      </c>
      <c r="K14" s="377">
        <v>44440</v>
      </c>
      <c r="L14" s="350">
        <v>1</v>
      </c>
    </row>
    <row r="15" spans="1:12" ht="63">
      <c r="A15" s="308">
        <v>8</v>
      </c>
      <c r="B15" s="42" t="s">
        <v>4481</v>
      </c>
      <c r="C15" s="42" t="s">
        <v>4505</v>
      </c>
      <c r="D15" s="360">
        <v>0.06</v>
      </c>
      <c r="E15" s="42">
        <v>260.75</v>
      </c>
      <c r="F15" s="222" t="s">
        <v>4506</v>
      </c>
      <c r="G15" s="42">
        <v>495093767</v>
      </c>
      <c r="H15" s="222" t="s">
        <v>4506</v>
      </c>
      <c r="I15" s="350" t="s">
        <v>4480</v>
      </c>
      <c r="J15" s="350">
        <v>150</v>
      </c>
      <c r="K15" s="377">
        <v>44287</v>
      </c>
      <c r="L15" s="350">
        <v>3</v>
      </c>
    </row>
    <row r="16" spans="1:12" ht="63">
      <c r="A16" s="308">
        <v>9</v>
      </c>
      <c r="B16" s="42" t="s">
        <v>4481</v>
      </c>
      <c r="C16" s="42" t="s">
        <v>4507</v>
      </c>
      <c r="D16" s="360">
        <v>1.5093000000000001E-2</v>
      </c>
      <c r="E16" s="42">
        <v>118.21</v>
      </c>
      <c r="F16" s="222" t="s">
        <v>4508</v>
      </c>
      <c r="G16" s="42">
        <v>305578487</v>
      </c>
      <c r="H16" s="222" t="s">
        <v>4508</v>
      </c>
      <c r="I16" s="350" t="s">
        <v>4480</v>
      </c>
      <c r="J16" s="350">
        <v>120</v>
      </c>
      <c r="K16" s="377">
        <v>44470</v>
      </c>
      <c r="L16" s="350">
        <v>3</v>
      </c>
    </row>
    <row r="17" spans="1:12" ht="63">
      <c r="A17" s="308">
        <v>10</v>
      </c>
      <c r="B17" s="222" t="s">
        <v>4509</v>
      </c>
      <c r="C17" s="222" t="s">
        <v>4510</v>
      </c>
      <c r="D17" s="359">
        <v>1.0800000000000001E-2</v>
      </c>
      <c r="E17" s="222">
        <v>0</v>
      </c>
      <c r="F17" s="222" t="s">
        <v>4495</v>
      </c>
      <c r="G17" s="42">
        <v>594348674</v>
      </c>
      <c r="H17" s="222" t="s">
        <v>4495</v>
      </c>
      <c r="I17" s="350" t="s">
        <v>4496</v>
      </c>
      <c r="J17" s="350">
        <v>120</v>
      </c>
      <c r="K17" s="377">
        <v>44470</v>
      </c>
      <c r="L17" s="350">
        <v>1</v>
      </c>
    </row>
    <row r="18" spans="1:12" ht="48" customHeight="1">
      <c r="A18" s="308">
        <v>11</v>
      </c>
      <c r="B18" s="348" t="s">
        <v>4491</v>
      </c>
      <c r="C18" s="42" t="s">
        <v>4482</v>
      </c>
      <c r="D18" s="360">
        <v>0.13</v>
      </c>
      <c r="E18" s="42">
        <v>0</v>
      </c>
      <c r="F18" s="222" t="s">
        <v>4511</v>
      </c>
      <c r="G18" s="42">
        <v>603544808</v>
      </c>
      <c r="H18" s="222" t="s">
        <v>4511</v>
      </c>
      <c r="I18" s="350" t="s">
        <v>4480</v>
      </c>
      <c r="J18" s="350">
        <v>50</v>
      </c>
      <c r="K18" s="377">
        <v>44440</v>
      </c>
      <c r="L18" s="350">
        <v>2</v>
      </c>
    </row>
    <row r="19" spans="1:12" ht="94.5">
      <c r="A19" s="308">
        <v>12</v>
      </c>
      <c r="B19" s="348" t="s">
        <v>4512</v>
      </c>
      <c r="C19" s="38" t="s">
        <v>4513</v>
      </c>
      <c r="D19" s="358">
        <v>9.9999997764825821E-3</v>
      </c>
      <c r="E19" s="289">
        <v>124</v>
      </c>
      <c r="F19" s="348" t="s">
        <v>4514</v>
      </c>
      <c r="G19" s="222">
        <v>200217783</v>
      </c>
      <c r="H19" s="348" t="s">
        <v>4514</v>
      </c>
      <c r="I19" s="352" t="s">
        <v>4515</v>
      </c>
      <c r="J19" s="353">
        <v>70</v>
      </c>
      <c r="K19" s="377">
        <v>44317</v>
      </c>
      <c r="L19" s="353">
        <v>1</v>
      </c>
    </row>
    <row r="20" spans="1:12" ht="53.25" customHeight="1">
      <c r="A20" s="308">
        <v>13</v>
      </c>
      <c r="B20" s="348" t="s">
        <v>4512</v>
      </c>
      <c r="C20" s="38" t="s">
        <v>4516</v>
      </c>
      <c r="D20" s="358">
        <v>1.3199999928474426E-2</v>
      </c>
      <c r="E20" s="289">
        <v>132</v>
      </c>
      <c r="F20" s="348" t="s">
        <v>4517</v>
      </c>
      <c r="G20" s="222">
        <v>603242899</v>
      </c>
      <c r="H20" s="348" t="s">
        <v>4517</v>
      </c>
      <c r="I20" s="350" t="s">
        <v>4518</v>
      </c>
      <c r="J20" s="350">
        <v>95</v>
      </c>
      <c r="K20" s="377">
        <v>44316</v>
      </c>
      <c r="L20" s="350">
        <v>2</v>
      </c>
    </row>
    <row r="21" spans="1:12" ht="49.5" customHeight="1">
      <c r="A21" s="308">
        <v>14</v>
      </c>
      <c r="B21" s="222" t="s">
        <v>4519</v>
      </c>
      <c r="C21" s="38" t="s">
        <v>4520</v>
      </c>
      <c r="D21" s="358">
        <v>9.3599997460842133E-2</v>
      </c>
      <c r="E21" s="38">
        <v>101</v>
      </c>
      <c r="F21" s="38" t="s">
        <v>4521</v>
      </c>
      <c r="G21" s="222">
        <v>437039228</v>
      </c>
      <c r="H21" s="38" t="s">
        <v>4521</v>
      </c>
      <c r="I21" s="350" t="s">
        <v>4522</v>
      </c>
      <c r="J21" s="350">
        <v>80</v>
      </c>
      <c r="K21" s="377">
        <v>44256</v>
      </c>
      <c r="L21" s="350">
        <v>3</v>
      </c>
    </row>
    <row r="22" spans="1:12" ht="78.75">
      <c r="A22" s="308">
        <v>15</v>
      </c>
      <c r="B22" s="348" t="s">
        <v>4523</v>
      </c>
      <c r="C22" s="38" t="s">
        <v>4524</v>
      </c>
      <c r="D22" s="358">
        <v>1.4000000432133675E-2</v>
      </c>
      <c r="E22" s="289">
        <v>140</v>
      </c>
      <c r="F22" s="348" t="s">
        <v>4525</v>
      </c>
      <c r="G22" s="222">
        <v>506495664</v>
      </c>
      <c r="H22" s="348" t="s">
        <v>4525</v>
      </c>
      <c r="I22" s="350" t="s">
        <v>4526</v>
      </c>
      <c r="J22" s="350">
        <v>75</v>
      </c>
      <c r="K22" s="377">
        <v>44348</v>
      </c>
      <c r="L22" s="350">
        <v>1</v>
      </c>
    </row>
    <row r="23" spans="1:12" ht="44.25" customHeight="1">
      <c r="A23" s="308">
        <v>16</v>
      </c>
      <c r="B23" s="222" t="s">
        <v>4527</v>
      </c>
      <c r="C23" s="222" t="s">
        <v>4528</v>
      </c>
      <c r="D23" s="359">
        <v>0.2</v>
      </c>
      <c r="E23" s="222">
        <v>69.7</v>
      </c>
      <c r="F23" s="222" t="s">
        <v>4529</v>
      </c>
      <c r="G23" s="222">
        <v>30367359</v>
      </c>
      <c r="H23" s="222" t="s">
        <v>4529</v>
      </c>
      <c r="I23" s="350" t="s">
        <v>4480</v>
      </c>
      <c r="J23" s="350">
        <v>150</v>
      </c>
      <c r="K23" s="377">
        <v>44440</v>
      </c>
      <c r="L23" s="350">
        <v>1</v>
      </c>
    </row>
    <row r="24" spans="1:12" ht="72" customHeight="1">
      <c r="A24" s="308">
        <v>17</v>
      </c>
      <c r="B24" s="354" t="s">
        <v>4531</v>
      </c>
      <c r="C24" s="42" t="s">
        <v>4532</v>
      </c>
      <c r="D24" s="360">
        <v>2.7099999999999999E-2</v>
      </c>
      <c r="E24" s="42">
        <v>63.71</v>
      </c>
      <c r="F24" s="222" t="s">
        <v>4533</v>
      </c>
      <c r="G24" s="42">
        <v>533991059</v>
      </c>
      <c r="H24" s="222" t="s">
        <v>4533</v>
      </c>
      <c r="I24" s="350" t="s">
        <v>4480</v>
      </c>
      <c r="J24" s="350">
        <v>75</v>
      </c>
      <c r="K24" s="377">
        <v>44531</v>
      </c>
      <c r="L24" s="350">
        <v>1</v>
      </c>
    </row>
    <row r="25" spans="1:12" ht="68.25" customHeight="1">
      <c r="A25" s="308">
        <v>18</v>
      </c>
      <c r="B25" s="354" t="s">
        <v>4531</v>
      </c>
      <c r="C25" s="42" t="s">
        <v>4482</v>
      </c>
      <c r="D25" s="360">
        <v>2.111E-3</v>
      </c>
      <c r="E25" s="42">
        <v>21.11</v>
      </c>
      <c r="F25" s="222" t="s">
        <v>4534</v>
      </c>
      <c r="G25" s="42">
        <v>477202979</v>
      </c>
      <c r="H25" s="222" t="s">
        <v>4534</v>
      </c>
      <c r="I25" s="350" t="s">
        <v>4480</v>
      </c>
      <c r="J25" s="350">
        <v>60</v>
      </c>
      <c r="K25" s="377">
        <v>44256</v>
      </c>
      <c r="L25" s="350">
        <v>1</v>
      </c>
    </row>
    <row r="26" spans="1:12" ht="63">
      <c r="A26" s="308">
        <v>19</v>
      </c>
      <c r="B26" s="42" t="s">
        <v>4535</v>
      </c>
      <c r="C26" s="42" t="s">
        <v>4536</v>
      </c>
      <c r="D26" s="360">
        <v>0.02</v>
      </c>
      <c r="E26" s="42">
        <v>200</v>
      </c>
      <c r="F26" s="222" t="s">
        <v>4537</v>
      </c>
      <c r="G26" s="42">
        <v>490631155</v>
      </c>
      <c r="H26" s="222" t="s">
        <v>4537</v>
      </c>
      <c r="I26" s="350" t="s">
        <v>473</v>
      </c>
      <c r="J26" s="350">
        <v>70</v>
      </c>
      <c r="K26" s="377">
        <v>44501</v>
      </c>
      <c r="L26" s="350">
        <v>1</v>
      </c>
    </row>
    <row r="27" spans="1:12" ht="63">
      <c r="A27" s="308">
        <v>20</v>
      </c>
      <c r="B27" s="42" t="s">
        <v>4538</v>
      </c>
      <c r="C27" s="42" t="s">
        <v>4504</v>
      </c>
      <c r="D27" s="360">
        <v>5.876E-2</v>
      </c>
      <c r="E27" s="42">
        <v>159.74</v>
      </c>
      <c r="F27" s="222" t="s">
        <v>4539</v>
      </c>
      <c r="G27" s="42">
        <v>477352452</v>
      </c>
      <c r="H27" s="222" t="s">
        <v>4539</v>
      </c>
      <c r="I27" s="350" t="s">
        <v>4518</v>
      </c>
      <c r="J27" s="350">
        <v>60</v>
      </c>
      <c r="K27" s="377">
        <v>44470</v>
      </c>
      <c r="L27" s="350">
        <v>2</v>
      </c>
    </row>
    <row r="28" spans="1:12" ht="50.25" customHeight="1">
      <c r="A28" s="308">
        <v>21</v>
      </c>
      <c r="B28" s="42" t="s">
        <v>4538</v>
      </c>
      <c r="C28" s="42" t="s">
        <v>4540</v>
      </c>
      <c r="D28" s="360">
        <v>0.13800000000000001</v>
      </c>
      <c r="E28" s="42"/>
      <c r="F28" s="222" t="s">
        <v>4541</v>
      </c>
      <c r="G28" s="42">
        <v>437039228</v>
      </c>
      <c r="H28" s="222" t="s">
        <v>4541</v>
      </c>
      <c r="I28" s="350" t="s">
        <v>4494</v>
      </c>
      <c r="J28" s="350">
        <v>60</v>
      </c>
      <c r="K28" s="377">
        <v>44440</v>
      </c>
      <c r="L28" s="350">
        <v>1</v>
      </c>
    </row>
    <row r="29" spans="1:12" ht="63">
      <c r="A29" s="308">
        <v>22</v>
      </c>
      <c r="B29" s="348" t="s">
        <v>4523</v>
      </c>
      <c r="C29" s="42" t="s">
        <v>4542</v>
      </c>
      <c r="D29" s="360">
        <v>4.8000000000000001E-2</v>
      </c>
      <c r="E29" s="42">
        <v>136</v>
      </c>
      <c r="F29" s="222" t="s">
        <v>4543</v>
      </c>
      <c r="G29" s="42">
        <v>486130455</v>
      </c>
      <c r="H29" s="222" t="s">
        <v>4543</v>
      </c>
      <c r="I29" s="350" t="s">
        <v>4544</v>
      </c>
      <c r="J29" s="350">
        <v>120</v>
      </c>
      <c r="K29" s="377">
        <v>44317</v>
      </c>
      <c r="L29" s="350">
        <v>3</v>
      </c>
    </row>
    <row r="30" spans="1:12" ht="63">
      <c r="A30" s="308">
        <v>23</v>
      </c>
      <c r="B30" s="354" t="s">
        <v>4531</v>
      </c>
      <c r="C30" s="42" t="s">
        <v>4545</v>
      </c>
      <c r="D30" s="360">
        <v>0.17599999999999999</v>
      </c>
      <c r="E30" s="42">
        <v>650</v>
      </c>
      <c r="F30" s="222" t="s">
        <v>4546</v>
      </c>
      <c r="G30" s="42">
        <v>496452801</v>
      </c>
      <c r="H30" s="222" t="s">
        <v>4546</v>
      </c>
      <c r="I30" s="350" t="s">
        <v>4544</v>
      </c>
      <c r="J30" s="350">
        <v>120</v>
      </c>
      <c r="K30" s="377">
        <v>44501</v>
      </c>
      <c r="L30" s="350">
        <v>3</v>
      </c>
    </row>
    <row r="31" spans="1:12" ht="63">
      <c r="A31" s="308">
        <v>24</v>
      </c>
      <c r="B31" s="348" t="s">
        <v>4512</v>
      </c>
      <c r="C31" s="42" t="s">
        <v>4547</v>
      </c>
      <c r="D31" s="360">
        <v>0.03</v>
      </c>
      <c r="E31" s="42">
        <v>0</v>
      </c>
      <c r="F31" s="222" t="s">
        <v>4548</v>
      </c>
      <c r="G31" s="42">
        <v>542219616</v>
      </c>
      <c r="H31" s="222" t="s">
        <v>4548</v>
      </c>
      <c r="I31" s="350" t="s">
        <v>4547</v>
      </c>
      <c r="J31" s="350">
        <v>75</v>
      </c>
      <c r="K31" s="377">
        <v>44348</v>
      </c>
      <c r="L31" s="350">
        <v>1</v>
      </c>
    </row>
    <row r="32" spans="1:12" ht="63">
      <c r="A32" s="308">
        <v>25</v>
      </c>
      <c r="B32" s="348" t="s">
        <v>4512</v>
      </c>
      <c r="C32" s="42" t="s">
        <v>4549</v>
      </c>
      <c r="D32" s="360">
        <v>0.03</v>
      </c>
      <c r="E32" s="42">
        <v>0</v>
      </c>
      <c r="F32" s="222" t="s">
        <v>4550</v>
      </c>
      <c r="G32" s="42">
        <v>478809624</v>
      </c>
      <c r="H32" s="222" t="s">
        <v>4550</v>
      </c>
      <c r="I32" s="350" t="s">
        <v>4551</v>
      </c>
      <c r="J32" s="350">
        <v>50</v>
      </c>
      <c r="K32" s="377">
        <v>44348</v>
      </c>
      <c r="L32" s="350">
        <v>2</v>
      </c>
    </row>
    <row r="33" spans="1:12" ht="63">
      <c r="A33" s="308">
        <v>26</v>
      </c>
      <c r="B33" s="42" t="s">
        <v>4527</v>
      </c>
      <c r="C33" s="42" t="s">
        <v>4552</v>
      </c>
      <c r="D33" s="360">
        <v>7.4999999999999997E-3</v>
      </c>
      <c r="E33" s="42">
        <v>0</v>
      </c>
      <c r="F33" s="222" t="s">
        <v>4553</v>
      </c>
      <c r="G33" s="42">
        <v>570911329</v>
      </c>
      <c r="H33" s="222" t="s">
        <v>4553</v>
      </c>
      <c r="I33" s="350" t="s">
        <v>4554</v>
      </c>
      <c r="J33" s="350">
        <v>120</v>
      </c>
      <c r="K33" s="377">
        <v>44348</v>
      </c>
      <c r="L33" s="350">
        <v>1</v>
      </c>
    </row>
    <row r="34" spans="1:12" ht="63">
      <c r="A34" s="308">
        <v>27</v>
      </c>
      <c r="B34" s="42" t="s">
        <v>4527</v>
      </c>
      <c r="C34" s="42" t="s">
        <v>4555</v>
      </c>
      <c r="D34" s="360">
        <v>6.0000000000000001E-3</v>
      </c>
      <c r="E34" s="42">
        <v>0</v>
      </c>
      <c r="F34" s="222" t="s">
        <v>4553</v>
      </c>
      <c r="G34" s="42">
        <v>570911329</v>
      </c>
      <c r="H34" s="222" t="s">
        <v>4553</v>
      </c>
      <c r="I34" s="350" t="s">
        <v>4556</v>
      </c>
      <c r="J34" s="350">
        <v>30</v>
      </c>
      <c r="K34" s="377">
        <v>44286</v>
      </c>
      <c r="L34" s="350">
        <v>2</v>
      </c>
    </row>
    <row r="35" spans="1:12" ht="47.25">
      <c r="A35" s="308">
        <v>28</v>
      </c>
      <c r="B35" s="348" t="s">
        <v>4557</v>
      </c>
      <c r="C35" s="38" t="s">
        <v>4558</v>
      </c>
      <c r="D35" s="360">
        <v>1.9999999552965164E-2</v>
      </c>
      <c r="E35" s="42">
        <v>220</v>
      </c>
      <c r="F35" s="348" t="s">
        <v>4559</v>
      </c>
      <c r="G35" s="42">
        <v>497941002</v>
      </c>
      <c r="H35" s="348" t="s">
        <v>4559</v>
      </c>
      <c r="I35" s="350" t="s">
        <v>4560</v>
      </c>
      <c r="J35" s="350">
        <v>30</v>
      </c>
      <c r="K35" s="377">
        <v>44348</v>
      </c>
      <c r="L35" s="350">
        <v>2</v>
      </c>
    </row>
    <row r="36" spans="1:12" ht="31.5">
      <c r="A36" s="308">
        <v>29</v>
      </c>
      <c r="B36" s="348" t="s">
        <v>4561</v>
      </c>
      <c r="C36" s="38" t="s">
        <v>4562</v>
      </c>
      <c r="D36" s="360">
        <v>2.199999988079071E-3</v>
      </c>
      <c r="E36" s="42">
        <v>15</v>
      </c>
      <c r="F36" s="348" t="s">
        <v>4563</v>
      </c>
      <c r="G36" s="42">
        <v>603461974</v>
      </c>
      <c r="H36" s="348" t="s">
        <v>4563</v>
      </c>
      <c r="I36" s="350" t="s">
        <v>473</v>
      </c>
      <c r="J36" s="350">
        <v>60</v>
      </c>
      <c r="K36" s="377">
        <v>44256</v>
      </c>
      <c r="L36" s="350">
        <v>1</v>
      </c>
    </row>
    <row r="37" spans="1:12" ht="47.25">
      <c r="A37" s="308">
        <v>30</v>
      </c>
      <c r="B37" s="222" t="s">
        <v>4566</v>
      </c>
      <c r="C37" s="222" t="s">
        <v>4567</v>
      </c>
      <c r="D37" s="360">
        <v>1.0999999999999999E-2</v>
      </c>
      <c r="E37" s="42">
        <v>107.1</v>
      </c>
      <c r="F37" s="222" t="s">
        <v>4568</v>
      </c>
      <c r="G37" s="42">
        <v>522424435</v>
      </c>
      <c r="H37" s="222" t="s">
        <v>4568</v>
      </c>
      <c r="I37" s="350" t="s">
        <v>4569</v>
      </c>
      <c r="J37" s="350">
        <v>45</v>
      </c>
      <c r="K37" s="377">
        <v>44378</v>
      </c>
      <c r="L37" s="350">
        <v>2</v>
      </c>
    </row>
    <row r="38" spans="1:12" ht="47.25">
      <c r="A38" s="308">
        <v>31</v>
      </c>
      <c r="B38" s="222" t="s">
        <v>4564</v>
      </c>
      <c r="C38" s="222" t="s">
        <v>4570</v>
      </c>
      <c r="D38" s="359">
        <v>0.26</v>
      </c>
      <c r="E38" s="222">
        <v>603.52</v>
      </c>
      <c r="F38" s="222" t="s">
        <v>4571</v>
      </c>
      <c r="G38" s="42">
        <v>476779016</v>
      </c>
      <c r="H38" s="222" t="s">
        <v>4571</v>
      </c>
      <c r="I38" s="350" t="s">
        <v>4530</v>
      </c>
      <c r="J38" s="350">
        <v>70</v>
      </c>
      <c r="K38" s="377">
        <v>44440</v>
      </c>
      <c r="L38" s="350">
        <v>1</v>
      </c>
    </row>
    <row r="39" spans="1:12" ht="63">
      <c r="A39" s="308">
        <v>32</v>
      </c>
      <c r="B39" s="348" t="s">
        <v>4572</v>
      </c>
      <c r="C39" s="222" t="s">
        <v>4573</v>
      </c>
      <c r="D39" s="360">
        <v>1.6999999999999999E-3</v>
      </c>
      <c r="E39" s="42">
        <v>17</v>
      </c>
      <c r="F39" s="222" t="s">
        <v>4574</v>
      </c>
      <c r="G39" s="42">
        <v>436777560</v>
      </c>
      <c r="H39" s="222" t="s">
        <v>4574</v>
      </c>
      <c r="I39" s="350" t="s">
        <v>4575</v>
      </c>
      <c r="J39" s="350">
        <v>80</v>
      </c>
      <c r="K39" s="377">
        <v>44470</v>
      </c>
      <c r="L39" s="350">
        <v>1</v>
      </c>
    </row>
    <row r="40" spans="1:12" ht="31.5">
      <c r="A40" s="308">
        <v>33</v>
      </c>
      <c r="B40" s="348" t="s">
        <v>4557</v>
      </c>
      <c r="C40" s="222" t="s">
        <v>4552</v>
      </c>
      <c r="D40" s="360">
        <v>5.5570000000000003E-3</v>
      </c>
      <c r="E40" s="42">
        <v>20</v>
      </c>
      <c r="F40" s="222" t="s">
        <v>4576</v>
      </c>
      <c r="G40" s="42">
        <v>476017006</v>
      </c>
      <c r="H40" s="222" t="s">
        <v>4576</v>
      </c>
      <c r="I40" s="350" t="s">
        <v>473</v>
      </c>
      <c r="J40" s="350">
        <v>80</v>
      </c>
      <c r="K40" s="377">
        <v>44409</v>
      </c>
      <c r="L40" s="350">
        <v>1</v>
      </c>
    </row>
    <row r="41" spans="1:12" ht="47.25">
      <c r="A41" s="308">
        <v>34</v>
      </c>
      <c r="B41" s="348" t="s">
        <v>4557</v>
      </c>
      <c r="C41" s="222" t="s">
        <v>4577</v>
      </c>
      <c r="D41" s="359">
        <v>0.11</v>
      </c>
      <c r="E41" s="222"/>
      <c r="F41" s="222" t="s">
        <v>4578</v>
      </c>
      <c r="G41" s="42">
        <v>489354467</v>
      </c>
      <c r="H41" s="222" t="s">
        <v>4578</v>
      </c>
      <c r="I41" s="350" t="s">
        <v>4579</v>
      </c>
      <c r="J41" s="350">
        <v>75</v>
      </c>
      <c r="K41" s="377">
        <v>44440</v>
      </c>
      <c r="L41" s="350">
        <v>3</v>
      </c>
    </row>
    <row r="42" spans="1:12" ht="47.25">
      <c r="A42" s="308">
        <v>35</v>
      </c>
      <c r="B42" s="222" t="s">
        <v>4564</v>
      </c>
      <c r="C42" s="222" t="s">
        <v>4482</v>
      </c>
      <c r="D42" s="360">
        <v>7.6840000000000007E-3</v>
      </c>
      <c r="E42" s="42">
        <v>76.84</v>
      </c>
      <c r="F42" s="222" t="s">
        <v>4580</v>
      </c>
      <c r="G42" s="42">
        <v>485545113</v>
      </c>
      <c r="H42" s="222" t="s">
        <v>4580</v>
      </c>
      <c r="I42" s="350" t="s">
        <v>473</v>
      </c>
      <c r="J42" s="350">
        <v>60</v>
      </c>
      <c r="K42" s="377">
        <v>44256</v>
      </c>
      <c r="L42" s="350">
        <v>1</v>
      </c>
    </row>
    <row r="43" spans="1:12" ht="47.25">
      <c r="A43" s="308">
        <v>36</v>
      </c>
      <c r="B43" s="348" t="s">
        <v>4557</v>
      </c>
      <c r="C43" s="222" t="s">
        <v>4581</v>
      </c>
      <c r="D43" s="360">
        <v>5.7903999999999997E-2</v>
      </c>
      <c r="E43" s="42">
        <v>579.04</v>
      </c>
      <c r="F43" s="222" t="s">
        <v>4582</v>
      </c>
      <c r="G43" s="42">
        <v>476016989</v>
      </c>
      <c r="H43" s="222" t="s">
        <v>4582</v>
      </c>
      <c r="I43" s="350" t="s">
        <v>4583</v>
      </c>
      <c r="J43" s="350">
        <v>150</v>
      </c>
      <c r="K43" s="377">
        <v>44287</v>
      </c>
      <c r="L43" s="350">
        <v>3</v>
      </c>
    </row>
    <row r="44" spans="1:12" ht="63">
      <c r="A44" s="308">
        <v>37</v>
      </c>
      <c r="B44" s="348" t="s">
        <v>4557</v>
      </c>
      <c r="C44" s="222" t="s">
        <v>4584</v>
      </c>
      <c r="D44" s="360">
        <v>0.37</v>
      </c>
      <c r="E44" s="42">
        <v>3700</v>
      </c>
      <c r="F44" s="222" t="s">
        <v>4585</v>
      </c>
      <c r="G44" s="42">
        <v>489438654</v>
      </c>
      <c r="H44" s="222" t="s">
        <v>4585</v>
      </c>
      <c r="I44" s="350" t="s">
        <v>4586</v>
      </c>
      <c r="J44" s="350">
        <v>75</v>
      </c>
      <c r="K44" s="377">
        <v>44409</v>
      </c>
      <c r="L44" s="350">
        <v>3</v>
      </c>
    </row>
    <row r="45" spans="1:12" ht="47.25">
      <c r="A45" s="308">
        <v>38</v>
      </c>
      <c r="B45" s="348" t="s">
        <v>4561</v>
      </c>
      <c r="C45" s="222" t="s">
        <v>4587</v>
      </c>
      <c r="D45" s="360">
        <v>5.8780999999999993E-2</v>
      </c>
      <c r="E45" s="42">
        <v>587.80999999999995</v>
      </c>
      <c r="F45" s="222" t="s">
        <v>4588</v>
      </c>
      <c r="G45" s="42">
        <v>446836276</v>
      </c>
      <c r="H45" s="222" t="s">
        <v>4588</v>
      </c>
      <c r="I45" s="350" t="s">
        <v>4589</v>
      </c>
      <c r="J45" s="350">
        <v>95</v>
      </c>
      <c r="K45" s="377">
        <v>44348</v>
      </c>
      <c r="L45" s="350">
        <v>2</v>
      </c>
    </row>
    <row r="46" spans="1:12" ht="63">
      <c r="A46" s="308">
        <v>39</v>
      </c>
      <c r="B46" s="348" t="s">
        <v>4565</v>
      </c>
      <c r="C46" s="222" t="s">
        <v>4590</v>
      </c>
      <c r="D46" s="360">
        <v>1.2500000000000001E-2</v>
      </c>
      <c r="E46" s="42">
        <v>125</v>
      </c>
      <c r="F46" s="222" t="s">
        <v>4591</v>
      </c>
      <c r="G46" s="42">
        <v>480422894</v>
      </c>
      <c r="H46" s="222" t="s">
        <v>4591</v>
      </c>
      <c r="I46" s="350" t="s">
        <v>473</v>
      </c>
      <c r="J46" s="350">
        <v>45</v>
      </c>
      <c r="K46" s="377">
        <v>44256</v>
      </c>
      <c r="L46" s="350">
        <v>2</v>
      </c>
    </row>
    <row r="47" spans="1:12" ht="31.5">
      <c r="A47" s="308">
        <v>40</v>
      </c>
      <c r="B47" s="348" t="s">
        <v>4592</v>
      </c>
      <c r="C47" s="38" t="s">
        <v>4593</v>
      </c>
      <c r="D47" s="360">
        <v>3.9999999105930328E-2</v>
      </c>
      <c r="E47" s="42">
        <v>284</v>
      </c>
      <c r="F47" s="348" t="s">
        <v>4594</v>
      </c>
      <c r="G47" s="42">
        <v>438434528</v>
      </c>
      <c r="H47" s="348" t="s">
        <v>4594</v>
      </c>
      <c r="I47" s="350" t="s">
        <v>473</v>
      </c>
      <c r="J47" s="350">
        <v>45</v>
      </c>
      <c r="K47" s="377">
        <v>44378</v>
      </c>
      <c r="L47" s="350">
        <v>2</v>
      </c>
    </row>
    <row r="48" spans="1:12" ht="35.25" customHeight="1">
      <c r="A48" s="308">
        <v>41</v>
      </c>
      <c r="B48" s="348" t="s">
        <v>4595</v>
      </c>
      <c r="C48" s="38" t="s">
        <v>4596</v>
      </c>
      <c r="D48" s="361">
        <v>0.03</v>
      </c>
      <c r="E48" s="302">
        <v>300</v>
      </c>
      <c r="F48" s="348" t="s">
        <v>4597</v>
      </c>
      <c r="G48" s="42">
        <v>205395125</v>
      </c>
      <c r="H48" s="348" t="s">
        <v>4597</v>
      </c>
      <c r="I48" s="350" t="s">
        <v>4554</v>
      </c>
      <c r="J48" s="350">
        <v>50</v>
      </c>
      <c r="K48" s="377">
        <v>44470</v>
      </c>
      <c r="L48" s="350">
        <v>2</v>
      </c>
    </row>
    <row r="49" spans="1:12" ht="78.75">
      <c r="A49" s="308">
        <v>42</v>
      </c>
      <c r="B49" s="348" t="s">
        <v>4598</v>
      </c>
      <c r="C49" s="38" t="s">
        <v>4478</v>
      </c>
      <c r="D49" s="360">
        <v>2.9999999329447746E-2</v>
      </c>
      <c r="E49" s="42">
        <v>34</v>
      </c>
      <c r="F49" s="222" t="s">
        <v>4599</v>
      </c>
      <c r="G49" s="42">
        <v>474625975</v>
      </c>
      <c r="H49" s="222" t="s">
        <v>4599</v>
      </c>
      <c r="I49" s="350" t="s">
        <v>473</v>
      </c>
      <c r="J49" s="350">
        <v>40</v>
      </c>
      <c r="K49" s="377">
        <v>44409</v>
      </c>
      <c r="L49" s="350">
        <v>2</v>
      </c>
    </row>
    <row r="50" spans="1:12" ht="31.5">
      <c r="A50" s="308">
        <v>43</v>
      </c>
      <c r="B50" s="348" t="s">
        <v>4598</v>
      </c>
      <c r="C50" s="38" t="s">
        <v>4478</v>
      </c>
      <c r="D50" s="360">
        <v>2.0000000949949026E-3</v>
      </c>
      <c r="E50" s="42">
        <v>20</v>
      </c>
      <c r="F50" s="348" t="s">
        <v>4600</v>
      </c>
      <c r="G50" s="42">
        <v>476287724</v>
      </c>
      <c r="H50" s="348" t="s">
        <v>4600</v>
      </c>
      <c r="I50" s="350" t="s">
        <v>473</v>
      </c>
      <c r="J50" s="350">
        <v>90</v>
      </c>
      <c r="K50" s="377">
        <v>44378</v>
      </c>
      <c r="L50" s="350">
        <v>1</v>
      </c>
    </row>
    <row r="51" spans="1:12" ht="31.5">
      <c r="A51" s="308">
        <v>44</v>
      </c>
      <c r="B51" s="348" t="s">
        <v>4598</v>
      </c>
      <c r="C51" s="38" t="s">
        <v>4601</v>
      </c>
      <c r="D51" s="360">
        <v>2.0000000949949026E-3</v>
      </c>
      <c r="E51" s="42">
        <v>20</v>
      </c>
      <c r="F51" s="348" t="s">
        <v>4602</v>
      </c>
      <c r="G51" s="42">
        <v>447423694</v>
      </c>
      <c r="H51" s="348" t="s">
        <v>4602</v>
      </c>
      <c r="I51" s="350" t="s">
        <v>473</v>
      </c>
      <c r="J51" s="350">
        <v>90</v>
      </c>
      <c r="K51" s="377">
        <v>44378</v>
      </c>
      <c r="L51" s="350">
        <v>1</v>
      </c>
    </row>
    <row r="52" spans="1:12" ht="31.5">
      <c r="A52" s="308">
        <v>45</v>
      </c>
      <c r="B52" s="348" t="s">
        <v>4592</v>
      </c>
      <c r="C52" s="38" t="s">
        <v>4603</v>
      </c>
      <c r="D52" s="360">
        <v>1.9999999552965164E-2</v>
      </c>
      <c r="E52" s="42">
        <v>27</v>
      </c>
      <c r="F52" s="38" t="s">
        <v>4604</v>
      </c>
      <c r="G52" s="42">
        <v>452855702</v>
      </c>
      <c r="H52" s="38" t="s">
        <v>4604</v>
      </c>
      <c r="I52" s="350" t="s">
        <v>4480</v>
      </c>
      <c r="J52" s="350">
        <v>45</v>
      </c>
      <c r="K52" s="377">
        <v>44330</v>
      </c>
      <c r="L52" s="350">
        <v>2</v>
      </c>
    </row>
    <row r="53" spans="1:12" ht="47.25">
      <c r="A53" s="308">
        <v>46</v>
      </c>
      <c r="B53" s="222" t="s">
        <v>4606</v>
      </c>
      <c r="C53" s="222" t="s">
        <v>4607</v>
      </c>
      <c r="D53" s="360">
        <v>0.36720000000000003</v>
      </c>
      <c r="E53" s="42">
        <v>362.72</v>
      </c>
      <c r="F53" s="222" t="s">
        <v>4608</v>
      </c>
      <c r="G53" s="42">
        <v>438137549</v>
      </c>
      <c r="H53" s="222" t="s">
        <v>4608</v>
      </c>
      <c r="I53" s="350" t="s">
        <v>4480</v>
      </c>
      <c r="J53" s="350">
        <v>45</v>
      </c>
      <c r="K53" s="377">
        <v>44328</v>
      </c>
      <c r="L53" s="350">
        <v>2</v>
      </c>
    </row>
    <row r="54" spans="1:12" ht="47.25">
      <c r="A54" s="308">
        <v>47</v>
      </c>
      <c r="B54" s="222" t="s">
        <v>4609</v>
      </c>
      <c r="C54" s="222" t="s">
        <v>4610</v>
      </c>
      <c r="D54" s="360">
        <v>0.01</v>
      </c>
      <c r="E54" s="42">
        <v>88.74</v>
      </c>
      <c r="F54" s="222" t="s">
        <v>4611</v>
      </c>
      <c r="G54" s="42">
        <v>613374864</v>
      </c>
      <c r="H54" s="222" t="s">
        <v>4611</v>
      </c>
      <c r="I54" s="350" t="s">
        <v>4480</v>
      </c>
      <c r="J54" s="350">
        <v>40</v>
      </c>
      <c r="K54" s="377">
        <v>44378</v>
      </c>
      <c r="L54" s="350">
        <v>2</v>
      </c>
    </row>
    <row r="55" spans="1:12" ht="47.25">
      <c r="A55" s="308">
        <v>48</v>
      </c>
      <c r="B55" s="222" t="s">
        <v>4609</v>
      </c>
      <c r="C55" s="222" t="s">
        <v>4540</v>
      </c>
      <c r="D55" s="360">
        <v>0.16476500000000002</v>
      </c>
      <c r="E55" s="42"/>
      <c r="F55" s="222" t="s">
        <v>4612</v>
      </c>
      <c r="G55" s="42">
        <v>496560629</v>
      </c>
      <c r="H55" s="222" t="s">
        <v>4612</v>
      </c>
      <c r="I55" s="350" t="s">
        <v>4480</v>
      </c>
      <c r="J55" s="350">
        <v>100</v>
      </c>
      <c r="K55" s="377">
        <v>44330</v>
      </c>
      <c r="L55" s="350">
        <v>1</v>
      </c>
    </row>
    <row r="56" spans="1:12" ht="47.25">
      <c r="A56" s="308">
        <v>49</v>
      </c>
      <c r="B56" s="348" t="s">
        <v>4592</v>
      </c>
      <c r="C56" s="222" t="s">
        <v>4482</v>
      </c>
      <c r="D56" s="360">
        <v>0.19040000000000001</v>
      </c>
      <c r="E56" s="42">
        <v>399.92</v>
      </c>
      <c r="F56" s="222" t="s">
        <v>4613</v>
      </c>
      <c r="G56" s="42">
        <v>200217783</v>
      </c>
      <c r="H56" s="222" t="s">
        <v>4613</v>
      </c>
      <c r="I56" s="350" t="s">
        <v>4614</v>
      </c>
      <c r="J56" s="350">
        <v>100</v>
      </c>
      <c r="K56" s="377">
        <v>44378</v>
      </c>
      <c r="L56" s="350">
        <v>1</v>
      </c>
    </row>
    <row r="57" spans="1:12" ht="63">
      <c r="A57" s="308">
        <v>50</v>
      </c>
      <c r="B57" s="348" t="s">
        <v>4592</v>
      </c>
      <c r="C57" s="222" t="s">
        <v>4482</v>
      </c>
      <c r="D57" s="360">
        <v>0.02</v>
      </c>
      <c r="E57" s="42">
        <v>225</v>
      </c>
      <c r="F57" s="222" t="s">
        <v>4615</v>
      </c>
      <c r="G57" s="355">
        <v>566745844</v>
      </c>
      <c r="H57" s="222" t="s">
        <v>4615</v>
      </c>
      <c r="I57" s="38" t="s">
        <v>4616</v>
      </c>
      <c r="J57" s="350">
        <v>50</v>
      </c>
      <c r="K57" s="377">
        <v>44287</v>
      </c>
      <c r="L57" s="350">
        <v>2</v>
      </c>
    </row>
    <row r="58" spans="1:12" ht="31.5">
      <c r="A58" s="308">
        <v>51</v>
      </c>
      <c r="B58" s="348" t="s">
        <v>4617</v>
      </c>
      <c r="C58" s="222" t="s">
        <v>4618</v>
      </c>
      <c r="D58" s="360">
        <v>6.0000000000000001E-3</v>
      </c>
      <c r="E58" s="42">
        <v>60</v>
      </c>
      <c r="F58" s="222" t="s">
        <v>4619</v>
      </c>
      <c r="G58" s="355">
        <v>438437903</v>
      </c>
      <c r="H58" s="222" t="s">
        <v>4619</v>
      </c>
      <c r="I58" s="350" t="s">
        <v>4480</v>
      </c>
      <c r="J58" s="350">
        <v>90</v>
      </c>
      <c r="K58" s="377">
        <v>44359</v>
      </c>
      <c r="L58" s="350">
        <v>1</v>
      </c>
    </row>
    <row r="59" spans="1:12" ht="47.25">
      <c r="A59" s="308">
        <v>52</v>
      </c>
      <c r="B59" s="348" t="s">
        <v>4592</v>
      </c>
      <c r="C59" s="356" t="s">
        <v>4620</v>
      </c>
      <c r="D59" s="360">
        <v>0.12720000000000001</v>
      </c>
      <c r="E59" s="42">
        <v>222.3</v>
      </c>
      <c r="F59" s="222" t="s">
        <v>4621</v>
      </c>
      <c r="G59" s="355">
        <v>448227336</v>
      </c>
      <c r="H59" s="222" t="s">
        <v>4621</v>
      </c>
      <c r="I59" s="350" t="s">
        <v>473</v>
      </c>
      <c r="J59" s="350">
        <v>45</v>
      </c>
      <c r="K59" s="377">
        <v>44440</v>
      </c>
      <c r="L59" s="350">
        <v>2</v>
      </c>
    </row>
    <row r="60" spans="1:12" ht="47.25">
      <c r="A60" s="308">
        <v>53</v>
      </c>
      <c r="B60" s="348" t="s">
        <v>4622</v>
      </c>
      <c r="C60" s="222" t="s">
        <v>4482</v>
      </c>
      <c r="D60" s="360">
        <v>4.4999999999999997E-3</v>
      </c>
      <c r="E60" s="42">
        <v>37.43</v>
      </c>
      <c r="F60" s="222" t="s">
        <v>4623</v>
      </c>
      <c r="G60" s="355">
        <v>475668123</v>
      </c>
      <c r="H60" s="222" t="s">
        <v>4623</v>
      </c>
      <c r="I60" s="350" t="s">
        <v>4480</v>
      </c>
      <c r="J60" s="350">
        <v>90</v>
      </c>
      <c r="K60" s="377">
        <v>44330</v>
      </c>
      <c r="L60" s="350">
        <v>2</v>
      </c>
    </row>
    <row r="61" spans="1:12" ht="47.25">
      <c r="A61" s="308">
        <v>54</v>
      </c>
      <c r="B61" s="348" t="s">
        <v>4598</v>
      </c>
      <c r="C61" s="222" t="s">
        <v>4552</v>
      </c>
      <c r="D61" s="360">
        <v>0.01</v>
      </c>
      <c r="E61" s="349">
        <v>100</v>
      </c>
      <c r="F61" s="222" t="s">
        <v>4624</v>
      </c>
      <c r="G61" s="355">
        <v>436778045</v>
      </c>
      <c r="H61" s="222" t="s">
        <v>4624</v>
      </c>
      <c r="I61" s="350" t="s">
        <v>4625</v>
      </c>
      <c r="J61" s="350">
        <v>50</v>
      </c>
      <c r="K61" s="377">
        <v>44378</v>
      </c>
      <c r="L61" s="350">
        <v>2</v>
      </c>
    </row>
    <row r="62" spans="1:12" ht="47.25">
      <c r="A62" s="308">
        <v>55</v>
      </c>
      <c r="B62" s="222" t="s">
        <v>4609</v>
      </c>
      <c r="C62" s="222" t="s">
        <v>4626</v>
      </c>
      <c r="D62" s="360">
        <v>4.0000000000000001E-3</v>
      </c>
      <c r="E62" s="42">
        <v>40</v>
      </c>
      <c r="F62" s="222" t="s">
        <v>4627</v>
      </c>
      <c r="G62" s="355">
        <v>447396096</v>
      </c>
      <c r="H62" s="222" t="s">
        <v>4627</v>
      </c>
      <c r="I62" s="350" t="s">
        <v>4480</v>
      </c>
      <c r="J62" s="350">
        <v>60</v>
      </c>
      <c r="K62" s="377">
        <v>44409</v>
      </c>
      <c r="L62" s="350">
        <v>2</v>
      </c>
    </row>
    <row r="63" spans="1:12" ht="31.5">
      <c r="A63" s="308">
        <v>56</v>
      </c>
      <c r="B63" s="348" t="s">
        <v>4592</v>
      </c>
      <c r="C63" s="222" t="s">
        <v>4482</v>
      </c>
      <c r="D63" s="360">
        <v>1.01E-2</v>
      </c>
      <c r="E63" s="42">
        <v>101</v>
      </c>
      <c r="F63" s="222" t="s">
        <v>4628</v>
      </c>
      <c r="G63" s="355">
        <v>447726809</v>
      </c>
      <c r="H63" s="222" t="s">
        <v>4628</v>
      </c>
      <c r="I63" s="350" t="s">
        <v>4554</v>
      </c>
      <c r="J63" s="350">
        <v>80</v>
      </c>
      <c r="K63" s="377">
        <v>44256</v>
      </c>
      <c r="L63" s="350">
        <v>2</v>
      </c>
    </row>
    <row r="64" spans="1:12" ht="53.25" customHeight="1">
      <c r="A64" s="308">
        <v>57</v>
      </c>
      <c r="B64" s="348" t="s">
        <v>4592</v>
      </c>
      <c r="C64" s="222" t="s">
        <v>4482</v>
      </c>
      <c r="D64" s="360">
        <v>3.0000000000000001E-3</v>
      </c>
      <c r="E64" s="42">
        <v>30</v>
      </c>
      <c r="F64" s="222" t="s">
        <v>4629</v>
      </c>
      <c r="G64" s="355">
        <v>438271233</v>
      </c>
      <c r="H64" s="222" t="s">
        <v>4629</v>
      </c>
      <c r="I64" s="350" t="s">
        <v>4480</v>
      </c>
      <c r="J64" s="350">
        <v>50</v>
      </c>
      <c r="K64" s="377">
        <v>44256</v>
      </c>
      <c r="L64" s="350">
        <v>1</v>
      </c>
    </row>
    <row r="65" spans="1:12" ht="52.5" customHeight="1">
      <c r="A65" s="308">
        <v>58</v>
      </c>
      <c r="B65" s="222" t="s">
        <v>4605</v>
      </c>
      <c r="C65" s="222" t="s">
        <v>4482</v>
      </c>
      <c r="D65" s="360">
        <v>0.01</v>
      </c>
      <c r="E65" s="42">
        <v>0</v>
      </c>
      <c r="F65" s="222" t="s">
        <v>4630</v>
      </c>
      <c r="G65" s="355">
        <v>557970625</v>
      </c>
      <c r="H65" s="222" t="s">
        <v>4630</v>
      </c>
      <c r="I65" s="350" t="s">
        <v>4480</v>
      </c>
      <c r="J65" s="350">
        <v>50</v>
      </c>
      <c r="K65" s="377">
        <v>44286</v>
      </c>
      <c r="L65" s="350">
        <v>2</v>
      </c>
    </row>
    <row r="66" spans="1:12" ht="47.25">
      <c r="A66" s="308">
        <v>59</v>
      </c>
      <c r="B66" s="42" t="s">
        <v>4609</v>
      </c>
      <c r="C66" s="42" t="s">
        <v>4482</v>
      </c>
      <c r="D66" s="360">
        <v>0.05</v>
      </c>
      <c r="E66" s="42">
        <v>0</v>
      </c>
      <c r="F66" s="222" t="s">
        <v>4631</v>
      </c>
      <c r="G66" s="355">
        <v>561045223</v>
      </c>
      <c r="H66" s="222" t="s">
        <v>4631</v>
      </c>
      <c r="I66" s="350" t="s">
        <v>4480</v>
      </c>
      <c r="J66" s="350">
        <v>100</v>
      </c>
      <c r="K66" s="377">
        <v>44286</v>
      </c>
      <c r="L66" s="350">
        <v>1</v>
      </c>
    </row>
    <row r="67" spans="1:12" ht="47.25">
      <c r="A67" s="308">
        <v>60</v>
      </c>
      <c r="B67" s="348" t="s">
        <v>4598</v>
      </c>
      <c r="C67" s="222" t="s">
        <v>4552</v>
      </c>
      <c r="D67" s="360">
        <v>4.79E-3</v>
      </c>
      <c r="E67" s="42">
        <v>47.9</v>
      </c>
      <c r="F67" s="222" t="s">
        <v>4632</v>
      </c>
      <c r="G67" s="355">
        <v>479818479</v>
      </c>
      <c r="H67" s="222" t="s">
        <v>4632</v>
      </c>
      <c r="I67" s="350" t="s">
        <v>4480</v>
      </c>
      <c r="J67" s="350">
        <v>100</v>
      </c>
      <c r="K67" s="377">
        <v>44378</v>
      </c>
      <c r="L67" s="350">
        <v>1</v>
      </c>
    </row>
    <row r="70" spans="1:12" ht="14.1" customHeight="1">
      <c r="B70" s="573" t="s">
        <v>4652</v>
      </c>
      <c r="C70" s="573"/>
      <c r="D70" s="378"/>
      <c r="E70" s="378"/>
      <c r="F70" s="378"/>
      <c r="G70" s="378"/>
      <c r="H70" s="378"/>
      <c r="I70" s="97"/>
      <c r="J70" s="379"/>
      <c r="K70" s="615" t="s">
        <v>4653</v>
      </c>
      <c r="L70" s="615"/>
    </row>
    <row r="71" spans="1:12" ht="14.1" customHeight="1">
      <c r="B71" s="573"/>
      <c r="C71" s="573"/>
      <c r="D71" s="378"/>
      <c r="E71" s="378"/>
      <c r="F71" s="378"/>
      <c r="G71" s="378"/>
      <c r="H71" s="378"/>
      <c r="I71" s="379"/>
      <c r="J71" s="379"/>
      <c r="K71" s="615"/>
      <c r="L71" s="615"/>
    </row>
  </sheetData>
  <protectedRanges>
    <protectedRange sqref="G9:G18" name="Диапазон2_1_1_1_9_1"/>
    <protectedRange sqref="G23:G34" name="Диапазон2_11_2_6_1"/>
    <protectedRange sqref="G19" name="Диапазон2_17_1_1"/>
    <protectedRange sqref="G20:G22" name="Диапазон2_1_1_5_3_1"/>
    <protectedRange sqref="G35:G36" name="Диапазон2_1_1_6_5_1"/>
    <protectedRange sqref="G47:G52" name="Диапазон2_1_1_7_4_1"/>
    <protectedRange sqref="G8" name="Диапазон2_1_1_8_1"/>
  </protectedRanges>
  <autoFilter ref="A6:WVT67"/>
  <mergeCells count="17">
    <mergeCell ref="K1:L1"/>
    <mergeCell ref="A2:L2"/>
    <mergeCell ref="A5:A6"/>
    <mergeCell ref="B5:B6"/>
    <mergeCell ref="C5:C6"/>
    <mergeCell ref="D5:D6"/>
    <mergeCell ref="E5:E6"/>
    <mergeCell ref="F5:F6"/>
    <mergeCell ref="G5:G6"/>
    <mergeCell ref="H5:H6"/>
    <mergeCell ref="I5:I6"/>
    <mergeCell ref="J5:J6"/>
    <mergeCell ref="K5:K6"/>
    <mergeCell ref="L5:L6"/>
    <mergeCell ref="B70:C71"/>
    <mergeCell ref="K70:L71"/>
    <mergeCell ref="A7:C7"/>
  </mergeCells>
  <conditionalFormatting sqref="G1:G6">
    <cfRule type="duplicateValues" dxfId="0" priority="1" stopIfTrue="1"/>
  </conditionalFormatting>
  <pageMargins left="0.19685039370078741" right="0.19685039370078741" top="0.19685039370078741" bottom="0.19685039370078741" header="0.31496062992125984" footer="0.2"/>
  <pageSetup paperSize="9" scale="70" orientation="landscape"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1"/>
  <sheetViews>
    <sheetView tabSelected="1" view="pageBreakPreview" zoomScale="130" zoomScaleNormal="100" zoomScaleSheetLayoutView="130" workbookViewId="0">
      <selection activeCell="K14" sqref="K14"/>
    </sheetView>
  </sheetViews>
  <sheetFormatPr defaultRowHeight="18"/>
  <cols>
    <col min="1" max="15" width="9.140625" style="433"/>
    <col min="16" max="16" width="15.5703125" style="433" customWidth="1"/>
    <col min="17" max="16384" width="9.140625" style="433"/>
  </cols>
  <sheetData>
    <row r="1" spans="1:16" ht="15" customHeight="1">
      <c r="G1" s="430"/>
      <c r="H1" s="430"/>
    </row>
    <row r="2" spans="1:16" ht="18.75" customHeight="1">
      <c r="A2" s="431" t="s">
        <v>4686</v>
      </c>
      <c r="B2" s="431"/>
      <c r="C2" s="431"/>
      <c r="D2" s="431"/>
      <c r="E2" s="431"/>
      <c r="F2" s="431"/>
      <c r="G2" s="431"/>
      <c r="H2" s="431"/>
      <c r="L2" s="620" t="s">
        <v>4687</v>
      </c>
      <c r="M2" s="620"/>
      <c r="N2" s="620"/>
      <c r="O2" s="620"/>
      <c r="P2" s="620"/>
    </row>
    <row r="3" spans="1:16" ht="15" customHeight="1">
      <c r="A3" s="431"/>
      <c r="B3" s="431"/>
      <c r="C3" s="431"/>
      <c r="D3" s="431"/>
      <c r="E3" s="431"/>
      <c r="F3" s="431"/>
      <c r="G3" s="431"/>
      <c r="H3" s="431"/>
      <c r="L3" s="431"/>
      <c r="M3" s="431"/>
      <c r="N3" s="431"/>
      <c r="O3" s="431"/>
      <c r="P3" s="434"/>
    </row>
    <row r="4" spans="1:16">
      <c r="A4" s="431" t="s">
        <v>424</v>
      </c>
      <c r="B4" s="431"/>
      <c r="C4" s="431"/>
      <c r="D4" s="431"/>
      <c r="E4" s="431"/>
      <c r="F4" s="431"/>
      <c r="G4" s="431"/>
      <c r="H4" s="431"/>
      <c r="L4" s="620" t="s">
        <v>4696</v>
      </c>
      <c r="M4" s="620"/>
      <c r="N4" s="620"/>
      <c r="O4" s="620"/>
      <c r="P4" s="620"/>
    </row>
    <row r="5" spans="1:16">
      <c r="A5" s="434"/>
      <c r="B5" s="434"/>
      <c r="C5" s="434"/>
      <c r="D5" s="434"/>
      <c r="E5" s="434"/>
      <c r="F5" s="434"/>
      <c r="G5" s="434"/>
      <c r="H5" s="434"/>
      <c r="L5" s="434"/>
      <c r="M5" s="434"/>
      <c r="N5" s="434"/>
      <c r="O5" s="434"/>
      <c r="P5" s="434"/>
    </row>
    <row r="6" spans="1:16">
      <c r="A6" s="620" t="s">
        <v>4688</v>
      </c>
      <c r="B6" s="620"/>
      <c r="C6" s="620"/>
      <c r="D6" s="620"/>
      <c r="E6" s="620"/>
      <c r="F6" s="620"/>
      <c r="G6" s="620"/>
      <c r="H6" s="620"/>
      <c r="L6" s="620" t="s">
        <v>4689</v>
      </c>
      <c r="M6" s="620"/>
      <c r="N6" s="620"/>
      <c r="O6" s="620"/>
      <c r="P6" s="620"/>
    </row>
    <row r="7" spans="1:16" ht="7.5" customHeight="1">
      <c r="A7" s="431"/>
      <c r="B7" s="431"/>
      <c r="C7" s="431"/>
      <c r="D7" s="431"/>
      <c r="E7" s="431"/>
      <c r="F7" s="431"/>
      <c r="G7" s="431"/>
      <c r="H7" s="431"/>
      <c r="L7" s="431"/>
      <c r="M7" s="431"/>
      <c r="N7" s="431"/>
      <c r="O7" s="431"/>
      <c r="P7" s="431"/>
    </row>
    <row r="8" spans="1:16" ht="24.75" customHeight="1">
      <c r="A8" s="431" t="s">
        <v>426</v>
      </c>
      <c r="B8" s="431"/>
      <c r="C8" s="431"/>
      <c r="D8" s="431"/>
      <c r="E8" s="431"/>
      <c r="F8" s="431"/>
      <c r="G8" s="431"/>
      <c r="H8" s="431"/>
      <c r="L8" s="621" t="s">
        <v>4690</v>
      </c>
      <c r="M8" s="621"/>
      <c r="N8" s="621"/>
      <c r="O8" s="621"/>
      <c r="P8" s="621"/>
    </row>
    <row r="9" spans="1:16" ht="11.25" customHeight="1">
      <c r="A9" s="431"/>
      <c r="B9" s="434"/>
      <c r="C9" s="434"/>
      <c r="D9" s="434"/>
      <c r="E9" s="434"/>
      <c r="F9" s="434"/>
      <c r="G9" s="434"/>
      <c r="H9" s="434"/>
      <c r="L9" s="434"/>
      <c r="M9" s="432"/>
      <c r="N9" s="432"/>
      <c r="O9" s="432"/>
      <c r="P9" s="434"/>
    </row>
    <row r="10" spans="1:16">
      <c r="A10" s="620" t="s">
        <v>4692</v>
      </c>
      <c r="B10" s="620"/>
      <c r="C10" s="620"/>
      <c r="D10" s="620"/>
      <c r="E10" s="620"/>
      <c r="F10" s="620"/>
      <c r="G10" s="620"/>
      <c r="H10" s="434"/>
      <c r="L10" s="620" t="s">
        <v>4693</v>
      </c>
      <c r="M10" s="620"/>
      <c r="N10" s="620"/>
      <c r="O10" s="620"/>
      <c r="P10" s="620"/>
    </row>
    <row r="11" spans="1:16" ht="9.75" customHeight="1">
      <c r="A11" s="431"/>
      <c r="B11" s="431"/>
      <c r="C11" s="431"/>
      <c r="D11" s="431"/>
      <c r="E11" s="431"/>
      <c r="F11" s="431"/>
      <c r="G11" s="431"/>
      <c r="H11" s="434"/>
      <c r="L11" s="431"/>
      <c r="M11" s="431"/>
      <c r="N11" s="431"/>
      <c r="O11" s="431"/>
      <c r="P11" s="431"/>
    </row>
    <row r="12" spans="1:16">
      <c r="A12" s="620" t="s">
        <v>428</v>
      </c>
      <c r="B12" s="620"/>
      <c r="C12" s="620"/>
      <c r="D12" s="620"/>
      <c r="E12" s="620"/>
      <c r="F12" s="620"/>
      <c r="G12" s="620"/>
      <c r="H12" s="434"/>
      <c r="L12" s="620" t="s">
        <v>4691</v>
      </c>
      <c r="M12" s="620"/>
      <c r="N12" s="620"/>
      <c r="O12" s="620"/>
      <c r="P12" s="620"/>
    </row>
    <row r="13" spans="1:16" ht="15" customHeight="1">
      <c r="A13" s="621" t="s">
        <v>4684</v>
      </c>
      <c r="B13" s="621"/>
      <c r="C13" s="621"/>
      <c r="D13" s="621"/>
      <c r="E13" s="621"/>
      <c r="F13" s="621"/>
      <c r="G13" s="621"/>
      <c r="H13" s="621"/>
    </row>
    <row r="14" spans="1:16" ht="15" customHeight="1">
      <c r="A14" s="621"/>
      <c r="B14" s="621"/>
      <c r="C14" s="621"/>
      <c r="D14" s="621"/>
      <c r="E14" s="621"/>
      <c r="F14" s="621"/>
      <c r="G14" s="621"/>
      <c r="H14" s="621"/>
      <c r="L14" s="430"/>
      <c r="M14" s="430"/>
      <c r="N14" s="430"/>
      <c r="O14" s="430"/>
      <c r="P14" s="430"/>
    </row>
    <row r="15" spans="1:16" ht="18.75" customHeight="1">
      <c r="A15" s="621"/>
      <c r="B15" s="621"/>
      <c r="C15" s="621"/>
      <c r="D15" s="621"/>
      <c r="E15" s="621"/>
      <c r="F15" s="621"/>
      <c r="G15" s="621"/>
      <c r="H15" s="621"/>
      <c r="L15" s="430"/>
      <c r="M15" s="430"/>
      <c r="N15" s="430"/>
      <c r="O15" s="430"/>
      <c r="P15" s="430"/>
    </row>
    <row r="16" spans="1:16" ht="18.75" customHeight="1">
      <c r="A16" s="621"/>
      <c r="B16" s="621"/>
      <c r="C16" s="621"/>
      <c r="D16" s="621"/>
      <c r="E16" s="621"/>
      <c r="F16" s="621"/>
      <c r="G16" s="621"/>
      <c r="H16" s="621"/>
      <c r="L16" s="430" t="s">
        <v>4694</v>
      </c>
      <c r="M16" s="430"/>
      <c r="N16" s="430"/>
      <c r="O16" s="430"/>
      <c r="P16" s="430"/>
    </row>
    <row r="17" spans="1:16">
      <c r="A17" s="621"/>
      <c r="B17" s="621"/>
      <c r="C17" s="621"/>
      <c r="D17" s="621"/>
      <c r="E17" s="621"/>
      <c r="F17" s="621"/>
      <c r="G17" s="621"/>
      <c r="H17" s="621"/>
      <c r="L17" s="434"/>
      <c r="M17" s="434"/>
      <c r="N17" s="434"/>
      <c r="O17" s="434"/>
      <c r="P17" s="434"/>
    </row>
    <row r="18" spans="1:16">
      <c r="A18" s="434"/>
      <c r="B18" s="434"/>
      <c r="C18" s="434"/>
      <c r="D18" s="434"/>
      <c r="E18" s="434"/>
      <c r="F18" s="434"/>
      <c r="G18" s="434"/>
      <c r="H18" s="434"/>
      <c r="L18" s="434"/>
      <c r="M18" s="434"/>
      <c r="N18" s="434"/>
      <c r="O18" s="434"/>
      <c r="P18" s="434"/>
    </row>
    <row r="19" spans="1:16" ht="18.75" customHeight="1">
      <c r="A19" s="621" t="s">
        <v>4685</v>
      </c>
      <c r="B19" s="621"/>
      <c r="C19" s="621"/>
      <c r="D19" s="621"/>
      <c r="E19" s="621"/>
      <c r="F19" s="621"/>
      <c r="G19" s="621"/>
      <c r="H19" s="434"/>
    </row>
    <row r="20" spans="1:16" ht="15" customHeight="1">
      <c r="A20" s="621"/>
      <c r="B20" s="621"/>
      <c r="C20" s="621"/>
      <c r="D20" s="621"/>
      <c r="E20" s="621"/>
      <c r="F20" s="621"/>
      <c r="G20" s="621"/>
      <c r="H20" s="434"/>
      <c r="L20" s="430"/>
      <c r="M20" s="430"/>
      <c r="N20" s="430"/>
      <c r="O20" s="430"/>
      <c r="P20" s="430"/>
    </row>
    <row r="21" spans="1:16" ht="15" customHeight="1">
      <c r="A21" s="621"/>
      <c r="B21" s="621"/>
      <c r="C21" s="621"/>
      <c r="D21" s="621"/>
      <c r="E21" s="621"/>
      <c r="F21" s="621"/>
      <c r="G21" s="621"/>
      <c r="H21" s="434"/>
      <c r="L21" s="430" t="s">
        <v>4695</v>
      </c>
      <c r="M21" s="430"/>
      <c r="N21" s="430"/>
      <c r="O21" s="430"/>
      <c r="P21" s="430"/>
    </row>
  </sheetData>
  <mergeCells count="11">
    <mergeCell ref="L2:P2"/>
    <mergeCell ref="L4:P4"/>
    <mergeCell ref="A19:G21"/>
    <mergeCell ref="A6:H6"/>
    <mergeCell ref="L6:P6"/>
    <mergeCell ref="A13:H17"/>
    <mergeCell ref="A12:G12"/>
    <mergeCell ref="L12:P12"/>
    <mergeCell ref="A10:G10"/>
    <mergeCell ref="L10:P10"/>
    <mergeCell ref="L8:P8"/>
  </mergeCells>
  <pageMargins left="1.1023622047244095" right="0.70866141732283472" top="0.74803149606299213" bottom="0.74803149606299213" header="0.31496062992125984" footer="0.31496062992125984"/>
  <pageSetup paperSize="9" scale="80" orientation="landscape"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7"/>
  <dimension ref="A1:Q60"/>
  <sheetViews>
    <sheetView view="pageBreakPreview" zoomScale="85" zoomScaleSheetLayoutView="85" workbookViewId="0">
      <selection activeCell="J30" sqref="J30"/>
    </sheetView>
  </sheetViews>
  <sheetFormatPr defaultRowHeight="15.75"/>
  <cols>
    <col min="1" max="1" width="5.140625" style="76" customWidth="1"/>
    <col min="2" max="2" width="20.28515625" style="76" customWidth="1"/>
    <col min="3" max="5" width="12.140625" style="76" customWidth="1"/>
    <col min="6" max="6" width="17.28515625" style="76" customWidth="1"/>
    <col min="7" max="7" width="14.5703125" style="76" customWidth="1"/>
    <col min="8" max="8" width="16.5703125" style="76" customWidth="1"/>
    <col min="9" max="9" width="18.28515625" style="76" customWidth="1"/>
    <col min="10" max="10" width="15.42578125" style="76" customWidth="1"/>
    <col min="11" max="11" width="12.5703125" style="76" customWidth="1"/>
    <col min="12" max="12" width="17.140625" style="76" customWidth="1"/>
    <col min="13" max="14" width="12.140625" style="76" customWidth="1"/>
    <col min="15" max="234" width="9.140625" style="76"/>
    <col min="235" max="235" width="12.140625" style="76" customWidth="1"/>
    <col min="236" max="236" width="19.140625" style="76" bestFit="1" customWidth="1"/>
    <col min="237" max="237" width="14.7109375" style="76" bestFit="1" customWidth="1"/>
    <col min="238" max="239" width="14.7109375" style="76" customWidth="1"/>
    <col min="240" max="241" width="23" style="76" customWidth="1"/>
    <col min="242" max="242" width="15.28515625" style="76" customWidth="1"/>
    <col min="243" max="243" width="13.42578125" style="76" customWidth="1"/>
    <col min="244" max="244" width="13.140625" style="76" customWidth="1"/>
    <col min="245" max="245" width="18.140625" style="76" customWidth="1"/>
    <col min="246" max="490" width="9.140625" style="76"/>
    <col min="491" max="491" width="12.140625" style="76" customWidth="1"/>
    <col min="492" max="492" width="19.140625" style="76" bestFit="1" customWidth="1"/>
    <col min="493" max="493" width="14.7109375" style="76" bestFit="1" customWidth="1"/>
    <col min="494" max="495" width="14.7109375" style="76" customWidth="1"/>
    <col min="496" max="497" width="23" style="76" customWidth="1"/>
    <col min="498" max="498" width="15.28515625" style="76" customWidth="1"/>
    <col min="499" max="499" width="13.42578125" style="76" customWidth="1"/>
    <col min="500" max="500" width="13.140625" style="76" customWidth="1"/>
    <col min="501" max="501" width="18.140625" style="76" customWidth="1"/>
    <col min="502" max="746" width="9.140625" style="76"/>
    <col min="747" max="747" width="12.140625" style="76" customWidth="1"/>
    <col min="748" max="748" width="19.140625" style="76" bestFit="1" customWidth="1"/>
    <col min="749" max="749" width="14.7109375" style="76" bestFit="1" customWidth="1"/>
    <col min="750" max="751" width="14.7109375" style="76" customWidth="1"/>
    <col min="752" max="753" width="23" style="76" customWidth="1"/>
    <col min="754" max="754" width="15.28515625" style="76" customWidth="1"/>
    <col min="755" max="755" width="13.42578125" style="76" customWidth="1"/>
    <col min="756" max="756" width="13.140625" style="76" customWidth="1"/>
    <col min="757" max="757" width="18.140625" style="76" customWidth="1"/>
    <col min="758" max="1002" width="9.140625" style="76"/>
    <col min="1003" max="1003" width="12.140625" style="76" customWidth="1"/>
    <col min="1004" max="1004" width="19.140625" style="76" bestFit="1" customWidth="1"/>
    <col min="1005" max="1005" width="14.7109375" style="76" bestFit="1" customWidth="1"/>
    <col min="1006" max="1007" width="14.7109375" style="76" customWidth="1"/>
    <col min="1008" max="1009" width="23" style="76" customWidth="1"/>
    <col min="1010" max="1010" width="15.28515625" style="76" customWidth="1"/>
    <col min="1011" max="1011" width="13.42578125" style="76" customWidth="1"/>
    <col min="1012" max="1012" width="13.140625" style="76" customWidth="1"/>
    <col min="1013" max="1013" width="18.140625" style="76" customWidth="1"/>
    <col min="1014" max="1258" width="9.140625" style="76"/>
    <col min="1259" max="1259" width="12.140625" style="76" customWidth="1"/>
    <col min="1260" max="1260" width="19.140625" style="76" bestFit="1" customWidth="1"/>
    <col min="1261" max="1261" width="14.7109375" style="76" bestFit="1" customWidth="1"/>
    <col min="1262" max="1263" width="14.7109375" style="76" customWidth="1"/>
    <col min="1264" max="1265" width="23" style="76" customWidth="1"/>
    <col min="1266" max="1266" width="15.28515625" style="76" customWidth="1"/>
    <col min="1267" max="1267" width="13.42578125" style="76" customWidth="1"/>
    <col min="1268" max="1268" width="13.140625" style="76" customWidth="1"/>
    <col min="1269" max="1269" width="18.140625" style="76" customWidth="1"/>
    <col min="1270" max="1514" width="9.140625" style="76"/>
    <col min="1515" max="1515" width="12.140625" style="76" customWidth="1"/>
    <col min="1516" max="1516" width="19.140625" style="76" bestFit="1" customWidth="1"/>
    <col min="1517" max="1517" width="14.7109375" style="76" bestFit="1" customWidth="1"/>
    <col min="1518" max="1519" width="14.7109375" style="76" customWidth="1"/>
    <col min="1520" max="1521" width="23" style="76" customWidth="1"/>
    <col min="1522" max="1522" width="15.28515625" style="76" customWidth="1"/>
    <col min="1523" max="1523" width="13.42578125" style="76" customWidth="1"/>
    <col min="1524" max="1524" width="13.140625" style="76" customWidth="1"/>
    <col min="1525" max="1525" width="18.140625" style="76" customWidth="1"/>
    <col min="1526" max="1770" width="9.140625" style="76"/>
    <col min="1771" max="1771" width="12.140625" style="76" customWidth="1"/>
    <col min="1772" max="1772" width="19.140625" style="76" bestFit="1" customWidth="1"/>
    <col min="1773" max="1773" width="14.7109375" style="76" bestFit="1" customWidth="1"/>
    <col min="1774" max="1775" width="14.7109375" style="76" customWidth="1"/>
    <col min="1776" max="1777" width="23" style="76" customWidth="1"/>
    <col min="1778" max="1778" width="15.28515625" style="76" customWidth="1"/>
    <col min="1779" max="1779" width="13.42578125" style="76" customWidth="1"/>
    <col min="1780" max="1780" width="13.140625" style="76" customWidth="1"/>
    <col min="1781" max="1781" width="18.140625" style="76" customWidth="1"/>
    <col min="1782" max="2026" width="9.140625" style="76"/>
    <col min="2027" max="2027" width="12.140625" style="76" customWidth="1"/>
    <col min="2028" max="2028" width="19.140625" style="76" bestFit="1" customWidth="1"/>
    <col min="2029" max="2029" width="14.7109375" style="76" bestFit="1" customWidth="1"/>
    <col min="2030" max="2031" width="14.7109375" style="76" customWidth="1"/>
    <col min="2032" max="2033" width="23" style="76" customWidth="1"/>
    <col min="2034" max="2034" width="15.28515625" style="76" customWidth="1"/>
    <col min="2035" max="2035" width="13.42578125" style="76" customWidth="1"/>
    <col min="2036" max="2036" width="13.140625" style="76" customWidth="1"/>
    <col min="2037" max="2037" width="18.140625" style="76" customWidth="1"/>
    <col min="2038" max="2282" width="9.140625" style="76"/>
    <col min="2283" max="2283" width="12.140625" style="76" customWidth="1"/>
    <col min="2284" max="2284" width="19.140625" style="76" bestFit="1" customWidth="1"/>
    <col min="2285" max="2285" width="14.7109375" style="76" bestFit="1" customWidth="1"/>
    <col min="2286" max="2287" width="14.7109375" style="76" customWidth="1"/>
    <col min="2288" max="2289" width="23" style="76" customWidth="1"/>
    <col min="2290" max="2290" width="15.28515625" style="76" customWidth="1"/>
    <col min="2291" max="2291" width="13.42578125" style="76" customWidth="1"/>
    <col min="2292" max="2292" width="13.140625" style="76" customWidth="1"/>
    <col min="2293" max="2293" width="18.140625" style="76" customWidth="1"/>
    <col min="2294" max="2538" width="9.140625" style="76"/>
    <col min="2539" max="2539" width="12.140625" style="76" customWidth="1"/>
    <col min="2540" max="2540" width="19.140625" style="76" bestFit="1" customWidth="1"/>
    <col min="2541" max="2541" width="14.7109375" style="76" bestFit="1" customWidth="1"/>
    <col min="2542" max="2543" width="14.7109375" style="76" customWidth="1"/>
    <col min="2544" max="2545" width="23" style="76" customWidth="1"/>
    <col min="2546" max="2546" width="15.28515625" style="76" customWidth="1"/>
    <col min="2547" max="2547" width="13.42578125" style="76" customWidth="1"/>
    <col min="2548" max="2548" width="13.140625" style="76" customWidth="1"/>
    <col min="2549" max="2549" width="18.140625" style="76" customWidth="1"/>
    <col min="2550" max="2794" width="9.140625" style="76"/>
    <col min="2795" max="2795" width="12.140625" style="76" customWidth="1"/>
    <col min="2796" max="2796" width="19.140625" style="76" bestFit="1" customWidth="1"/>
    <col min="2797" max="2797" width="14.7109375" style="76" bestFit="1" customWidth="1"/>
    <col min="2798" max="2799" width="14.7109375" style="76" customWidth="1"/>
    <col min="2800" max="2801" width="23" style="76" customWidth="1"/>
    <col min="2802" max="2802" width="15.28515625" style="76" customWidth="1"/>
    <col min="2803" max="2803" width="13.42578125" style="76" customWidth="1"/>
    <col min="2804" max="2804" width="13.140625" style="76" customWidth="1"/>
    <col min="2805" max="2805" width="18.140625" style="76" customWidth="1"/>
    <col min="2806" max="3050" width="9.140625" style="76"/>
    <col min="3051" max="3051" width="12.140625" style="76" customWidth="1"/>
    <col min="3052" max="3052" width="19.140625" style="76" bestFit="1" customWidth="1"/>
    <col min="3053" max="3053" width="14.7109375" style="76" bestFit="1" customWidth="1"/>
    <col min="3054" max="3055" width="14.7109375" style="76" customWidth="1"/>
    <col min="3056" max="3057" width="23" style="76" customWidth="1"/>
    <col min="3058" max="3058" width="15.28515625" style="76" customWidth="1"/>
    <col min="3059" max="3059" width="13.42578125" style="76" customWidth="1"/>
    <col min="3060" max="3060" width="13.140625" style="76" customWidth="1"/>
    <col min="3061" max="3061" width="18.140625" style="76" customWidth="1"/>
    <col min="3062" max="3306" width="9.140625" style="76"/>
    <col min="3307" max="3307" width="12.140625" style="76" customWidth="1"/>
    <col min="3308" max="3308" width="19.140625" style="76" bestFit="1" customWidth="1"/>
    <col min="3309" max="3309" width="14.7109375" style="76" bestFit="1" customWidth="1"/>
    <col min="3310" max="3311" width="14.7109375" style="76" customWidth="1"/>
    <col min="3312" max="3313" width="23" style="76" customWidth="1"/>
    <col min="3314" max="3314" width="15.28515625" style="76" customWidth="1"/>
    <col min="3315" max="3315" width="13.42578125" style="76" customWidth="1"/>
    <col min="3316" max="3316" width="13.140625" style="76" customWidth="1"/>
    <col min="3317" max="3317" width="18.140625" style="76" customWidth="1"/>
    <col min="3318" max="3562" width="9.140625" style="76"/>
    <col min="3563" max="3563" width="12.140625" style="76" customWidth="1"/>
    <col min="3564" max="3564" width="19.140625" style="76" bestFit="1" customWidth="1"/>
    <col min="3565" max="3565" width="14.7109375" style="76" bestFit="1" customWidth="1"/>
    <col min="3566" max="3567" width="14.7109375" style="76" customWidth="1"/>
    <col min="3568" max="3569" width="23" style="76" customWidth="1"/>
    <col min="3570" max="3570" width="15.28515625" style="76" customWidth="1"/>
    <col min="3571" max="3571" width="13.42578125" style="76" customWidth="1"/>
    <col min="3572" max="3572" width="13.140625" style="76" customWidth="1"/>
    <col min="3573" max="3573" width="18.140625" style="76" customWidth="1"/>
    <col min="3574" max="3818" width="9.140625" style="76"/>
    <col min="3819" max="3819" width="12.140625" style="76" customWidth="1"/>
    <col min="3820" max="3820" width="19.140625" style="76" bestFit="1" customWidth="1"/>
    <col min="3821" max="3821" width="14.7109375" style="76" bestFit="1" customWidth="1"/>
    <col min="3822" max="3823" width="14.7109375" style="76" customWidth="1"/>
    <col min="3824" max="3825" width="23" style="76" customWidth="1"/>
    <col min="3826" max="3826" width="15.28515625" style="76" customWidth="1"/>
    <col min="3827" max="3827" width="13.42578125" style="76" customWidth="1"/>
    <col min="3828" max="3828" width="13.140625" style="76" customWidth="1"/>
    <col min="3829" max="3829" width="18.140625" style="76" customWidth="1"/>
    <col min="3830" max="4074" width="9.140625" style="76"/>
    <col min="4075" max="4075" width="12.140625" style="76" customWidth="1"/>
    <col min="4076" max="4076" width="19.140625" style="76" bestFit="1" customWidth="1"/>
    <col min="4077" max="4077" width="14.7109375" style="76" bestFit="1" customWidth="1"/>
    <col min="4078" max="4079" width="14.7109375" style="76" customWidth="1"/>
    <col min="4080" max="4081" width="23" style="76" customWidth="1"/>
    <col min="4082" max="4082" width="15.28515625" style="76" customWidth="1"/>
    <col min="4083" max="4083" width="13.42578125" style="76" customWidth="1"/>
    <col min="4084" max="4084" width="13.140625" style="76" customWidth="1"/>
    <col min="4085" max="4085" width="18.140625" style="76" customWidth="1"/>
    <col min="4086" max="4330" width="9.140625" style="76"/>
    <col min="4331" max="4331" width="12.140625" style="76" customWidth="1"/>
    <col min="4332" max="4332" width="19.140625" style="76" bestFit="1" customWidth="1"/>
    <col min="4333" max="4333" width="14.7109375" style="76" bestFit="1" customWidth="1"/>
    <col min="4334" max="4335" width="14.7109375" style="76" customWidth="1"/>
    <col min="4336" max="4337" width="23" style="76" customWidth="1"/>
    <col min="4338" max="4338" width="15.28515625" style="76" customWidth="1"/>
    <col min="4339" max="4339" width="13.42578125" style="76" customWidth="1"/>
    <col min="4340" max="4340" width="13.140625" style="76" customWidth="1"/>
    <col min="4341" max="4341" width="18.140625" style="76" customWidth="1"/>
    <col min="4342" max="4586" width="9.140625" style="76"/>
    <col min="4587" max="4587" width="12.140625" style="76" customWidth="1"/>
    <col min="4588" max="4588" width="19.140625" style="76" bestFit="1" customWidth="1"/>
    <col min="4589" max="4589" width="14.7109375" style="76" bestFit="1" customWidth="1"/>
    <col min="4590" max="4591" width="14.7109375" style="76" customWidth="1"/>
    <col min="4592" max="4593" width="23" style="76" customWidth="1"/>
    <col min="4594" max="4594" width="15.28515625" style="76" customWidth="1"/>
    <col min="4595" max="4595" width="13.42578125" style="76" customWidth="1"/>
    <col min="4596" max="4596" width="13.140625" style="76" customWidth="1"/>
    <col min="4597" max="4597" width="18.140625" style="76" customWidth="1"/>
    <col min="4598" max="4842" width="9.140625" style="76"/>
    <col min="4843" max="4843" width="12.140625" style="76" customWidth="1"/>
    <col min="4844" max="4844" width="19.140625" style="76" bestFit="1" customWidth="1"/>
    <col min="4845" max="4845" width="14.7109375" style="76" bestFit="1" customWidth="1"/>
    <col min="4846" max="4847" width="14.7109375" style="76" customWidth="1"/>
    <col min="4848" max="4849" width="23" style="76" customWidth="1"/>
    <col min="4850" max="4850" width="15.28515625" style="76" customWidth="1"/>
    <col min="4851" max="4851" width="13.42578125" style="76" customWidth="1"/>
    <col min="4852" max="4852" width="13.140625" style="76" customWidth="1"/>
    <col min="4853" max="4853" width="18.140625" style="76" customWidth="1"/>
    <col min="4854" max="5098" width="9.140625" style="76"/>
    <col min="5099" max="5099" width="12.140625" style="76" customWidth="1"/>
    <col min="5100" max="5100" width="19.140625" style="76" bestFit="1" customWidth="1"/>
    <col min="5101" max="5101" width="14.7109375" style="76" bestFit="1" customWidth="1"/>
    <col min="5102" max="5103" width="14.7109375" style="76" customWidth="1"/>
    <col min="5104" max="5105" width="23" style="76" customWidth="1"/>
    <col min="5106" max="5106" width="15.28515625" style="76" customWidth="1"/>
    <col min="5107" max="5107" width="13.42578125" style="76" customWidth="1"/>
    <col min="5108" max="5108" width="13.140625" style="76" customWidth="1"/>
    <col min="5109" max="5109" width="18.140625" style="76" customWidth="1"/>
    <col min="5110" max="5354" width="9.140625" style="76"/>
    <col min="5355" max="5355" width="12.140625" style="76" customWidth="1"/>
    <col min="5356" max="5356" width="19.140625" style="76" bestFit="1" customWidth="1"/>
    <col min="5357" max="5357" width="14.7109375" style="76" bestFit="1" customWidth="1"/>
    <col min="5358" max="5359" width="14.7109375" style="76" customWidth="1"/>
    <col min="5360" max="5361" width="23" style="76" customWidth="1"/>
    <col min="5362" max="5362" width="15.28515625" style="76" customWidth="1"/>
    <col min="5363" max="5363" width="13.42578125" style="76" customWidth="1"/>
    <col min="5364" max="5364" width="13.140625" style="76" customWidth="1"/>
    <col min="5365" max="5365" width="18.140625" style="76" customWidth="1"/>
    <col min="5366" max="5610" width="9.140625" style="76"/>
    <col min="5611" max="5611" width="12.140625" style="76" customWidth="1"/>
    <col min="5612" max="5612" width="19.140625" style="76" bestFit="1" customWidth="1"/>
    <col min="5613" max="5613" width="14.7109375" style="76" bestFit="1" customWidth="1"/>
    <col min="5614" max="5615" width="14.7109375" style="76" customWidth="1"/>
    <col min="5616" max="5617" width="23" style="76" customWidth="1"/>
    <col min="5618" max="5618" width="15.28515625" style="76" customWidth="1"/>
    <col min="5619" max="5619" width="13.42578125" style="76" customWidth="1"/>
    <col min="5620" max="5620" width="13.140625" style="76" customWidth="1"/>
    <col min="5621" max="5621" width="18.140625" style="76" customWidth="1"/>
    <col min="5622" max="5866" width="9.140625" style="76"/>
    <col min="5867" max="5867" width="12.140625" style="76" customWidth="1"/>
    <col min="5868" max="5868" width="19.140625" style="76" bestFit="1" customWidth="1"/>
    <col min="5869" max="5869" width="14.7109375" style="76" bestFit="1" customWidth="1"/>
    <col min="5870" max="5871" width="14.7109375" style="76" customWidth="1"/>
    <col min="5872" max="5873" width="23" style="76" customWidth="1"/>
    <col min="5874" max="5874" width="15.28515625" style="76" customWidth="1"/>
    <col min="5875" max="5875" width="13.42578125" style="76" customWidth="1"/>
    <col min="5876" max="5876" width="13.140625" style="76" customWidth="1"/>
    <col min="5877" max="5877" width="18.140625" style="76" customWidth="1"/>
    <col min="5878" max="6122" width="9.140625" style="76"/>
    <col min="6123" max="6123" width="12.140625" style="76" customWidth="1"/>
    <col min="6124" max="6124" width="19.140625" style="76" bestFit="1" customWidth="1"/>
    <col min="6125" max="6125" width="14.7109375" style="76" bestFit="1" customWidth="1"/>
    <col min="6126" max="6127" width="14.7109375" style="76" customWidth="1"/>
    <col min="6128" max="6129" width="23" style="76" customWidth="1"/>
    <col min="6130" max="6130" width="15.28515625" style="76" customWidth="1"/>
    <col min="6131" max="6131" width="13.42578125" style="76" customWidth="1"/>
    <col min="6132" max="6132" width="13.140625" style="76" customWidth="1"/>
    <col min="6133" max="6133" width="18.140625" style="76" customWidth="1"/>
    <col min="6134" max="6378" width="9.140625" style="76"/>
    <col min="6379" max="6379" width="12.140625" style="76" customWidth="1"/>
    <col min="6380" max="6380" width="19.140625" style="76" bestFit="1" customWidth="1"/>
    <col min="6381" max="6381" width="14.7109375" style="76" bestFit="1" customWidth="1"/>
    <col min="6382" max="6383" width="14.7109375" style="76" customWidth="1"/>
    <col min="6384" max="6385" width="23" style="76" customWidth="1"/>
    <col min="6386" max="6386" width="15.28515625" style="76" customWidth="1"/>
    <col min="6387" max="6387" width="13.42578125" style="76" customWidth="1"/>
    <col min="6388" max="6388" width="13.140625" style="76" customWidth="1"/>
    <col min="6389" max="6389" width="18.140625" style="76" customWidth="1"/>
    <col min="6390" max="6634" width="9.140625" style="76"/>
    <col min="6635" max="6635" width="12.140625" style="76" customWidth="1"/>
    <col min="6636" max="6636" width="19.140625" style="76" bestFit="1" customWidth="1"/>
    <col min="6637" max="6637" width="14.7109375" style="76" bestFit="1" customWidth="1"/>
    <col min="6638" max="6639" width="14.7109375" style="76" customWidth="1"/>
    <col min="6640" max="6641" width="23" style="76" customWidth="1"/>
    <col min="6642" max="6642" width="15.28515625" style="76" customWidth="1"/>
    <col min="6643" max="6643" width="13.42578125" style="76" customWidth="1"/>
    <col min="6644" max="6644" width="13.140625" style="76" customWidth="1"/>
    <col min="6645" max="6645" width="18.140625" style="76" customWidth="1"/>
    <col min="6646" max="6890" width="9.140625" style="76"/>
    <col min="6891" max="6891" width="12.140625" style="76" customWidth="1"/>
    <col min="6892" max="6892" width="19.140625" style="76" bestFit="1" customWidth="1"/>
    <col min="6893" max="6893" width="14.7109375" style="76" bestFit="1" customWidth="1"/>
    <col min="6894" max="6895" width="14.7109375" style="76" customWidth="1"/>
    <col min="6896" max="6897" width="23" style="76" customWidth="1"/>
    <col min="6898" max="6898" width="15.28515625" style="76" customWidth="1"/>
    <col min="6899" max="6899" width="13.42578125" style="76" customWidth="1"/>
    <col min="6900" max="6900" width="13.140625" style="76" customWidth="1"/>
    <col min="6901" max="6901" width="18.140625" style="76" customWidth="1"/>
    <col min="6902" max="7146" width="9.140625" style="76"/>
    <col min="7147" max="7147" width="12.140625" style="76" customWidth="1"/>
    <col min="7148" max="7148" width="19.140625" style="76" bestFit="1" customWidth="1"/>
    <col min="7149" max="7149" width="14.7109375" style="76" bestFit="1" customWidth="1"/>
    <col min="7150" max="7151" width="14.7109375" style="76" customWidth="1"/>
    <col min="7152" max="7153" width="23" style="76" customWidth="1"/>
    <col min="7154" max="7154" width="15.28515625" style="76" customWidth="1"/>
    <col min="7155" max="7155" width="13.42578125" style="76" customWidth="1"/>
    <col min="7156" max="7156" width="13.140625" style="76" customWidth="1"/>
    <col min="7157" max="7157" width="18.140625" style="76" customWidth="1"/>
    <col min="7158" max="7402" width="9.140625" style="76"/>
    <col min="7403" max="7403" width="12.140625" style="76" customWidth="1"/>
    <col min="7404" max="7404" width="19.140625" style="76" bestFit="1" customWidth="1"/>
    <col min="7405" max="7405" width="14.7109375" style="76" bestFit="1" customWidth="1"/>
    <col min="7406" max="7407" width="14.7109375" style="76" customWidth="1"/>
    <col min="7408" max="7409" width="23" style="76" customWidth="1"/>
    <col min="7410" max="7410" width="15.28515625" style="76" customWidth="1"/>
    <col min="7411" max="7411" width="13.42578125" style="76" customWidth="1"/>
    <col min="7412" max="7412" width="13.140625" style="76" customWidth="1"/>
    <col min="7413" max="7413" width="18.140625" style="76" customWidth="1"/>
    <col min="7414" max="7658" width="9.140625" style="76"/>
    <col min="7659" max="7659" width="12.140625" style="76" customWidth="1"/>
    <col min="7660" max="7660" width="19.140625" style="76" bestFit="1" customWidth="1"/>
    <col min="7661" max="7661" width="14.7109375" style="76" bestFit="1" customWidth="1"/>
    <col min="7662" max="7663" width="14.7109375" style="76" customWidth="1"/>
    <col min="7664" max="7665" width="23" style="76" customWidth="1"/>
    <col min="7666" max="7666" width="15.28515625" style="76" customWidth="1"/>
    <col min="7667" max="7667" width="13.42578125" style="76" customWidth="1"/>
    <col min="7668" max="7668" width="13.140625" style="76" customWidth="1"/>
    <col min="7669" max="7669" width="18.140625" style="76" customWidth="1"/>
    <col min="7670" max="7914" width="9.140625" style="76"/>
    <col min="7915" max="7915" width="12.140625" style="76" customWidth="1"/>
    <col min="7916" max="7916" width="19.140625" style="76" bestFit="1" customWidth="1"/>
    <col min="7917" max="7917" width="14.7109375" style="76" bestFit="1" customWidth="1"/>
    <col min="7918" max="7919" width="14.7109375" style="76" customWidth="1"/>
    <col min="7920" max="7921" width="23" style="76" customWidth="1"/>
    <col min="7922" max="7922" width="15.28515625" style="76" customWidth="1"/>
    <col min="7923" max="7923" width="13.42578125" style="76" customWidth="1"/>
    <col min="7924" max="7924" width="13.140625" style="76" customWidth="1"/>
    <col min="7925" max="7925" width="18.140625" style="76" customWidth="1"/>
    <col min="7926" max="8170" width="9.140625" style="76"/>
    <col min="8171" max="8171" width="12.140625" style="76" customWidth="1"/>
    <col min="8172" max="8172" width="19.140625" style="76" bestFit="1" customWidth="1"/>
    <col min="8173" max="8173" width="14.7109375" style="76" bestFit="1" customWidth="1"/>
    <col min="8174" max="8175" width="14.7109375" style="76" customWidth="1"/>
    <col min="8176" max="8177" width="23" style="76" customWidth="1"/>
    <col min="8178" max="8178" width="15.28515625" style="76" customWidth="1"/>
    <col min="8179" max="8179" width="13.42578125" style="76" customWidth="1"/>
    <col min="8180" max="8180" width="13.140625" style="76" customWidth="1"/>
    <col min="8181" max="8181" width="18.140625" style="76" customWidth="1"/>
    <col min="8182" max="8426" width="9.140625" style="76"/>
    <col min="8427" max="8427" width="12.140625" style="76" customWidth="1"/>
    <col min="8428" max="8428" width="19.140625" style="76" bestFit="1" customWidth="1"/>
    <col min="8429" max="8429" width="14.7109375" style="76" bestFit="1" customWidth="1"/>
    <col min="8430" max="8431" width="14.7109375" style="76" customWidth="1"/>
    <col min="8432" max="8433" width="23" style="76" customWidth="1"/>
    <col min="8434" max="8434" width="15.28515625" style="76" customWidth="1"/>
    <col min="8435" max="8435" width="13.42578125" style="76" customWidth="1"/>
    <col min="8436" max="8436" width="13.140625" style="76" customWidth="1"/>
    <col min="8437" max="8437" width="18.140625" style="76" customWidth="1"/>
    <col min="8438" max="8682" width="9.140625" style="76"/>
    <col min="8683" max="8683" width="12.140625" style="76" customWidth="1"/>
    <col min="8684" max="8684" width="19.140625" style="76" bestFit="1" customWidth="1"/>
    <col min="8685" max="8685" width="14.7109375" style="76" bestFit="1" customWidth="1"/>
    <col min="8686" max="8687" width="14.7109375" style="76" customWidth="1"/>
    <col min="8688" max="8689" width="23" style="76" customWidth="1"/>
    <col min="8690" max="8690" width="15.28515625" style="76" customWidth="1"/>
    <col min="8691" max="8691" width="13.42578125" style="76" customWidth="1"/>
    <col min="8692" max="8692" width="13.140625" style="76" customWidth="1"/>
    <col min="8693" max="8693" width="18.140625" style="76" customWidth="1"/>
    <col min="8694" max="8938" width="9.140625" style="76"/>
    <col min="8939" max="8939" width="12.140625" style="76" customWidth="1"/>
    <col min="8940" max="8940" width="19.140625" style="76" bestFit="1" customWidth="1"/>
    <col min="8941" max="8941" width="14.7109375" style="76" bestFit="1" customWidth="1"/>
    <col min="8942" max="8943" width="14.7109375" style="76" customWidth="1"/>
    <col min="8944" max="8945" width="23" style="76" customWidth="1"/>
    <col min="8946" max="8946" width="15.28515625" style="76" customWidth="1"/>
    <col min="8947" max="8947" width="13.42578125" style="76" customWidth="1"/>
    <col min="8948" max="8948" width="13.140625" style="76" customWidth="1"/>
    <col min="8949" max="8949" width="18.140625" style="76" customWidth="1"/>
    <col min="8950" max="9194" width="9.140625" style="76"/>
    <col min="9195" max="9195" width="12.140625" style="76" customWidth="1"/>
    <col min="9196" max="9196" width="19.140625" style="76" bestFit="1" customWidth="1"/>
    <col min="9197" max="9197" width="14.7109375" style="76" bestFit="1" customWidth="1"/>
    <col min="9198" max="9199" width="14.7109375" style="76" customWidth="1"/>
    <col min="9200" max="9201" width="23" style="76" customWidth="1"/>
    <col min="9202" max="9202" width="15.28515625" style="76" customWidth="1"/>
    <col min="9203" max="9203" width="13.42578125" style="76" customWidth="1"/>
    <col min="9204" max="9204" width="13.140625" style="76" customWidth="1"/>
    <col min="9205" max="9205" width="18.140625" style="76" customWidth="1"/>
    <col min="9206" max="9450" width="9.140625" style="76"/>
    <col min="9451" max="9451" width="12.140625" style="76" customWidth="1"/>
    <col min="9452" max="9452" width="19.140625" style="76" bestFit="1" customWidth="1"/>
    <col min="9453" max="9453" width="14.7109375" style="76" bestFit="1" customWidth="1"/>
    <col min="9454" max="9455" width="14.7109375" style="76" customWidth="1"/>
    <col min="9456" max="9457" width="23" style="76" customWidth="1"/>
    <col min="9458" max="9458" width="15.28515625" style="76" customWidth="1"/>
    <col min="9459" max="9459" width="13.42578125" style="76" customWidth="1"/>
    <col min="9460" max="9460" width="13.140625" style="76" customWidth="1"/>
    <col min="9461" max="9461" width="18.140625" style="76" customWidth="1"/>
    <col min="9462" max="9706" width="9.140625" style="76"/>
    <col min="9707" max="9707" width="12.140625" style="76" customWidth="1"/>
    <col min="9708" max="9708" width="19.140625" style="76" bestFit="1" customWidth="1"/>
    <col min="9709" max="9709" width="14.7109375" style="76" bestFit="1" customWidth="1"/>
    <col min="9710" max="9711" width="14.7109375" style="76" customWidth="1"/>
    <col min="9712" max="9713" width="23" style="76" customWidth="1"/>
    <col min="9714" max="9714" width="15.28515625" style="76" customWidth="1"/>
    <col min="9715" max="9715" width="13.42578125" style="76" customWidth="1"/>
    <col min="9716" max="9716" width="13.140625" style="76" customWidth="1"/>
    <col min="9717" max="9717" width="18.140625" style="76" customWidth="1"/>
    <col min="9718" max="9962" width="9.140625" style="76"/>
    <col min="9963" max="9963" width="12.140625" style="76" customWidth="1"/>
    <col min="9964" max="9964" width="19.140625" style="76" bestFit="1" customWidth="1"/>
    <col min="9965" max="9965" width="14.7109375" style="76" bestFit="1" customWidth="1"/>
    <col min="9966" max="9967" width="14.7109375" style="76" customWidth="1"/>
    <col min="9968" max="9969" width="23" style="76" customWidth="1"/>
    <col min="9970" max="9970" width="15.28515625" style="76" customWidth="1"/>
    <col min="9971" max="9971" width="13.42578125" style="76" customWidth="1"/>
    <col min="9972" max="9972" width="13.140625" style="76" customWidth="1"/>
    <col min="9973" max="9973" width="18.140625" style="76" customWidth="1"/>
    <col min="9974" max="10218" width="9.140625" style="76"/>
    <col min="10219" max="10219" width="12.140625" style="76" customWidth="1"/>
    <col min="10220" max="10220" width="19.140625" style="76" bestFit="1" customWidth="1"/>
    <col min="10221" max="10221" width="14.7109375" style="76" bestFit="1" customWidth="1"/>
    <col min="10222" max="10223" width="14.7109375" style="76" customWidth="1"/>
    <col min="10224" max="10225" width="23" style="76" customWidth="1"/>
    <col min="10226" max="10226" width="15.28515625" style="76" customWidth="1"/>
    <col min="10227" max="10227" width="13.42578125" style="76" customWidth="1"/>
    <col min="10228" max="10228" width="13.140625" style="76" customWidth="1"/>
    <col min="10229" max="10229" width="18.140625" style="76" customWidth="1"/>
    <col min="10230" max="10474" width="9.140625" style="76"/>
    <col min="10475" max="10475" width="12.140625" style="76" customWidth="1"/>
    <col min="10476" max="10476" width="19.140625" style="76" bestFit="1" customWidth="1"/>
    <col min="10477" max="10477" width="14.7109375" style="76" bestFit="1" customWidth="1"/>
    <col min="10478" max="10479" width="14.7109375" style="76" customWidth="1"/>
    <col min="10480" max="10481" width="23" style="76" customWidth="1"/>
    <col min="10482" max="10482" width="15.28515625" style="76" customWidth="1"/>
    <col min="10483" max="10483" width="13.42578125" style="76" customWidth="1"/>
    <col min="10484" max="10484" width="13.140625" style="76" customWidth="1"/>
    <col min="10485" max="10485" width="18.140625" style="76" customWidth="1"/>
    <col min="10486" max="10730" width="9.140625" style="76"/>
    <col min="10731" max="10731" width="12.140625" style="76" customWidth="1"/>
    <col min="10732" max="10732" width="19.140625" style="76" bestFit="1" customWidth="1"/>
    <col min="10733" max="10733" width="14.7109375" style="76" bestFit="1" customWidth="1"/>
    <col min="10734" max="10735" width="14.7109375" style="76" customWidth="1"/>
    <col min="10736" max="10737" width="23" style="76" customWidth="1"/>
    <col min="10738" max="10738" width="15.28515625" style="76" customWidth="1"/>
    <col min="10739" max="10739" width="13.42578125" style="76" customWidth="1"/>
    <col min="10740" max="10740" width="13.140625" style="76" customWidth="1"/>
    <col min="10741" max="10741" width="18.140625" style="76" customWidth="1"/>
    <col min="10742" max="10986" width="9.140625" style="76"/>
    <col min="10987" max="10987" width="12.140625" style="76" customWidth="1"/>
    <col min="10988" max="10988" width="19.140625" style="76" bestFit="1" customWidth="1"/>
    <col min="10989" max="10989" width="14.7109375" style="76" bestFit="1" customWidth="1"/>
    <col min="10990" max="10991" width="14.7109375" style="76" customWidth="1"/>
    <col min="10992" max="10993" width="23" style="76" customWidth="1"/>
    <col min="10994" max="10994" width="15.28515625" style="76" customWidth="1"/>
    <col min="10995" max="10995" width="13.42578125" style="76" customWidth="1"/>
    <col min="10996" max="10996" width="13.140625" style="76" customWidth="1"/>
    <col min="10997" max="10997" width="18.140625" style="76" customWidth="1"/>
    <col min="10998" max="11242" width="9.140625" style="76"/>
    <col min="11243" max="11243" width="12.140625" style="76" customWidth="1"/>
    <col min="11244" max="11244" width="19.140625" style="76" bestFit="1" customWidth="1"/>
    <col min="11245" max="11245" width="14.7109375" style="76" bestFit="1" customWidth="1"/>
    <col min="11246" max="11247" width="14.7109375" style="76" customWidth="1"/>
    <col min="11248" max="11249" width="23" style="76" customWidth="1"/>
    <col min="11250" max="11250" width="15.28515625" style="76" customWidth="1"/>
    <col min="11251" max="11251" width="13.42578125" style="76" customWidth="1"/>
    <col min="11252" max="11252" width="13.140625" style="76" customWidth="1"/>
    <col min="11253" max="11253" width="18.140625" style="76" customWidth="1"/>
    <col min="11254" max="11498" width="9.140625" style="76"/>
    <col min="11499" max="11499" width="12.140625" style="76" customWidth="1"/>
    <col min="11500" max="11500" width="19.140625" style="76" bestFit="1" customWidth="1"/>
    <col min="11501" max="11501" width="14.7109375" style="76" bestFit="1" customWidth="1"/>
    <col min="11502" max="11503" width="14.7109375" style="76" customWidth="1"/>
    <col min="11504" max="11505" width="23" style="76" customWidth="1"/>
    <col min="11506" max="11506" width="15.28515625" style="76" customWidth="1"/>
    <col min="11507" max="11507" width="13.42578125" style="76" customWidth="1"/>
    <col min="11508" max="11508" width="13.140625" style="76" customWidth="1"/>
    <col min="11509" max="11509" width="18.140625" style="76" customWidth="1"/>
    <col min="11510" max="11754" width="9.140625" style="76"/>
    <col min="11755" max="11755" width="12.140625" style="76" customWidth="1"/>
    <col min="11756" max="11756" width="19.140625" style="76" bestFit="1" customWidth="1"/>
    <col min="11757" max="11757" width="14.7109375" style="76" bestFit="1" customWidth="1"/>
    <col min="11758" max="11759" width="14.7109375" style="76" customWidth="1"/>
    <col min="11760" max="11761" width="23" style="76" customWidth="1"/>
    <col min="11762" max="11762" width="15.28515625" style="76" customWidth="1"/>
    <col min="11763" max="11763" width="13.42578125" style="76" customWidth="1"/>
    <col min="11764" max="11764" width="13.140625" style="76" customWidth="1"/>
    <col min="11765" max="11765" width="18.140625" style="76" customWidth="1"/>
    <col min="11766" max="12010" width="9.140625" style="76"/>
    <col min="12011" max="12011" width="12.140625" style="76" customWidth="1"/>
    <col min="12012" max="12012" width="19.140625" style="76" bestFit="1" customWidth="1"/>
    <col min="12013" max="12013" width="14.7109375" style="76" bestFit="1" customWidth="1"/>
    <col min="12014" max="12015" width="14.7109375" style="76" customWidth="1"/>
    <col min="12016" max="12017" width="23" style="76" customWidth="1"/>
    <col min="12018" max="12018" width="15.28515625" style="76" customWidth="1"/>
    <col min="12019" max="12019" width="13.42578125" style="76" customWidth="1"/>
    <col min="12020" max="12020" width="13.140625" style="76" customWidth="1"/>
    <col min="12021" max="12021" width="18.140625" style="76" customWidth="1"/>
    <col min="12022" max="12266" width="9.140625" style="76"/>
    <col min="12267" max="12267" width="12.140625" style="76" customWidth="1"/>
    <col min="12268" max="12268" width="19.140625" style="76" bestFit="1" customWidth="1"/>
    <col min="12269" max="12269" width="14.7109375" style="76" bestFit="1" customWidth="1"/>
    <col min="12270" max="12271" width="14.7109375" style="76" customWidth="1"/>
    <col min="12272" max="12273" width="23" style="76" customWidth="1"/>
    <col min="12274" max="12274" width="15.28515625" style="76" customWidth="1"/>
    <col min="12275" max="12275" width="13.42578125" style="76" customWidth="1"/>
    <col min="12276" max="12276" width="13.140625" style="76" customWidth="1"/>
    <col min="12277" max="12277" width="18.140625" style="76" customWidth="1"/>
    <col min="12278" max="12522" width="9.140625" style="76"/>
    <col min="12523" max="12523" width="12.140625" style="76" customWidth="1"/>
    <col min="12524" max="12524" width="19.140625" style="76" bestFit="1" customWidth="1"/>
    <col min="12525" max="12525" width="14.7109375" style="76" bestFit="1" customWidth="1"/>
    <col min="12526" max="12527" width="14.7109375" style="76" customWidth="1"/>
    <col min="12528" max="12529" width="23" style="76" customWidth="1"/>
    <col min="12530" max="12530" width="15.28515625" style="76" customWidth="1"/>
    <col min="12531" max="12531" width="13.42578125" style="76" customWidth="1"/>
    <col min="12532" max="12532" width="13.140625" style="76" customWidth="1"/>
    <col min="12533" max="12533" width="18.140625" style="76" customWidth="1"/>
    <col min="12534" max="12778" width="9.140625" style="76"/>
    <col min="12779" max="12779" width="12.140625" style="76" customWidth="1"/>
    <col min="12780" max="12780" width="19.140625" style="76" bestFit="1" customWidth="1"/>
    <col min="12781" max="12781" width="14.7109375" style="76" bestFit="1" customWidth="1"/>
    <col min="12782" max="12783" width="14.7109375" style="76" customWidth="1"/>
    <col min="12784" max="12785" width="23" style="76" customWidth="1"/>
    <col min="12786" max="12786" width="15.28515625" style="76" customWidth="1"/>
    <col min="12787" max="12787" width="13.42578125" style="76" customWidth="1"/>
    <col min="12788" max="12788" width="13.140625" style="76" customWidth="1"/>
    <col min="12789" max="12789" width="18.140625" style="76" customWidth="1"/>
    <col min="12790" max="13034" width="9.140625" style="76"/>
    <col min="13035" max="13035" width="12.140625" style="76" customWidth="1"/>
    <col min="13036" max="13036" width="19.140625" style="76" bestFit="1" customWidth="1"/>
    <col min="13037" max="13037" width="14.7109375" style="76" bestFit="1" customWidth="1"/>
    <col min="13038" max="13039" width="14.7109375" style="76" customWidth="1"/>
    <col min="13040" max="13041" width="23" style="76" customWidth="1"/>
    <col min="13042" max="13042" width="15.28515625" style="76" customWidth="1"/>
    <col min="13043" max="13043" width="13.42578125" style="76" customWidth="1"/>
    <col min="13044" max="13044" width="13.140625" style="76" customWidth="1"/>
    <col min="13045" max="13045" width="18.140625" style="76" customWidth="1"/>
    <col min="13046" max="13290" width="9.140625" style="76"/>
    <col min="13291" max="13291" width="12.140625" style="76" customWidth="1"/>
    <col min="13292" max="13292" width="19.140625" style="76" bestFit="1" customWidth="1"/>
    <col min="13293" max="13293" width="14.7109375" style="76" bestFit="1" customWidth="1"/>
    <col min="13294" max="13295" width="14.7109375" style="76" customWidth="1"/>
    <col min="13296" max="13297" width="23" style="76" customWidth="1"/>
    <col min="13298" max="13298" width="15.28515625" style="76" customWidth="1"/>
    <col min="13299" max="13299" width="13.42578125" style="76" customWidth="1"/>
    <col min="13300" max="13300" width="13.140625" style="76" customWidth="1"/>
    <col min="13301" max="13301" width="18.140625" style="76" customWidth="1"/>
    <col min="13302" max="13546" width="9.140625" style="76"/>
    <col min="13547" max="13547" width="12.140625" style="76" customWidth="1"/>
    <col min="13548" max="13548" width="19.140625" style="76" bestFit="1" customWidth="1"/>
    <col min="13549" max="13549" width="14.7109375" style="76" bestFit="1" customWidth="1"/>
    <col min="13550" max="13551" width="14.7109375" style="76" customWidth="1"/>
    <col min="13552" max="13553" width="23" style="76" customWidth="1"/>
    <col min="13554" max="13554" width="15.28515625" style="76" customWidth="1"/>
    <col min="13555" max="13555" width="13.42578125" style="76" customWidth="1"/>
    <col min="13556" max="13556" width="13.140625" style="76" customWidth="1"/>
    <col min="13557" max="13557" width="18.140625" style="76" customWidth="1"/>
    <col min="13558" max="13802" width="9.140625" style="76"/>
    <col min="13803" max="13803" width="12.140625" style="76" customWidth="1"/>
    <col min="13804" max="13804" width="19.140625" style="76" bestFit="1" customWidth="1"/>
    <col min="13805" max="13805" width="14.7109375" style="76" bestFit="1" customWidth="1"/>
    <col min="13806" max="13807" width="14.7109375" style="76" customWidth="1"/>
    <col min="13808" max="13809" width="23" style="76" customWidth="1"/>
    <col min="13810" max="13810" width="15.28515625" style="76" customWidth="1"/>
    <col min="13811" max="13811" width="13.42578125" style="76" customWidth="1"/>
    <col min="13812" max="13812" width="13.140625" style="76" customWidth="1"/>
    <col min="13813" max="13813" width="18.140625" style="76" customWidth="1"/>
    <col min="13814" max="14058" width="9.140625" style="76"/>
    <col min="14059" max="14059" width="12.140625" style="76" customWidth="1"/>
    <col min="14060" max="14060" width="19.140625" style="76" bestFit="1" customWidth="1"/>
    <col min="14061" max="14061" width="14.7109375" style="76" bestFit="1" customWidth="1"/>
    <col min="14062" max="14063" width="14.7109375" style="76" customWidth="1"/>
    <col min="14064" max="14065" width="23" style="76" customWidth="1"/>
    <col min="14066" max="14066" width="15.28515625" style="76" customWidth="1"/>
    <col min="14067" max="14067" width="13.42578125" style="76" customWidth="1"/>
    <col min="14068" max="14068" width="13.140625" style="76" customWidth="1"/>
    <col min="14069" max="14069" width="18.140625" style="76" customWidth="1"/>
    <col min="14070" max="14314" width="9.140625" style="76"/>
    <col min="14315" max="14315" width="12.140625" style="76" customWidth="1"/>
    <col min="14316" max="14316" width="19.140625" style="76" bestFit="1" customWidth="1"/>
    <col min="14317" max="14317" width="14.7109375" style="76" bestFit="1" customWidth="1"/>
    <col min="14318" max="14319" width="14.7109375" style="76" customWidth="1"/>
    <col min="14320" max="14321" width="23" style="76" customWidth="1"/>
    <col min="14322" max="14322" width="15.28515625" style="76" customWidth="1"/>
    <col min="14323" max="14323" width="13.42578125" style="76" customWidth="1"/>
    <col min="14324" max="14324" width="13.140625" style="76" customWidth="1"/>
    <col min="14325" max="14325" width="18.140625" style="76" customWidth="1"/>
    <col min="14326" max="14570" width="9.140625" style="76"/>
    <col min="14571" max="14571" width="12.140625" style="76" customWidth="1"/>
    <col min="14572" max="14572" width="19.140625" style="76" bestFit="1" customWidth="1"/>
    <col min="14573" max="14573" width="14.7109375" style="76" bestFit="1" customWidth="1"/>
    <col min="14574" max="14575" width="14.7109375" style="76" customWidth="1"/>
    <col min="14576" max="14577" width="23" style="76" customWidth="1"/>
    <col min="14578" max="14578" width="15.28515625" style="76" customWidth="1"/>
    <col min="14579" max="14579" width="13.42578125" style="76" customWidth="1"/>
    <col min="14580" max="14580" width="13.140625" style="76" customWidth="1"/>
    <col min="14581" max="14581" width="18.140625" style="76" customWidth="1"/>
    <col min="14582" max="14826" width="9.140625" style="76"/>
    <col min="14827" max="14827" width="12.140625" style="76" customWidth="1"/>
    <col min="14828" max="14828" width="19.140625" style="76" bestFit="1" customWidth="1"/>
    <col min="14829" max="14829" width="14.7109375" style="76" bestFit="1" customWidth="1"/>
    <col min="14830" max="14831" width="14.7109375" style="76" customWidth="1"/>
    <col min="14832" max="14833" width="23" style="76" customWidth="1"/>
    <col min="14834" max="14834" width="15.28515625" style="76" customWidth="1"/>
    <col min="14835" max="14835" width="13.42578125" style="76" customWidth="1"/>
    <col min="14836" max="14836" width="13.140625" style="76" customWidth="1"/>
    <col min="14837" max="14837" width="18.140625" style="76" customWidth="1"/>
    <col min="14838" max="15082" width="9.140625" style="76"/>
    <col min="15083" max="15083" width="12.140625" style="76" customWidth="1"/>
    <col min="15084" max="15084" width="19.140625" style="76" bestFit="1" customWidth="1"/>
    <col min="15085" max="15085" width="14.7109375" style="76" bestFit="1" customWidth="1"/>
    <col min="15086" max="15087" width="14.7109375" style="76" customWidth="1"/>
    <col min="15088" max="15089" width="23" style="76" customWidth="1"/>
    <col min="15090" max="15090" width="15.28515625" style="76" customWidth="1"/>
    <col min="15091" max="15091" width="13.42578125" style="76" customWidth="1"/>
    <col min="15092" max="15092" width="13.140625" style="76" customWidth="1"/>
    <col min="15093" max="15093" width="18.140625" style="76" customWidth="1"/>
    <col min="15094" max="15338" width="9.140625" style="76"/>
    <col min="15339" max="15339" width="12.140625" style="76" customWidth="1"/>
    <col min="15340" max="15340" width="19.140625" style="76" bestFit="1" customWidth="1"/>
    <col min="15341" max="15341" width="14.7109375" style="76" bestFit="1" customWidth="1"/>
    <col min="15342" max="15343" width="14.7109375" style="76" customWidth="1"/>
    <col min="15344" max="15345" width="23" style="76" customWidth="1"/>
    <col min="15346" max="15346" width="15.28515625" style="76" customWidth="1"/>
    <col min="15347" max="15347" width="13.42578125" style="76" customWidth="1"/>
    <col min="15348" max="15348" width="13.140625" style="76" customWidth="1"/>
    <col min="15349" max="15349" width="18.140625" style="76" customWidth="1"/>
    <col min="15350" max="15594" width="9.140625" style="76"/>
    <col min="15595" max="15595" width="12.140625" style="76" customWidth="1"/>
    <col min="15596" max="15596" width="19.140625" style="76" bestFit="1" customWidth="1"/>
    <col min="15597" max="15597" width="14.7109375" style="76" bestFit="1" customWidth="1"/>
    <col min="15598" max="15599" width="14.7109375" style="76" customWidth="1"/>
    <col min="15600" max="15601" width="23" style="76" customWidth="1"/>
    <col min="15602" max="15602" width="15.28515625" style="76" customWidth="1"/>
    <col min="15603" max="15603" width="13.42578125" style="76" customWidth="1"/>
    <col min="15604" max="15604" width="13.140625" style="76" customWidth="1"/>
    <col min="15605" max="15605" width="18.140625" style="76" customWidth="1"/>
    <col min="15606" max="15850" width="9.140625" style="76"/>
    <col min="15851" max="15851" width="12.140625" style="76" customWidth="1"/>
    <col min="15852" max="15852" width="19.140625" style="76" bestFit="1" customWidth="1"/>
    <col min="15853" max="15853" width="14.7109375" style="76" bestFit="1" customWidth="1"/>
    <col min="15854" max="15855" width="14.7109375" style="76" customWidth="1"/>
    <col min="15856" max="15857" width="23" style="76" customWidth="1"/>
    <col min="15858" max="15858" width="15.28515625" style="76" customWidth="1"/>
    <col min="15859" max="15859" width="13.42578125" style="76" customWidth="1"/>
    <col min="15860" max="15860" width="13.140625" style="76" customWidth="1"/>
    <col min="15861" max="15861" width="18.140625" style="76" customWidth="1"/>
    <col min="15862" max="16106" width="9.140625" style="76"/>
    <col min="16107" max="16107" width="12.140625" style="76" customWidth="1"/>
    <col min="16108" max="16108" width="19.140625" style="76" bestFit="1" customWidth="1"/>
    <col min="16109" max="16109" width="14.7109375" style="76" bestFit="1" customWidth="1"/>
    <col min="16110" max="16111" width="14.7109375" style="76" customWidth="1"/>
    <col min="16112" max="16113" width="23" style="76" customWidth="1"/>
    <col min="16114" max="16114" width="15.28515625" style="76" customWidth="1"/>
    <col min="16115" max="16115" width="13.42578125" style="76" customWidth="1"/>
    <col min="16116" max="16116" width="13.140625" style="76" customWidth="1"/>
    <col min="16117" max="16117" width="18.140625" style="76" customWidth="1"/>
    <col min="16118" max="16384" width="9.140625" style="76"/>
  </cols>
  <sheetData>
    <row r="1" spans="1:17">
      <c r="K1" s="77"/>
      <c r="L1" s="77"/>
      <c r="M1" s="77"/>
      <c r="N1" s="78" t="s">
        <v>261</v>
      </c>
    </row>
    <row r="2" spans="1:17" ht="89.25" customHeight="1" thickBot="1">
      <c r="A2" s="622" t="s">
        <v>447</v>
      </c>
      <c r="B2" s="623"/>
      <c r="C2" s="623"/>
      <c r="D2" s="623"/>
      <c r="E2" s="623"/>
      <c r="F2" s="623"/>
      <c r="G2" s="623"/>
      <c r="H2" s="623"/>
      <c r="I2" s="623"/>
      <c r="J2" s="623"/>
      <c r="K2" s="623"/>
      <c r="L2" s="623"/>
      <c r="M2" s="623"/>
      <c r="N2" s="555"/>
    </row>
    <row r="3" spans="1:17" ht="20.25" customHeight="1">
      <c r="A3" s="624" t="s">
        <v>217</v>
      </c>
      <c r="B3" s="626" t="s">
        <v>179</v>
      </c>
      <c r="C3" s="628" t="s">
        <v>321</v>
      </c>
      <c r="D3" s="113"/>
      <c r="E3" s="630" t="s">
        <v>253</v>
      </c>
      <c r="F3" s="630" t="s">
        <v>254</v>
      </c>
      <c r="G3" s="630"/>
      <c r="H3" s="630"/>
      <c r="I3" s="630"/>
      <c r="J3" s="630"/>
      <c r="K3" s="632"/>
      <c r="L3" s="632"/>
      <c r="M3" s="632"/>
      <c r="N3" s="633"/>
    </row>
    <row r="4" spans="1:17" ht="114.75" customHeight="1">
      <c r="A4" s="625"/>
      <c r="B4" s="627"/>
      <c r="C4" s="629"/>
      <c r="D4" s="114"/>
      <c r="E4" s="631"/>
      <c r="F4" s="112" t="s">
        <v>340</v>
      </c>
      <c r="G4" s="112" t="s">
        <v>255</v>
      </c>
      <c r="H4" s="112" t="s">
        <v>256</v>
      </c>
      <c r="I4" s="112" t="s">
        <v>257</v>
      </c>
      <c r="J4" s="112" t="s">
        <v>258</v>
      </c>
      <c r="K4" s="79" t="s">
        <v>289</v>
      </c>
      <c r="L4" s="79" t="s">
        <v>317</v>
      </c>
      <c r="M4" s="79" t="s">
        <v>318</v>
      </c>
      <c r="N4" s="80" t="s">
        <v>259</v>
      </c>
    </row>
    <row r="5" spans="1:17" ht="44.25" customHeight="1">
      <c r="A5" s="553" t="s">
        <v>271</v>
      </c>
      <c r="B5" s="554"/>
      <c r="C5" s="111"/>
      <c r="D5" s="111"/>
      <c r="E5" s="81"/>
      <c r="F5" s="81"/>
      <c r="G5" s="81"/>
      <c r="H5" s="81"/>
      <c r="I5" s="81"/>
      <c r="J5" s="81"/>
      <c r="K5" s="82"/>
      <c r="L5" s="82"/>
      <c r="M5" s="82"/>
      <c r="N5" s="83"/>
    </row>
    <row r="6" spans="1:17" ht="19.5" customHeight="1">
      <c r="A6" s="110"/>
      <c r="B6" s="49" t="s">
        <v>273</v>
      </c>
      <c r="C6" s="49"/>
      <c r="D6" s="49"/>
      <c r="E6" s="81"/>
      <c r="F6" s="81"/>
      <c r="G6" s="81"/>
      <c r="H6" s="81"/>
      <c r="I6" s="81"/>
      <c r="J6" s="81"/>
      <c r="K6" s="82"/>
      <c r="L6" s="82"/>
      <c r="M6" s="82"/>
      <c r="N6" s="83"/>
    </row>
    <row r="7" spans="1:17" ht="141.75">
      <c r="A7" s="44" t="s">
        <v>448</v>
      </c>
      <c r="B7" s="49"/>
      <c r="C7" s="120"/>
      <c r="D7" s="121"/>
      <c r="E7" s="84">
        <f t="shared" ref="E7:F7" si="0">SUM(E8:E60)</f>
        <v>31200</v>
      </c>
      <c r="F7" s="84">
        <f t="shared" si="0"/>
        <v>0</v>
      </c>
      <c r="G7" s="84">
        <f>SUM(G8:G60)</f>
        <v>31200</v>
      </c>
      <c r="H7" s="84">
        <f t="shared" ref="H7:L7" si="1">SUM(H8:H60)</f>
        <v>0</v>
      </c>
      <c r="I7" s="84">
        <f t="shared" si="1"/>
        <v>0</v>
      </c>
      <c r="J7" s="84">
        <f t="shared" si="1"/>
        <v>0</v>
      </c>
      <c r="K7" s="84">
        <f t="shared" si="1"/>
        <v>3000</v>
      </c>
      <c r="L7" s="84">
        <f t="shared" si="1"/>
        <v>0</v>
      </c>
      <c r="M7" s="85"/>
      <c r="N7" s="86"/>
      <c r="O7" s="87"/>
      <c r="P7" s="87"/>
      <c r="Q7" s="87"/>
    </row>
    <row r="8" spans="1:17" ht="78.75">
      <c r="A8" s="44"/>
      <c r="B8" s="45" t="s">
        <v>449</v>
      </c>
      <c r="C8" s="45"/>
      <c r="D8" s="45" t="s">
        <v>450</v>
      </c>
      <c r="E8" s="88">
        <f>+F8+G8</f>
        <v>0</v>
      </c>
      <c r="F8" s="89"/>
      <c r="G8" s="89">
        <f>+H8+I8*10.4+K8*10.4</f>
        <v>0</v>
      </c>
      <c r="H8" s="89"/>
      <c r="I8" s="89"/>
      <c r="J8" s="89"/>
      <c r="K8" s="90"/>
      <c r="L8" s="90"/>
      <c r="M8" s="90"/>
      <c r="N8" s="91"/>
    </row>
    <row r="9" spans="1:17" ht="78.75">
      <c r="A9" s="44"/>
      <c r="B9" s="45"/>
      <c r="C9" s="45"/>
      <c r="D9" s="45" t="s">
        <v>451</v>
      </c>
      <c r="E9" s="88">
        <f t="shared" ref="E9:E60" si="2">+F9+G9</f>
        <v>0</v>
      </c>
      <c r="F9" s="89"/>
      <c r="G9" s="89">
        <f t="shared" ref="G9:G60" si="3">+H9+I9*10.4+K9*10.4</f>
        <v>0</v>
      </c>
      <c r="H9" s="89"/>
      <c r="I9" s="89"/>
      <c r="J9" s="89"/>
      <c r="K9" s="90"/>
      <c r="L9" s="90"/>
      <c r="M9" s="90"/>
      <c r="N9" s="91"/>
    </row>
    <row r="10" spans="1:17" ht="47.25">
      <c r="A10" s="44"/>
      <c r="B10" s="45"/>
      <c r="C10" s="45"/>
      <c r="D10" s="45" t="s">
        <v>452</v>
      </c>
      <c r="E10" s="88">
        <f t="shared" si="2"/>
        <v>0</v>
      </c>
      <c r="F10" s="89"/>
      <c r="G10" s="89">
        <f t="shared" si="3"/>
        <v>0</v>
      </c>
      <c r="H10" s="89"/>
      <c r="I10" s="89"/>
      <c r="J10" s="89"/>
      <c r="K10" s="90"/>
      <c r="L10" s="90"/>
      <c r="M10" s="90"/>
      <c r="N10" s="91"/>
    </row>
    <row r="11" spans="1:17">
      <c r="A11" s="44"/>
      <c r="D11" s="76" t="s">
        <v>452</v>
      </c>
      <c r="E11" s="88">
        <f t="shared" si="2"/>
        <v>0</v>
      </c>
      <c r="G11" s="89">
        <f t="shared" si="3"/>
        <v>0</v>
      </c>
    </row>
    <row r="12" spans="1:17">
      <c r="A12" s="44"/>
      <c r="D12" s="76" t="s">
        <v>453</v>
      </c>
      <c r="E12" s="88">
        <f t="shared" si="2"/>
        <v>0</v>
      </c>
      <c r="G12" s="89">
        <f t="shared" si="3"/>
        <v>0</v>
      </c>
    </row>
    <row r="13" spans="1:17">
      <c r="A13" s="44"/>
      <c r="D13" s="76" t="s">
        <v>454</v>
      </c>
      <c r="E13" s="88">
        <f t="shared" si="2"/>
        <v>0</v>
      </c>
      <c r="G13" s="89">
        <f t="shared" si="3"/>
        <v>0</v>
      </c>
    </row>
    <row r="14" spans="1:17">
      <c r="A14" s="44"/>
      <c r="D14" s="76" t="s">
        <v>455</v>
      </c>
      <c r="E14" s="88">
        <f t="shared" si="2"/>
        <v>0</v>
      </c>
      <c r="G14" s="89">
        <f t="shared" si="3"/>
        <v>0</v>
      </c>
    </row>
    <row r="15" spans="1:17">
      <c r="A15" s="44"/>
      <c r="D15" s="76" t="s">
        <v>456</v>
      </c>
      <c r="E15" s="88">
        <f t="shared" si="2"/>
        <v>0</v>
      </c>
      <c r="G15" s="89">
        <f t="shared" si="3"/>
        <v>0</v>
      </c>
    </row>
    <row r="16" spans="1:17">
      <c r="A16" s="44"/>
      <c r="D16" s="76" t="s">
        <v>457</v>
      </c>
      <c r="E16" s="88">
        <f t="shared" si="2"/>
        <v>0</v>
      </c>
      <c r="G16" s="89">
        <f t="shared" si="3"/>
        <v>0</v>
      </c>
    </row>
    <row r="17" spans="1:7">
      <c r="A17" s="44"/>
      <c r="D17" s="76" t="s">
        <v>458</v>
      </c>
      <c r="E17" s="88">
        <f t="shared" si="2"/>
        <v>0</v>
      </c>
      <c r="G17" s="89">
        <f t="shared" si="3"/>
        <v>0</v>
      </c>
    </row>
    <row r="18" spans="1:7">
      <c r="A18" s="44"/>
      <c r="D18" s="76" t="s">
        <v>459</v>
      </c>
      <c r="E18" s="88">
        <f t="shared" si="2"/>
        <v>0</v>
      </c>
      <c r="G18" s="89">
        <f t="shared" si="3"/>
        <v>0</v>
      </c>
    </row>
    <row r="19" spans="1:7">
      <c r="A19" s="44"/>
      <c r="D19" s="76" t="s">
        <v>460</v>
      </c>
      <c r="E19" s="88">
        <f t="shared" si="2"/>
        <v>0</v>
      </c>
      <c r="G19" s="89">
        <f t="shared" si="3"/>
        <v>0</v>
      </c>
    </row>
    <row r="20" spans="1:7">
      <c r="A20" s="44"/>
      <c r="D20" s="76" t="s">
        <v>459</v>
      </c>
      <c r="E20" s="88">
        <f t="shared" si="2"/>
        <v>0</v>
      </c>
      <c r="G20" s="89">
        <f t="shared" si="3"/>
        <v>0</v>
      </c>
    </row>
    <row r="21" spans="1:7">
      <c r="A21" s="44"/>
      <c r="D21" s="76" t="s">
        <v>461</v>
      </c>
      <c r="E21" s="88">
        <f t="shared" si="2"/>
        <v>0</v>
      </c>
      <c r="G21" s="89">
        <f t="shared" si="3"/>
        <v>0</v>
      </c>
    </row>
    <row r="22" spans="1:7">
      <c r="A22" s="44"/>
      <c r="D22" s="76" t="s">
        <v>462</v>
      </c>
      <c r="E22" s="88">
        <f t="shared" si="2"/>
        <v>0</v>
      </c>
      <c r="G22" s="89">
        <f t="shared" si="3"/>
        <v>0</v>
      </c>
    </row>
    <row r="23" spans="1:7">
      <c r="A23" s="44"/>
      <c r="D23" s="76" t="s">
        <v>463</v>
      </c>
      <c r="E23" s="88">
        <f t="shared" si="2"/>
        <v>0</v>
      </c>
      <c r="G23" s="89">
        <f t="shared" si="3"/>
        <v>0</v>
      </c>
    </row>
    <row r="24" spans="1:7">
      <c r="A24" s="44"/>
      <c r="D24" s="76" t="s">
        <v>464</v>
      </c>
      <c r="E24" s="88">
        <f t="shared" si="2"/>
        <v>0</v>
      </c>
      <c r="G24" s="89">
        <f t="shared" si="3"/>
        <v>0</v>
      </c>
    </row>
    <row r="25" spans="1:7">
      <c r="A25" s="44"/>
      <c r="D25" s="76" t="s">
        <v>465</v>
      </c>
      <c r="E25" s="88">
        <f t="shared" si="2"/>
        <v>0</v>
      </c>
      <c r="G25" s="89">
        <f t="shared" si="3"/>
        <v>0</v>
      </c>
    </row>
    <row r="26" spans="1:7">
      <c r="A26" s="44"/>
      <c r="D26" s="76" t="s">
        <v>452</v>
      </c>
      <c r="E26" s="88">
        <f t="shared" si="2"/>
        <v>0</v>
      </c>
      <c r="G26" s="89">
        <f t="shared" si="3"/>
        <v>0</v>
      </c>
    </row>
    <row r="27" spans="1:7">
      <c r="A27" s="44"/>
      <c r="D27" s="76" t="s">
        <v>466</v>
      </c>
      <c r="E27" s="88">
        <f t="shared" si="2"/>
        <v>0</v>
      </c>
      <c r="G27" s="89">
        <f t="shared" si="3"/>
        <v>0</v>
      </c>
    </row>
    <row r="28" spans="1:7">
      <c r="A28" s="44"/>
      <c r="D28" s="76" t="s">
        <v>452</v>
      </c>
      <c r="E28" s="88">
        <f t="shared" si="2"/>
        <v>0</v>
      </c>
      <c r="G28" s="89">
        <f t="shared" si="3"/>
        <v>0</v>
      </c>
    </row>
    <row r="29" spans="1:7">
      <c r="A29" s="44"/>
      <c r="D29" s="76" t="s">
        <v>452</v>
      </c>
      <c r="E29" s="88">
        <f t="shared" si="2"/>
        <v>0</v>
      </c>
      <c r="G29" s="89">
        <f t="shared" si="3"/>
        <v>0</v>
      </c>
    </row>
    <row r="30" spans="1:7">
      <c r="A30" s="44"/>
      <c r="D30" s="76" t="s">
        <v>466</v>
      </c>
      <c r="E30" s="88">
        <f t="shared" si="2"/>
        <v>0</v>
      </c>
      <c r="G30" s="89">
        <f t="shared" si="3"/>
        <v>0</v>
      </c>
    </row>
    <row r="31" spans="1:7">
      <c r="A31" s="44"/>
      <c r="D31" s="76" t="s">
        <v>467</v>
      </c>
      <c r="E31" s="88">
        <f t="shared" si="2"/>
        <v>0</v>
      </c>
      <c r="G31" s="89">
        <f t="shared" si="3"/>
        <v>0</v>
      </c>
    </row>
    <row r="32" spans="1:7">
      <c r="A32" s="44"/>
      <c r="D32" s="76" t="s">
        <v>467</v>
      </c>
      <c r="E32" s="88">
        <f t="shared" si="2"/>
        <v>0</v>
      </c>
      <c r="G32" s="89">
        <f t="shared" si="3"/>
        <v>0</v>
      </c>
    </row>
    <row r="33" spans="1:7">
      <c r="A33" s="44"/>
      <c r="D33" s="76" t="s">
        <v>467</v>
      </c>
      <c r="E33" s="88">
        <f t="shared" si="2"/>
        <v>0</v>
      </c>
      <c r="G33" s="89">
        <f t="shared" si="3"/>
        <v>0</v>
      </c>
    </row>
    <row r="34" spans="1:7">
      <c r="A34" s="44"/>
      <c r="D34" s="76" t="s">
        <v>467</v>
      </c>
      <c r="E34" s="88">
        <f t="shared" si="2"/>
        <v>0</v>
      </c>
      <c r="G34" s="89">
        <f t="shared" si="3"/>
        <v>0</v>
      </c>
    </row>
    <row r="35" spans="1:7">
      <c r="A35" s="44"/>
      <c r="D35" s="76" t="s">
        <v>467</v>
      </c>
      <c r="E35" s="88">
        <f t="shared" si="2"/>
        <v>0</v>
      </c>
      <c r="G35" s="89">
        <f t="shared" si="3"/>
        <v>0</v>
      </c>
    </row>
    <row r="36" spans="1:7">
      <c r="A36" s="44"/>
      <c r="D36" s="76" t="s">
        <v>468</v>
      </c>
      <c r="E36" s="88">
        <f t="shared" si="2"/>
        <v>0</v>
      </c>
      <c r="G36" s="89">
        <f t="shared" si="3"/>
        <v>0</v>
      </c>
    </row>
    <row r="37" spans="1:7">
      <c r="A37" s="44"/>
      <c r="B37" s="76" t="s">
        <v>469</v>
      </c>
      <c r="D37" s="76" t="s">
        <v>470</v>
      </c>
      <c r="E37" s="88">
        <f t="shared" si="2"/>
        <v>0</v>
      </c>
      <c r="G37" s="89">
        <f t="shared" si="3"/>
        <v>0</v>
      </c>
    </row>
    <row r="38" spans="1:7">
      <c r="A38" s="44"/>
      <c r="D38" s="76" t="s">
        <v>471</v>
      </c>
      <c r="E38" s="88">
        <f t="shared" si="2"/>
        <v>0</v>
      </c>
      <c r="G38" s="89">
        <f t="shared" si="3"/>
        <v>0</v>
      </c>
    </row>
    <row r="39" spans="1:7">
      <c r="A39" s="44"/>
      <c r="D39" s="76" t="s">
        <v>467</v>
      </c>
      <c r="E39" s="88">
        <f t="shared" si="2"/>
        <v>0</v>
      </c>
      <c r="G39" s="89">
        <f t="shared" si="3"/>
        <v>0</v>
      </c>
    </row>
    <row r="40" spans="1:7">
      <c r="A40" s="44"/>
      <c r="D40" s="76" t="s">
        <v>467</v>
      </c>
      <c r="E40" s="88">
        <f t="shared" si="2"/>
        <v>0</v>
      </c>
      <c r="G40" s="89">
        <f t="shared" si="3"/>
        <v>0</v>
      </c>
    </row>
    <row r="41" spans="1:7">
      <c r="A41" s="44"/>
      <c r="D41" s="76" t="s">
        <v>467</v>
      </c>
      <c r="E41" s="88">
        <f t="shared" si="2"/>
        <v>0</v>
      </c>
      <c r="G41" s="89">
        <f t="shared" si="3"/>
        <v>0</v>
      </c>
    </row>
    <row r="42" spans="1:7">
      <c r="A42" s="44"/>
      <c r="D42" s="76" t="s">
        <v>467</v>
      </c>
      <c r="E42" s="88">
        <f t="shared" si="2"/>
        <v>0</v>
      </c>
      <c r="G42" s="89">
        <f t="shared" si="3"/>
        <v>0</v>
      </c>
    </row>
    <row r="43" spans="1:7">
      <c r="A43" s="44"/>
      <c r="D43" s="76" t="s">
        <v>467</v>
      </c>
      <c r="E43" s="88">
        <f t="shared" si="2"/>
        <v>0</v>
      </c>
      <c r="G43" s="89">
        <f t="shared" si="3"/>
        <v>0</v>
      </c>
    </row>
    <row r="44" spans="1:7">
      <c r="A44" s="44"/>
      <c r="D44" s="76" t="s">
        <v>467</v>
      </c>
      <c r="E44" s="88">
        <f t="shared" si="2"/>
        <v>0</v>
      </c>
      <c r="G44" s="89">
        <f t="shared" si="3"/>
        <v>0</v>
      </c>
    </row>
    <row r="45" spans="1:7">
      <c r="A45" s="44"/>
      <c r="D45" s="76" t="s">
        <v>467</v>
      </c>
      <c r="E45" s="88">
        <f t="shared" si="2"/>
        <v>0</v>
      </c>
      <c r="G45" s="89">
        <f t="shared" si="3"/>
        <v>0</v>
      </c>
    </row>
    <row r="46" spans="1:7">
      <c r="A46" s="44"/>
      <c r="D46" s="76" t="s">
        <v>467</v>
      </c>
      <c r="E46" s="88">
        <f t="shared" si="2"/>
        <v>0</v>
      </c>
      <c r="G46" s="89">
        <f t="shared" si="3"/>
        <v>0</v>
      </c>
    </row>
    <row r="47" spans="1:7">
      <c r="A47" s="44"/>
      <c r="D47" s="76" t="s">
        <v>467</v>
      </c>
      <c r="E47" s="88">
        <f t="shared" si="2"/>
        <v>0</v>
      </c>
      <c r="G47" s="89">
        <f t="shared" si="3"/>
        <v>0</v>
      </c>
    </row>
    <row r="48" spans="1:7">
      <c r="A48" s="44"/>
      <c r="D48" s="76" t="s">
        <v>467</v>
      </c>
      <c r="E48" s="88">
        <f t="shared" si="2"/>
        <v>0</v>
      </c>
      <c r="G48" s="89">
        <f t="shared" si="3"/>
        <v>0</v>
      </c>
    </row>
    <row r="49" spans="1:11">
      <c r="A49" s="44"/>
      <c r="B49" s="76" t="s">
        <v>472</v>
      </c>
      <c r="D49" s="76" t="s">
        <v>473</v>
      </c>
      <c r="E49" s="88">
        <f t="shared" si="2"/>
        <v>0</v>
      </c>
      <c r="G49" s="89">
        <f t="shared" si="3"/>
        <v>0</v>
      </c>
    </row>
    <row r="50" spans="1:11">
      <c r="A50" s="44"/>
      <c r="D50" s="76" t="s">
        <v>474</v>
      </c>
      <c r="E50" s="88">
        <f t="shared" si="2"/>
        <v>0</v>
      </c>
      <c r="G50" s="89">
        <f t="shared" si="3"/>
        <v>0</v>
      </c>
    </row>
    <row r="51" spans="1:11">
      <c r="A51" s="44"/>
      <c r="D51" s="76" t="s">
        <v>475</v>
      </c>
      <c r="E51" s="88">
        <f t="shared" si="2"/>
        <v>0</v>
      </c>
      <c r="G51" s="89">
        <f t="shared" si="3"/>
        <v>0</v>
      </c>
    </row>
    <row r="52" spans="1:11">
      <c r="A52" s="44"/>
      <c r="B52" s="76" t="s">
        <v>476</v>
      </c>
      <c r="D52" s="76" t="s">
        <v>477</v>
      </c>
      <c r="E52" s="88">
        <f t="shared" si="2"/>
        <v>0</v>
      </c>
      <c r="G52" s="89">
        <f t="shared" si="3"/>
        <v>0</v>
      </c>
    </row>
    <row r="53" spans="1:11">
      <c r="A53" s="44"/>
      <c r="D53" s="76" t="s">
        <v>478</v>
      </c>
      <c r="E53" s="88">
        <f t="shared" si="2"/>
        <v>0</v>
      </c>
      <c r="G53" s="89">
        <f t="shared" si="3"/>
        <v>0</v>
      </c>
    </row>
    <row r="54" spans="1:11">
      <c r="A54" s="44"/>
      <c r="D54" s="76" t="s">
        <v>479</v>
      </c>
      <c r="E54" s="88">
        <f t="shared" si="2"/>
        <v>0</v>
      </c>
      <c r="G54" s="89">
        <f t="shared" si="3"/>
        <v>0</v>
      </c>
    </row>
    <row r="55" spans="1:11">
      <c r="A55" s="44"/>
      <c r="D55" s="76" t="s">
        <v>480</v>
      </c>
      <c r="E55" s="88">
        <f t="shared" si="2"/>
        <v>0</v>
      </c>
      <c r="G55" s="89">
        <f t="shared" si="3"/>
        <v>0</v>
      </c>
    </row>
    <row r="56" spans="1:11">
      <c r="A56" s="44"/>
      <c r="D56" s="76" t="s">
        <v>473</v>
      </c>
      <c r="E56" s="88">
        <f t="shared" si="2"/>
        <v>0</v>
      </c>
      <c r="G56" s="89">
        <f t="shared" si="3"/>
        <v>0</v>
      </c>
    </row>
    <row r="57" spans="1:11">
      <c r="A57" s="44"/>
      <c r="D57" s="76" t="s">
        <v>481</v>
      </c>
      <c r="E57" s="88">
        <f t="shared" si="2"/>
        <v>0</v>
      </c>
      <c r="G57" s="89">
        <f t="shared" si="3"/>
        <v>0</v>
      </c>
    </row>
    <row r="58" spans="1:11">
      <c r="A58" s="44"/>
      <c r="D58" s="76" t="s">
        <v>482</v>
      </c>
      <c r="E58" s="88">
        <f t="shared" si="2"/>
        <v>0</v>
      </c>
      <c r="G58" s="89">
        <f t="shared" si="3"/>
        <v>0</v>
      </c>
    </row>
    <row r="59" spans="1:11">
      <c r="A59" s="44"/>
      <c r="D59" s="76" t="s">
        <v>483</v>
      </c>
      <c r="E59" s="88">
        <f t="shared" si="2"/>
        <v>0</v>
      </c>
      <c r="G59" s="89">
        <f t="shared" si="3"/>
        <v>0</v>
      </c>
    </row>
    <row r="60" spans="1:11">
      <c r="A60" s="44"/>
      <c r="B60" s="76" t="s">
        <v>484</v>
      </c>
      <c r="D60" s="76" t="s">
        <v>485</v>
      </c>
      <c r="E60" s="88">
        <f t="shared" si="2"/>
        <v>31200</v>
      </c>
      <c r="G60" s="89">
        <f t="shared" si="3"/>
        <v>31200</v>
      </c>
      <c r="K60" s="76">
        <v>3000</v>
      </c>
    </row>
  </sheetData>
  <mergeCells count="7">
    <mergeCell ref="A5:B5"/>
    <mergeCell ref="A2:N2"/>
    <mergeCell ref="A3:A4"/>
    <mergeCell ref="B3:B4"/>
    <mergeCell ref="C3:C4"/>
    <mergeCell ref="E3:E4"/>
    <mergeCell ref="F3:N3"/>
  </mergeCells>
  <printOptions horizontalCentered="1"/>
  <pageMargins left="0.11811023622047245" right="0.11811023622047245" top="0.15748031496062992" bottom="0.15748031496062992" header="0.31496062992125984" footer="0.31496062992125984"/>
  <pageSetup paperSize="9" scale="73" orientation="landscape" horizont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3">
    <tabColor rgb="FF00B050"/>
  </sheetPr>
  <dimension ref="A1:H46"/>
  <sheetViews>
    <sheetView view="pageBreakPreview" zoomScale="85" zoomScaleSheetLayoutView="85" workbookViewId="0">
      <selection activeCell="A41" sqref="A41"/>
    </sheetView>
  </sheetViews>
  <sheetFormatPr defaultRowHeight="18.75"/>
  <cols>
    <col min="1" max="1" width="9.140625" style="2"/>
    <col min="2" max="2" width="24.85546875" style="2" customWidth="1"/>
    <col min="3" max="3" width="32.85546875" style="2" customWidth="1"/>
    <col min="4" max="4" width="26.5703125" style="2" customWidth="1"/>
    <col min="5" max="7" width="13.140625" style="2" customWidth="1"/>
    <col min="8" max="8" width="45.85546875" style="2" customWidth="1"/>
    <col min="9" max="16384" width="9.140625" style="2"/>
  </cols>
  <sheetData>
    <row r="1" spans="1:8" ht="29.25" customHeight="1">
      <c r="H1" s="3" t="s">
        <v>162</v>
      </c>
    </row>
    <row r="2" spans="1:8" s="102" customFormat="1" ht="59.25" customHeight="1">
      <c r="A2" s="455" t="s">
        <v>4085</v>
      </c>
      <c r="B2" s="456"/>
      <c r="C2" s="456"/>
      <c r="D2" s="456"/>
      <c r="E2" s="456"/>
      <c r="F2" s="456"/>
      <c r="G2" s="456"/>
      <c r="H2" s="456"/>
    </row>
    <row r="5" spans="1:8" s="102" customFormat="1" ht="40.5" customHeight="1">
      <c r="A5" s="457" t="s">
        <v>0</v>
      </c>
      <c r="B5" s="457" t="s">
        <v>154</v>
      </c>
      <c r="C5" s="458" t="s">
        <v>159</v>
      </c>
      <c r="D5" s="458" t="s">
        <v>160</v>
      </c>
      <c r="E5" s="459" t="s">
        <v>155</v>
      </c>
      <c r="F5" s="460"/>
      <c r="G5" s="461"/>
      <c r="H5" s="457" t="s">
        <v>161</v>
      </c>
    </row>
    <row r="6" spans="1:8" s="102" customFormat="1" ht="60" customHeight="1">
      <c r="A6" s="457"/>
      <c r="B6" s="457"/>
      <c r="C6" s="458"/>
      <c r="D6" s="458"/>
      <c r="E6" s="101" t="s">
        <v>157</v>
      </c>
      <c r="F6" s="101" t="s">
        <v>156</v>
      </c>
      <c r="G6" s="101" t="s">
        <v>158</v>
      </c>
      <c r="H6" s="457"/>
    </row>
    <row r="7" spans="1:8" s="245" customFormat="1" ht="27.75" customHeight="1">
      <c r="A7" s="457" t="s">
        <v>4384</v>
      </c>
      <c r="B7" s="457"/>
      <c r="C7" s="246">
        <f>SUM(C8:C39)</f>
        <v>9600</v>
      </c>
      <c r="D7" s="246">
        <f t="shared" ref="D7:G7" si="0">SUM(D8:D39)</f>
        <v>9056</v>
      </c>
      <c r="E7" s="246">
        <f t="shared" si="0"/>
        <v>9056</v>
      </c>
      <c r="F7" s="246">
        <f t="shared" si="0"/>
        <v>0</v>
      </c>
      <c r="G7" s="246">
        <f t="shared" si="0"/>
        <v>0</v>
      </c>
      <c r="H7" s="246" t="s">
        <v>4385</v>
      </c>
    </row>
    <row r="8" spans="1:8" ht="37.5" customHeight="1">
      <c r="A8" s="170">
        <v>1</v>
      </c>
      <c r="B8" s="171" t="s">
        <v>559</v>
      </c>
      <c r="C8" s="1">
        <v>300</v>
      </c>
      <c r="D8" s="1">
        <v>283</v>
      </c>
      <c r="E8" s="1">
        <v>283</v>
      </c>
      <c r="F8" s="1"/>
      <c r="G8" s="1"/>
      <c r="H8" s="104" t="s">
        <v>4086</v>
      </c>
    </row>
    <row r="9" spans="1:8" ht="37.5" customHeight="1">
      <c r="A9" s="170">
        <v>2</v>
      </c>
      <c r="B9" s="171" t="s">
        <v>561</v>
      </c>
      <c r="C9" s="1">
        <v>300</v>
      </c>
      <c r="D9" s="1">
        <v>283</v>
      </c>
      <c r="E9" s="1">
        <v>283</v>
      </c>
      <c r="F9" s="1"/>
      <c r="G9" s="1"/>
      <c r="H9" s="104" t="s">
        <v>4086</v>
      </c>
    </row>
    <row r="10" spans="1:8" ht="37.5" customHeight="1">
      <c r="A10" s="170">
        <v>3</v>
      </c>
      <c r="B10" s="171" t="s">
        <v>562</v>
      </c>
      <c r="C10" s="1">
        <v>300</v>
      </c>
      <c r="D10" s="1">
        <v>283</v>
      </c>
      <c r="E10" s="1">
        <v>283</v>
      </c>
      <c r="F10" s="1"/>
      <c r="G10" s="1"/>
      <c r="H10" s="104" t="s">
        <v>4086</v>
      </c>
    </row>
    <row r="11" spans="1:8" ht="37.5" customHeight="1">
      <c r="A11" s="170">
        <v>4</v>
      </c>
      <c r="B11" s="171" t="s">
        <v>469</v>
      </c>
      <c r="C11" s="1">
        <v>300</v>
      </c>
      <c r="D11" s="1">
        <v>283</v>
      </c>
      <c r="E11" s="1">
        <v>283</v>
      </c>
      <c r="F11" s="1"/>
      <c r="G11" s="1"/>
      <c r="H11" s="104" t="s">
        <v>4086</v>
      </c>
    </row>
    <row r="12" spans="1:8" ht="37.5" customHeight="1">
      <c r="A12" s="170">
        <v>5</v>
      </c>
      <c r="B12" s="171" t="s">
        <v>4087</v>
      </c>
      <c r="C12" s="1">
        <v>300</v>
      </c>
      <c r="D12" s="1">
        <v>283</v>
      </c>
      <c r="E12" s="1">
        <v>283</v>
      </c>
      <c r="F12" s="1"/>
      <c r="G12" s="1"/>
      <c r="H12" s="104" t="s">
        <v>4086</v>
      </c>
    </row>
    <row r="13" spans="1:8" ht="37.5" customHeight="1">
      <c r="A13" s="170">
        <v>6</v>
      </c>
      <c r="B13" s="171" t="s">
        <v>4088</v>
      </c>
      <c r="C13" s="1">
        <v>300</v>
      </c>
      <c r="D13" s="1">
        <v>283</v>
      </c>
      <c r="E13" s="1">
        <v>283</v>
      </c>
      <c r="F13" s="1"/>
      <c r="G13" s="1"/>
      <c r="H13" s="104" t="s">
        <v>4086</v>
      </c>
    </row>
    <row r="14" spans="1:8" ht="37.5" customHeight="1">
      <c r="A14" s="170">
        <v>7</v>
      </c>
      <c r="B14" s="171" t="s">
        <v>563</v>
      </c>
      <c r="C14" s="1">
        <v>300</v>
      </c>
      <c r="D14" s="1">
        <v>283</v>
      </c>
      <c r="E14" s="1">
        <v>283</v>
      </c>
      <c r="F14" s="1"/>
      <c r="G14" s="1"/>
      <c r="H14" s="104" t="s">
        <v>4086</v>
      </c>
    </row>
    <row r="15" spans="1:8" ht="37.5" customHeight="1">
      <c r="A15" s="170">
        <v>8</v>
      </c>
      <c r="B15" s="171" t="s">
        <v>564</v>
      </c>
      <c r="C15" s="1">
        <v>300</v>
      </c>
      <c r="D15" s="1">
        <v>283</v>
      </c>
      <c r="E15" s="1">
        <v>283</v>
      </c>
      <c r="F15" s="1"/>
      <c r="G15" s="1"/>
      <c r="H15" s="104" t="s">
        <v>4086</v>
      </c>
    </row>
    <row r="16" spans="1:8" ht="37.5" customHeight="1">
      <c r="A16" s="170">
        <v>9</v>
      </c>
      <c r="B16" s="171" t="s">
        <v>567</v>
      </c>
      <c r="C16" s="1">
        <v>300</v>
      </c>
      <c r="D16" s="1">
        <v>283</v>
      </c>
      <c r="E16" s="1">
        <v>283</v>
      </c>
      <c r="F16" s="1"/>
      <c r="G16" s="1"/>
      <c r="H16" s="104" t="s">
        <v>4086</v>
      </c>
    </row>
    <row r="17" spans="1:8" ht="37.5" customHeight="1">
      <c r="A17" s="170">
        <v>10</v>
      </c>
      <c r="B17" s="171" t="s">
        <v>569</v>
      </c>
      <c r="C17" s="1">
        <v>300</v>
      </c>
      <c r="D17" s="1">
        <v>283</v>
      </c>
      <c r="E17" s="1">
        <v>283</v>
      </c>
      <c r="F17" s="1"/>
      <c r="G17" s="1"/>
      <c r="H17" s="104" t="s">
        <v>4086</v>
      </c>
    </row>
    <row r="18" spans="1:8" ht="37.5" customHeight="1">
      <c r="A18" s="170">
        <v>11</v>
      </c>
      <c r="B18" s="171" t="s">
        <v>4089</v>
      </c>
      <c r="C18" s="1">
        <v>300</v>
      </c>
      <c r="D18" s="1">
        <v>283</v>
      </c>
      <c r="E18" s="1">
        <v>283</v>
      </c>
      <c r="F18" s="1"/>
      <c r="G18" s="1"/>
      <c r="H18" s="104" t="s">
        <v>4086</v>
      </c>
    </row>
    <row r="19" spans="1:8" ht="37.5" customHeight="1">
      <c r="A19" s="170">
        <v>12</v>
      </c>
      <c r="B19" s="171" t="s">
        <v>572</v>
      </c>
      <c r="C19" s="1">
        <v>300</v>
      </c>
      <c r="D19" s="1">
        <v>283</v>
      </c>
      <c r="E19" s="1">
        <v>283</v>
      </c>
      <c r="F19" s="1"/>
      <c r="G19" s="1"/>
      <c r="H19" s="104" t="s">
        <v>4086</v>
      </c>
    </row>
    <row r="20" spans="1:8" ht="37.5" customHeight="1">
      <c r="A20" s="170">
        <v>13</v>
      </c>
      <c r="B20" s="171" t="s">
        <v>573</v>
      </c>
      <c r="C20" s="1">
        <v>300</v>
      </c>
      <c r="D20" s="1">
        <v>283</v>
      </c>
      <c r="E20" s="1">
        <v>283</v>
      </c>
      <c r="F20" s="1"/>
      <c r="G20" s="1"/>
      <c r="H20" s="104" t="s">
        <v>4086</v>
      </c>
    </row>
    <row r="21" spans="1:8" ht="37.5" customHeight="1">
      <c r="A21" s="170">
        <v>14</v>
      </c>
      <c r="B21" s="171" t="s">
        <v>574</v>
      </c>
      <c r="C21" s="1">
        <v>300</v>
      </c>
      <c r="D21" s="1">
        <v>283</v>
      </c>
      <c r="E21" s="1">
        <v>283</v>
      </c>
      <c r="F21" s="1"/>
      <c r="G21" s="1"/>
      <c r="H21" s="104" t="s">
        <v>4086</v>
      </c>
    </row>
    <row r="22" spans="1:8" ht="37.5" customHeight="1">
      <c r="A22" s="170">
        <v>15</v>
      </c>
      <c r="B22" s="171" t="s">
        <v>505</v>
      </c>
      <c r="C22" s="1">
        <v>300</v>
      </c>
      <c r="D22" s="1">
        <v>283</v>
      </c>
      <c r="E22" s="1">
        <v>283</v>
      </c>
      <c r="F22" s="1"/>
      <c r="G22" s="1"/>
      <c r="H22" s="104" t="s">
        <v>4086</v>
      </c>
    </row>
    <row r="23" spans="1:8" ht="37.5" customHeight="1">
      <c r="A23" s="170">
        <v>16</v>
      </c>
      <c r="B23" s="171" t="s">
        <v>577</v>
      </c>
      <c r="C23" s="1">
        <v>300</v>
      </c>
      <c r="D23" s="1">
        <v>283</v>
      </c>
      <c r="E23" s="1">
        <v>283</v>
      </c>
      <c r="F23" s="1"/>
      <c r="G23" s="1"/>
      <c r="H23" s="104" t="s">
        <v>4086</v>
      </c>
    </row>
    <row r="24" spans="1:8" ht="37.5" customHeight="1">
      <c r="A24" s="170">
        <v>17</v>
      </c>
      <c r="B24" s="171" t="s">
        <v>578</v>
      </c>
      <c r="C24" s="1">
        <v>300</v>
      </c>
      <c r="D24" s="1">
        <v>283</v>
      </c>
      <c r="E24" s="1">
        <v>283</v>
      </c>
      <c r="F24" s="1"/>
      <c r="G24" s="1"/>
      <c r="H24" s="104" t="s">
        <v>4086</v>
      </c>
    </row>
    <row r="25" spans="1:8" ht="37.5" customHeight="1">
      <c r="A25" s="170">
        <v>18</v>
      </c>
      <c r="B25" s="171" t="s">
        <v>580</v>
      </c>
      <c r="C25" s="1">
        <v>300</v>
      </c>
      <c r="D25" s="1">
        <v>283</v>
      </c>
      <c r="E25" s="1">
        <v>283</v>
      </c>
      <c r="F25" s="1"/>
      <c r="G25" s="1"/>
      <c r="H25" s="104" t="s">
        <v>4086</v>
      </c>
    </row>
    <row r="26" spans="1:8" ht="37.5" customHeight="1">
      <c r="A26" s="170">
        <v>19</v>
      </c>
      <c r="B26" s="171" t="s">
        <v>540</v>
      </c>
      <c r="C26" s="1">
        <v>300</v>
      </c>
      <c r="D26" s="1">
        <v>283</v>
      </c>
      <c r="E26" s="1">
        <v>283</v>
      </c>
      <c r="F26" s="1"/>
      <c r="G26" s="1"/>
      <c r="H26" s="104" t="s">
        <v>4086</v>
      </c>
    </row>
    <row r="27" spans="1:8" ht="37.5" customHeight="1">
      <c r="A27" s="170">
        <v>20</v>
      </c>
      <c r="B27" s="171" t="s">
        <v>581</v>
      </c>
      <c r="C27" s="1">
        <v>300</v>
      </c>
      <c r="D27" s="1">
        <v>283</v>
      </c>
      <c r="E27" s="1">
        <v>283</v>
      </c>
      <c r="F27" s="1"/>
      <c r="G27" s="1"/>
      <c r="H27" s="104" t="s">
        <v>4086</v>
      </c>
    </row>
    <row r="28" spans="1:8" ht="37.5" customHeight="1">
      <c r="A28" s="170">
        <v>21</v>
      </c>
      <c r="B28" s="171" t="s">
        <v>4090</v>
      </c>
      <c r="C28" s="1">
        <v>300</v>
      </c>
      <c r="D28" s="1">
        <v>283</v>
      </c>
      <c r="E28" s="1">
        <v>283</v>
      </c>
      <c r="F28" s="1"/>
      <c r="G28" s="1"/>
      <c r="H28" s="104" t="s">
        <v>4086</v>
      </c>
    </row>
    <row r="29" spans="1:8" ht="37.5" customHeight="1">
      <c r="A29" s="170">
        <v>22</v>
      </c>
      <c r="B29" s="171" t="s">
        <v>476</v>
      </c>
      <c r="C29" s="1">
        <v>300</v>
      </c>
      <c r="D29" s="1">
        <v>283</v>
      </c>
      <c r="E29" s="1">
        <v>283</v>
      </c>
      <c r="F29" s="1"/>
      <c r="G29" s="1"/>
      <c r="H29" s="104" t="s">
        <v>4086</v>
      </c>
    </row>
    <row r="30" spans="1:8" ht="37.5" customHeight="1">
      <c r="A30" s="170">
        <v>23</v>
      </c>
      <c r="B30" s="171" t="s">
        <v>546</v>
      </c>
      <c r="C30" s="1">
        <v>300</v>
      </c>
      <c r="D30" s="1">
        <v>283</v>
      </c>
      <c r="E30" s="1">
        <v>283</v>
      </c>
      <c r="F30" s="1"/>
      <c r="G30" s="1"/>
      <c r="H30" s="104" t="s">
        <v>4086</v>
      </c>
    </row>
    <row r="31" spans="1:8" ht="37.5" customHeight="1">
      <c r="A31" s="170">
        <v>24</v>
      </c>
      <c r="B31" s="171" t="s">
        <v>586</v>
      </c>
      <c r="C31" s="1">
        <v>300</v>
      </c>
      <c r="D31" s="1">
        <v>283</v>
      </c>
      <c r="E31" s="1">
        <v>283</v>
      </c>
      <c r="F31" s="1"/>
      <c r="G31" s="1"/>
      <c r="H31" s="104" t="s">
        <v>4086</v>
      </c>
    </row>
    <row r="32" spans="1:8" ht="37.5" customHeight="1">
      <c r="A32" s="170">
        <v>25</v>
      </c>
      <c r="B32" s="171" t="s">
        <v>588</v>
      </c>
      <c r="C32" s="1">
        <v>300</v>
      </c>
      <c r="D32" s="1">
        <v>283</v>
      </c>
      <c r="E32" s="1">
        <v>283</v>
      </c>
      <c r="F32" s="1"/>
      <c r="G32" s="1"/>
      <c r="H32" s="104" t="s">
        <v>4086</v>
      </c>
    </row>
    <row r="33" spans="1:8" ht="37.5" customHeight="1">
      <c r="A33" s="170">
        <v>26</v>
      </c>
      <c r="B33" s="171" t="s">
        <v>520</v>
      </c>
      <c r="C33" s="1">
        <v>300</v>
      </c>
      <c r="D33" s="1">
        <v>283</v>
      </c>
      <c r="E33" s="1">
        <v>283</v>
      </c>
      <c r="F33" s="1"/>
      <c r="G33" s="1"/>
      <c r="H33" s="104" t="s">
        <v>4086</v>
      </c>
    </row>
    <row r="34" spans="1:8" ht="37.5" customHeight="1">
      <c r="A34" s="170">
        <v>27</v>
      </c>
      <c r="B34" s="171" t="s">
        <v>507</v>
      </c>
      <c r="C34" s="1">
        <v>300</v>
      </c>
      <c r="D34" s="1">
        <v>283</v>
      </c>
      <c r="E34" s="1">
        <v>283</v>
      </c>
      <c r="F34" s="1"/>
      <c r="G34" s="1"/>
      <c r="H34" s="104" t="s">
        <v>4086</v>
      </c>
    </row>
    <row r="35" spans="1:8" ht="37.5" customHeight="1">
      <c r="A35" s="170">
        <f t="shared" ref="A35:A39" si="1">1+A34</f>
        <v>28</v>
      </c>
      <c r="B35" s="171" t="s">
        <v>589</v>
      </c>
      <c r="C35" s="1">
        <v>300</v>
      </c>
      <c r="D35" s="1">
        <v>283</v>
      </c>
      <c r="E35" s="1">
        <v>283</v>
      </c>
      <c r="F35" s="1"/>
      <c r="G35" s="1"/>
      <c r="H35" s="104" t="s">
        <v>4086</v>
      </c>
    </row>
    <row r="36" spans="1:8" ht="37.5" customHeight="1">
      <c r="A36" s="170">
        <f t="shared" si="1"/>
        <v>29</v>
      </c>
      <c r="B36" s="171" t="s">
        <v>590</v>
      </c>
      <c r="C36" s="1">
        <v>300</v>
      </c>
      <c r="D36" s="1">
        <v>283</v>
      </c>
      <c r="E36" s="1">
        <v>283</v>
      </c>
      <c r="F36" s="1"/>
      <c r="G36" s="1"/>
      <c r="H36" s="104" t="s">
        <v>4086</v>
      </c>
    </row>
    <row r="37" spans="1:8" ht="37.5" customHeight="1">
      <c r="A37" s="170">
        <f t="shared" si="1"/>
        <v>30</v>
      </c>
      <c r="B37" s="171" t="s">
        <v>591</v>
      </c>
      <c r="C37" s="1">
        <v>300</v>
      </c>
      <c r="D37" s="1">
        <v>283</v>
      </c>
      <c r="E37" s="1">
        <v>283</v>
      </c>
      <c r="F37" s="1"/>
      <c r="G37" s="1"/>
      <c r="H37" s="104" t="s">
        <v>4086</v>
      </c>
    </row>
    <row r="38" spans="1:8" ht="37.5" customHeight="1">
      <c r="A38" s="170">
        <f t="shared" si="1"/>
        <v>31</v>
      </c>
      <c r="B38" s="171" t="s">
        <v>593</v>
      </c>
      <c r="C38" s="1">
        <v>300</v>
      </c>
      <c r="D38" s="1">
        <v>283</v>
      </c>
      <c r="E38" s="1">
        <v>283</v>
      </c>
      <c r="F38" s="1"/>
      <c r="G38" s="1"/>
      <c r="H38" s="104" t="s">
        <v>4086</v>
      </c>
    </row>
    <row r="39" spans="1:8" ht="37.5" customHeight="1">
      <c r="A39" s="170">
        <f t="shared" si="1"/>
        <v>32</v>
      </c>
      <c r="B39" s="171" t="s">
        <v>595</v>
      </c>
      <c r="C39" s="1">
        <v>300</v>
      </c>
      <c r="D39" s="1">
        <v>283</v>
      </c>
      <c r="E39" s="1">
        <v>283</v>
      </c>
      <c r="F39" s="1"/>
      <c r="G39" s="1"/>
      <c r="H39" s="104" t="s">
        <v>4086</v>
      </c>
    </row>
    <row r="42" spans="1:8">
      <c r="A42" s="462" t="s">
        <v>434</v>
      </c>
      <c r="B42" s="462"/>
      <c r="C42" s="462"/>
      <c r="D42" s="382"/>
      <c r="H42" s="462" t="s">
        <v>4654</v>
      </c>
    </row>
    <row r="43" spans="1:8">
      <c r="A43" s="462"/>
      <c r="B43" s="462"/>
      <c r="C43" s="462"/>
      <c r="D43" s="382"/>
      <c r="H43" s="462"/>
    </row>
    <row r="44" spans="1:8">
      <c r="B44" s="382"/>
      <c r="C44" s="382"/>
      <c r="D44" s="382"/>
      <c r="H44" s="382"/>
    </row>
    <row r="45" spans="1:8">
      <c r="A45" s="463" t="s">
        <v>4655</v>
      </c>
      <c r="B45" s="463"/>
      <c r="C45" s="463"/>
      <c r="D45" s="384"/>
      <c r="E45" s="384"/>
      <c r="F45" s="384"/>
      <c r="G45" s="380"/>
      <c r="H45" s="462" t="s">
        <v>4656</v>
      </c>
    </row>
    <row r="46" spans="1:8">
      <c r="A46" s="463"/>
      <c r="B46" s="463"/>
      <c r="C46" s="463"/>
      <c r="D46" s="384"/>
      <c r="E46" s="384"/>
      <c r="F46" s="384"/>
      <c r="G46" s="380"/>
      <c r="H46" s="462"/>
    </row>
  </sheetData>
  <mergeCells count="12">
    <mergeCell ref="A42:C43"/>
    <mergeCell ref="H42:H43"/>
    <mergeCell ref="A45:C46"/>
    <mergeCell ref="H45:H46"/>
    <mergeCell ref="A7:B7"/>
    <mergeCell ref="A2:H2"/>
    <mergeCell ref="A5:A6"/>
    <mergeCell ref="B5:B6"/>
    <mergeCell ref="C5:C6"/>
    <mergeCell ref="D5:D6"/>
    <mergeCell ref="E5:G5"/>
    <mergeCell ref="H5:H6"/>
  </mergeCells>
  <printOptions horizontalCentered="1"/>
  <pageMargins left="0.31496062992125984" right="0.31496062992125984" top="0.35433070866141736" bottom="0.35433070866141736" header="0.31496062992125984" footer="0.31496062992125984"/>
  <pageSetup paperSize="9" scale="65" orientation="landscape" horizontalDpi="3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8"/>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4">
    <tabColor rgb="FF00B050"/>
  </sheetPr>
  <dimension ref="A1:G34"/>
  <sheetViews>
    <sheetView view="pageBreakPreview" zoomScale="85" zoomScaleNormal="85" zoomScaleSheetLayoutView="85" workbookViewId="0">
      <selection activeCell="F26" sqref="F26"/>
    </sheetView>
  </sheetViews>
  <sheetFormatPr defaultRowHeight="18.75"/>
  <cols>
    <col min="1" max="1" width="9.140625" style="2"/>
    <col min="2" max="2" width="30.7109375" style="2" bestFit="1" customWidth="1"/>
    <col min="3" max="3" width="26.5703125" style="2" customWidth="1"/>
    <col min="4" max="4" width="14.42578125" style="2" customWidth="1"/>
    <col min="5" max="5" width="14.5703125" style="2" customWidth="1"/>
    <col min="6" max="6" width="13.85546875" style="2" customWidth="1"/>
    <col min="7" max="7" width="45.28515625" style="2" customWidth="1"/>
    <col min="8" max="16384" width="9.140625" style="2"/>
  </cols>
  <sheetData>
    <row r="1" spans="1:7" ht="29.25" customHeight="1">
      <c r="G1" s="46" t="s">
        <v>163</v>
      </c>
    </row>
    <row r="2" spans="1:7" s="102" customFormat="1" ht="53.25" customHeight="1">
      <c r="A2" s="455" t="s">
        <v>4091</v>
      </c>
      <c r="B2" s="456"/>
      <c r="C2" s="456"/>
      <c r="D2" s="456"/>
      <c r="E2" s="456"/>
      <c r="F2" s="456"/>
      <c r="G2" s="456"/>
    </row>
    <row r="5" spans="1:7" s="102" customFormat="1" ht="42.75" customHeight="1">
      <c r="A5" s="457" t="s">
        <v>0</v>
      </c>
      <c r="B5" s="457" t="s">
        <v>154</v>
      </c>
      <c r="C5" s="458" t="s">
        <v>338</v>
      </c>
      <c r="D5" s="459" t="s">
        <v>155</v>
      </c>
      <c r="E5" s="460"/>
      <c r="F5" s="461"/>
      <c r="G5" s="457" t="s">
        <v>161</v>
      </c>
    </row>
    <row r="6" spans="1:7" s="102" customFormat="1" ht="113.25" customHeight="1">
      <c r="A6" s="457"/>
      <c r="B6" s="457"/>
      <c r="C6" s="458"/>
      <c r="D6" s="101" t="s">
        <v>157</v>
      </c>
      <c r="E6" s="101" t="s">
        <v>156</v>
      </c>
      <c r="F6" s="101" t="s">
        <v>158</v>
      </c>
      <c r="G6" s="457"/>
    </row>
    <row r="7" spans="1:7" s="102" customFormat="1" ht="21.75" customHeight="1">
      <c r="A7" s="4"/>
      <c r="B7" s="4" t="s">
        <v>165</v>
      </c>
      <c r="C7" s="101">
        <v>4040</v>
      </c>
      <c r="D7" s="246">
        <v>4040</v>
      </c>
      <c r="E7" s="101">
        <v>0</v>
      </c>
      <c r="F7" s="101">
        <v>0</v>
      </c>
      <c r="G7" s="101">
        <v>0</v>
      </c>
    </row>
    <row r="8" spans="1:7" s="102" customFormat="1" ht="21.75" customHeight="1">
      <c r="A8" s="4">
        <v>0</v>
      </c>
      <c r="B8" s="4" t="s">
        <v>164</v>
      </c>
      <c r="C8" s="103">
        <v>0</v>
      </c>
      <c r="D8" s="101">
        <v>0</v>
      </c>
      <c r="E8" s="101">
        <v>0</v>
      </c>
      <c r="F8" s="101">
        <v>0</v>
      </c>
      <c r="G8" s="101">
        <v>0</v>
      </c>
    </row>
    <row r="9" spans="1:7" s="102" customFormat="1" ht="21.75" customHeight="1">
      <c r="A9" s="101">
        <v>18</v>
      </c>
      <c r="B9" s="101" t="s">
        <v>268</v>
      </c>
      <c r="C9" s="101">
        <v>4040</v>
      </c>
      <c r="D9" s="246">
        <v>4040</v>
      </c>
      <c r="E9" s="101">
        <v>0</v>
      </c>
      <c r="F9" s="101">
        <v>0</v>
      </c>
      <c r="G9" s="101">
        <v>0</v>
      </c>
    </row>
    <row r="10" spans="1:7" ht="43.5" customHeight="1">
      <c r="A10" s="1">
        <v>1</v>
      </c>
      <c r="B10" s="172" t="s">
        <v>557</v>
      </c>
      <c r="C10" s="1">
        <v>150</v>
      </c>
      <c r="D10" s="1">
        <v>150</v>
      </c>
      <c r="E10" s="1"/>
      <c r="F10" s="1"/>
      <c r="G10" s="104" t="s">
        <v>4092</v>
      </c>
    </row>
    <row r="11" spans="1:7" ht="43.5" customHeight="1">
      <c r="A11" s="1">
        <v>2</v>
      </c>
      <c r="B11" s="172" t="s">
        <v>4093</v>
      </c>
      <c r="C11" s="1">
        <v>250</v>
      </c>
      <c r="D11" s="1">
        <v>250</v>
      </c>
      <c r="E11" s="1"/>
      <c r="F11" s="1"/>
      <c r="G11" s="104" t="s">
        <v>4092</v>
      </c>
    </row>
    <row r="12" spans="1:7" ht="43.5" customHeight="1">
      <c r="A12" s="1">
        <v>3</v>
      </c>
      <c r="B12" s="172" t="s">
        <v>568</v>
      </c>
      <c r="C12" s="1">
        <v>150</v>
      </c>
      <c r="D12" s="1">
        <v>150</v>
      </c>
      <c r="E12" s="1"/>
      <c r="F12" s="1"/>
      <c r="G12" s="104" t="s">
        <v>4092</v>
      </c>
    </row>
    <row r="13" spans="1:7" ht="43.5" customHeight="1">
      <c r="A13" s="1">
        <v>4</v>
      </c>
      <c r="B13" s="172" t="s">
        <v>570</v>
      </c>
      <c r="C13" s="1">
        <v>220</v>
      </c>
      <c r="D13" s="1">
        <v>220</v>
      </c>
      <c r="E13" s="1"/>
      <c r="F13" s="1"/>
      <c r="G13" s="104" t="s">
        <v>4092</v>
      </c>
    </row>
    <row r="14" spans="1:7" ht="43.5" customHeight="1">
      <c r="A14" s="1">
        <v>5</v>
      </c>
      <c r="B14" s="172" t="s">
        <v>499</v>
      </c>
      <c r="C14" s="1">
        <v>350</v>
      </c>
      <c r="D14" s="1">
        <v>350</v>
      </c>
      <c r="E14" s="1"/>
      <c r="F14" s="1"/>
      <c r="G14" s="104" t="s">
        <v>4092</v>
      </c>
    </row>
    <row r="15" spans="1:7" ht="43.5" customHeight="1">
      <c r="A15" s="1">
        <v>6</v>
      </c>
      <c r="B15" s="172" t="s">
        <v>575</v>
      </c>
      <c r="C15" s="1">
        <v>350</v>
      </c>
      <c r="D15" s="1">
        <v>350</v>
      </c>
      <c r="E15" s="1"/>
      <c r="F15" s="1"/>
      <c r="G15" s="104" t="s">
        <v>4092</v>
      </c>
    </row>
    <row r="16" spans="1:7" ht="43.5" customHeight="1">
      <c r="A16" s="1">
        <v>7</v>
      </c>
      <c r="B16" s="172" t="s">
        <v>576</v>
      </c>
      <c r="C16" s="1">
        <v>180</v>
      </c>
      <c r="D16" s="1">
        <v>180</v>
      </c>
      <c r="E16" s="1"/>
      <c r="F16" s="1"/>
      <c r="G16" s="104" t="s">
        <v>4092</v>
      </c>
    </row>
    <row r="17" spans="1:7" ht="27.75" customHeight="1">
      <c r="A17" s="1">
        <v>8</v>
      </c>
      <c r="B17" s="172" t="s">
        <v>579</v>
      </c>
      <c r="C17" s="1">
        <v>0</v>
      </c>
      <c r="D17" s="1">
        <v>0</v>
      </c>
      <c r="E17" s="1"/>
      <c r="F17" s="1"/>
      <c r="G17" s="104" t="s">
        <v>4094</v>
      </c>
    </row>
    <row r="18" spans="1:7" ht="43.5" customHeight="1">
      <c r="A18" s="1">
        <v>9</v>
      </c>
      <c r="B18" s="172" t="s">
        <v>582</v>
      </c>
      <c r="C18" s="1">
        <v>220</v>
      </c>
      <c r="D18" s="1">
        <v>220</v>
      </c>
      <c r="E18" s="1"/>
      <c r="F18" s="1"/>
      <c r="G18" s="104" t="s">
        <v>4092</v>
      </c>
    </row>
    <row r="19" spans="1:7" ht="43.5" customHeight="1">
      <c r="A19" s="1">
        <v>10</v>
      </c>
      <c r="B19" s="172" t="s">
        <v>584</v>
      </c>
      <c r="C19" s="1">
        <v>150</v>
      </c>
      <c r="D19" s="1">
        <v>150</v>
      </c>
      <c r="E19" s="1"/>
      <c r="F19" s="1"/>
      <c r="G19" s="104" t="s">
        <v>4092</v>
      </c>
    </row>
    <row r="20" spans="1:7" ht="43.5" customHeight="1">
      <c r="A20" s="1">
        <v>11</v>
      </c>
      <c r="B20" s="172" t="s">
        <v>503</v>
      </c>
      <c r="C20" s="1">
        <v>250</v>
      </c>
      <c r="D20" s="1">
        <v>250</v>
      </c>
      <c r="E20" s="1"/>
      <c r="F20" s="1"/>
      <c r="G20" s="104" t="s">
        <v>4092</v>
      </c>
    </row>
    <row r="21" spans="1:7" ht="27" customHeight="1">
      <c r="A21" s="1">
        <v>12</v>
      </c>
      <c r="B21" s="172" t="s">
        <v>4095</v>
      </c>
      <c r="C21" s="1">
        <v>0</v>
      </c>
      <c r="D21" s="1">
        <v>0</v>
      </c>
      <c r="E21" s="1"/>
      <c r="F21" s="1"/>
      <c r="G21" s="104" t="s">
        <v>4094</v>
      </c>
    </row>
    <row r="22" spans="1:7" ht="43.5" customHeight="1">
      <c r="A22" s="1">
        <v>13</v>
      </c>
      <c r="B22" s="172" t="s">
        <v>587</v>
      </c>
      <c r="C22" s="1">
        <v>280</v>
      </c>
      <c r="D22" s="1">
        <v>280</v>
      </c>
      <c r="E22" s="1"/>
      <c r="F22" s="1"/>
      <c r="G22" s="104" t="s">
        <v>4092</v>
      </c>
    </row>
    <row r="23" spans="1:7" ht="43.5" customHeight="1">
      <c r="A23" s="1">
        <v>14</v>
      </c>
      <c r="B23" s="172" t="s">
        <v>592</v>
      </c>
      <c r="C23" s="1">
        <v>400</v>
      </c>
      <c r="D23" s="1">
        <v>400</v>
      </c>
      <c r="E23" s="1"/>
      <c r="F23" s="1"/>
      <c r="G23" s="104" t="s">
        <v>4092</v>
      </c>
    </row>
    <row r="24" spans="1:7" ht="43.5" customHeight="1">
      <c r="A24" s="1">
        <v>15</v>
      </c>
      <c r="B24" s="172" t="s">
        <v>523</v>
      </c>
      <c r="C24" s="1">
        <v>280</v>
      </c>
      <c r="D24" s="1">
        <v>280</v>
      </c>
      <c r="E24" s="1"/>
      <c r="F24" s="1"/>
      <c r="G24" s="104" t="s">
        <v>4092</v>
      </c>
    </row>
    <row r="25" spans="1:7" ht="43.5" customHeight="1">
      <c r="A25" s="1">
        <v>16</v>
      </c>
      <c r="B25" s="172" t="s">
        <v>594</v>
      </c>
      <c r="C25" s="1">
        <v>280</v>
      </c>
      <c r="D25" s="1">
        <v>280</v>
      </c>
      <c r="E25" s="1"/>
      <c r="F25" s="1"/>
      <c r="G25" s="104" t="s">
        <v>4092</v>
      </c>
    </row>
    <row r="26" spans="1:7" ht="43.5" customHeight="1">
      <c r="A26" s="1">
        <v>17</v>
      </c>
      <c r="B26" s="172" t="s">
        <v>514</v>
      </c>
      <c r="C26" s="1">
        <v>250</v>
      </c>
      <c r="D26" s="1">
        <v>250</v>
      </c>
      <c r="E26" s="1"/>
      <c r="F26" s="1"/>
      <c r="G26" s="104" t="s">
        <v>4092</v>
      </c>
    </row>
    <row r="27" spans="1:7" ht="43.5" customHeight="1">
      <c r="A27" s="1">
        <v>18</v>
      </c>
      <c r="B27" s="172" t="s">
        <v>596</v>
      </c>
      <c r="C27" s="1">
        <v>280</v>
      </c>
      <c r="D27" s="1">
        <v>280</v>
      </c>
      <c r="E27" s="1"/>
      <c r="F27" s="1"/>
      <c r="G27" s="104" t="s">
        <v>4092</v>
      </c>
    </row>
    <row r="28" spans="1:7" s="102" customFormat="1" ht="36.75" customHeight="1">
      <c r="A28" s="101">
        <v>0</v>
      </c>
      <c r="B28" s="101" t="s">
        <v>166</v>
      </c>
      <c r="C28" s="101">
        <v>0</v>
      </c>
      <c r="D28" s="246">
        <v>0</v>
      </c>
      <c r="E28" s="101">
        <v>0</v>
      </c>
      <c r="F28" s="101">
        <v>0</v>
      </c>
      <c r="G28" s="101">
        <v>0</v>
      </c>
    </row>
    <row r="30" spans="1:7">
      <c r="A30" s="462" t="s">
        <v>434</v>
      </c>
      <c r="B30" s="462"/>
      <c r="C30" s="462"/>
      <c r="G30" s="464" t="s">
        <v>4654</v>
      </c>
    </row>
    <row r="31" spans="1:7">
      <c r="A31" s="462"/>
      <c r="B31" s="462"/>
      <c r="C31" s="462"/>
      <c r="G31" s="464"/>
    </row>
    <row r="32" spans="1:7">
      <c r="A32" s="382"/>
      <c r="B32" s="382"/>
      <c r="C32" s="382"/>
      <c r="G32" s="383"/>
    </row>
    <row r="33" spans="1:7">
      <c r="A33" s="463" t="s">
        <v>4655</v>
      </c>
      <c r="B33" s="463"/>
      <c r="C33" s="463"/>
      <c r="G33" s="462" t="s">
        <v>4656</v>
      </c>
    </row>
    <row r="34" spans="1:7">
      <c r="A34" s="463"/>
      <c r="B34" s="463"/>
      <c r="C34" s="463"/>
      <c r="D34" s="384"/>
      <c r="E34" s="380"/>
      <c r="F34" s="380"/>
      <c r="G34" s="462"/>
    </row>
  </sheetData>
  <mergeCells count="10">
    <mergeCell ref="A30:C31"/>
    <mergeCell ref="G30:G31"/>
    <mergeCell ref="A33:C34"/>
    <mergeCell ref="G33:G34"/>
    <mergeCell ref="A2:G2"/>
    <mergeCell ref="A5:A6"/>
    <mergeCell ref="B5:B6"/>
    <mergeCell ref="C5:C6"/>
    <mergeCell ref="D5:F5"/>
    <mergeCell ref="G5:G6"/>
  </mergeCells>
  <printOptions horizontalCentered="1"/>
  <pageMargins left="0.31496062992125984" right="0.31496062992125984" top="0.35433070866141736" bottom="0.35433070866141736" header="0.31496062992125984" footer="0.31496062992125984"/>
  <pageSetup paperSize="9" scale="80" fitToHeight="100" orientation="landscape" horizont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4">
    <tabColor rgb="FF00B050"/>
  </sheetPr>
  <dimension ref="A1:P63"/>
  <sheetViews>
    <sheetView view="pageBreakPreview" topLeftCell="A25" zoomScaleSheetLayoutView="100" workbookViewId="0">
      <selection activeCell="F65" sqref="F65"/>
    </sheetView>
  </sheetViews>
  <sheetFormatPr defaultRowHeight="18.75"/>
  <cols>
    <col min="1" max="1" width="6.28515625" style="2" customWidth="1"/>
    <col min="2" max="2" width="17.85546875" style="2" customWidth="1"/>
    <col min="3" max="3" width="9.5703125" style="2" customWidth="1"/>
    <col min="4" max="4" width="13.42578125" style="2" customWidth="1"/>
    <col min="5" max="5" width="9.5703125" style="2" customWidth="1"/>
    <col min="6" max="6" width="13.42578125" style="2" customWidth="1"/>
    <col min="7" max="7" width="8.7109375" style="2" customWidth="1"/>
    <col min="8" max="8" width="16.140625" style="2" customWidth="1"/>
    <col min="9" max="9" width="8" style="2" customWidth="1"/>
    <col min="10" max="10" width="16.140625" style="2" customWidth="1"/>
    <col min="11" max="11" width="15.42578125" style="2" customWidth="1"/>
    <col min="12" max="12" width="10.5703125" style="50" customWidth="1"/>
    <col min="13" max="14" width="10.5703125" style="2" customWidth="1"/>
    <col min="15" max="15" width="23" style="2" customWidth="1"/>
    <col min="16" max="16384" width="9.140625" style="2"/>
  </cols>
  <sheetData>
    <row r="1" spans="1:15" ht="33" customHeight="1">
      <c r="M1" s="50"/>
      <c r="N1" s="50"/>
      <c r="O1" s="3" t="s">
        <v>174</v>
      </c>
    </row>
    <row r="2" spans="1:15" s="102" customFormat="1" ht="47.25" customHeight="1">
      <c r="A2" s="455" t="s">
        <v>556</v>
      </c>
      <c r="B2" s="456"/>
      <c r="C2" s="456"/>
      <c r="D2" s="456"/>
      <c r="E2" s="456"/>
      <c r="F2" s="456"/>
      <c r="G2" s="456"/>
      <c r="H2" s="456"/>
      <c r="I2" s="456"/>
      <c r="J2" s="456"/>
      <c r="K2" s="456"/>
      <c r="L2" s="456"/>
      <c r="M2" s="456"/>
      <c r="N2" s="456"/>
    </row>
    <row r="4" spans="1:15" s="102" customFormat="1" ht="18.75" customHeight="1">
      <c r="A4" s="465" t="s">
        <v>0</v>
      </c>
      <c r="B4" s="468" t="s">
        <v>154</v>
      </c>
      <c r="C4" s="459" t="s">
        <v>167</v>
      </c>
      <c r="D4" s="460"/>
      <c r="E4" s="460"/>
      <c r="F4" s="460"/>
      <c r="G4" s="460"/>
      <c r="H4" s="460"/>
      <c r="I4" s="460"/>
      <c r="J4" s="461"/>
      <c r="K4" s="468" t="s">
        <v>173</v>
      </c>
      <c r="L4" s="458" t="s">
        <v>175</v>
      </c>
      <c r="M4" s="458"/>
      <c r="N4" s="458"/>
      <c r="O4" s="468" t="s">
        <v>161</v>
      </c>
    </row>
    <row r="5" spans="1:15" s="102" customFormat="1" ht="63" customHeight="1">
      <c r="A5" s="466"/>
      <c r="B5" s="469"/>
      <c r="C5" s="459" t="s">
        <v>170</v>
      </c>
      <c r="D5" s="461"/>
      <c r="E5" s="459" t="s">
        <v>168</v>
      </c>
      <c r="F5" s="461"/>
      <c r="G5" s="459" t="s">
        <v>269</v>
      </c>
      <c r="H5" s="461"/>
      <c r="I5" s="459" t="s">
        <v>176</v>
      </c>
      <c r="J5" s="461"/>
      <c r="K5" s="469"/>
      <c r="L5" s="468" t="s">
        <v>157</v>
      </c>
      <c r="M5" s="468" t="s">
        <v>156</v>
      </c>
      <c r="N5" s="468" t="s">
        <v>158</v>
      </c>
      <c r="O5" s="469"/>
    </row>
    <row r="6" spans="1:15" s="102" customFormat="1" ht="56.25" customHeight="1">
      <c r="A6" s="467"/>
      <c r="B6" s="470"/>
      <c r="C6" s="101" t="s">
        <v>169</v>
      </c>
      <c r="D6" s="103" t="s">
        <v>172</v>
      </c>
      <c r="E6" s="101" t="s">
        <v>169</v>
      </c>
      <c r="F6" s="103" t="s">
        <v>172</v>
      </c>
      <c r="G6" s="101" t="s">
        <v>169</v>
      </c>
      <c r="H6" s="103" t="s">
        <v>172</v>
      </c>
      <c r="I6" s="101" t="s">
        <v>171</v>
      </c>
      <c r="J6" s="103" t="s">
        <v>172</v>
      </c>
      <c r="K6" s="470"/>
      <c r="L6" s="470"/>
      <c r="M6" s="470"/>
      <c r="N6" s="470"/>
      <c r="O6" s="470"/>
    </row>
    <row r="7" spans="1:15" s="245" customFormat="1" ht="46.5" customHeight="1">
      <c r="A7" s="459" t="s">
        <v>4384</v>
      </c>
      <c r="B7" s="461"/>
      <c r="C7" s="247">
        <f>SUM(C8:C57)</f>
        <v>50</v>
      </c>
      <c r="D7" s="247">
        <f t="shared" ref="D7:N7" si="0">SUM(D8:D57)</f>
        <v>175</v>
      </c>
      <c r="E7" s="247">
        <f t="shared" si="0"/>
        <v>50</v>
      </c>
      <c r="F7" s="247">
        <f t="shared" si="0"/>
        <v>162.5</v>
      </c>
      <c r="G7" s="247">
        <f t="shared" ca="1" si="0"/>
        <v>50</v>
      </c>
      <c r="H7" s="247">
        <f t="shared" si="0"/>
        <v>85.400000000000034</v>
      </c>
      <c r="I7" s="247">
        <f t="shared" si="0"/>
        <v>50</v>
      </c>
      <c r="J7" s="247">
        <f t="shared" si="0"/>
        <v>12.5</v>
      </c>
      <c r="K7" s="247">
        <f>+D7+F7+H7+J7</f>
        <v>435.40000000000003</v>
      </c>
      <c r="L7" s="247">
        <f>+K7</f>
        <v>435.40000000000003</v>
      </c>
      <c r="M7" s="247">
        <v>0</v>
      </c>
      <c r="N7" s="247">
        <f t="shared" si="0"/>
        <v>0</v>
      </c>
      <c r="O7" s="248" t="s">
        <v>4385</v>
      </c>
    </row>
    <row r="8" spans="1:15" ht="20.25">
      <c r="A8" s="1">
        <v>1</v>
      </c>
      <c r="B8" s="128" t="s">
        <v>557</v>
      </c>
      <c r="C8" s="129">
        <v>1</v>
      </c>
      <c r="D8" s="129">
        <v>3.5</v>
      </c>
      <c r="E8" s="129">
        <v>1</v>
      </c>
      <c r="F8" s="129">
        <v>3.25</v>
      </c>
      <c r="G8" s="129">
        <f t="shared" ref="G8:G39" ca="1" si="1">SUM(G8:G8)</f>
        <v>6</v>
      </c>
      <c r="H8" s="129">
        <v>1.6</v>
      </c>
      <c r="I8" s="129">
        <v>1</v>
      </c>
      <c r="J8" s="129">
        <v>0.25</v>
      </c>
      <c r="K8" s="1">
        <f>SUM(D8,F8,H8,J8)</f>
        <v>8.6</v>
      </c>
      <c r="L8" s="1">
        <f t="shared" ref="L8:L57" si="2">+K8</f>
        <v>8.6</v>
      </c>
      <c r="M8" s="104"/>
      <c r="N8" s="104"/>
      <c r="O8" s="42" t="s">
        <v>558</v>
      </c>
    </row>
    <row r="9" spans="1:15" ht="20.25">
      <c r="A9" s="1">
        <v>2</v>
      </c>
      <c r="B9" s="128" t="s">
        <v>559</v>
      </c>
      <c r="C9" s="129">
        <v>1</v>
      </c>
      <c r="D9" s="129">
        <v>3.5</v>
      </c>
      <c r="E9" s="129">
        <v>1</v>
      </c>
      <c r="F9" s="129">
        <v>3.25</v>
      </c>
      <c r="G9" s="129">
        <f t="shared" ca="1" si="1"/>
        <v>7</v>
      </c>
      <c r="H9" s="129">
        <v>2.2000000000000002</v>
      </c>
      <c r="I9" s="129">
        <v>1</v>
      </c>
      <c r="J9" s="129">
        <v>0.25</v>
      </c>
      <c r="K9" s="1">
        <f t="shared" ref="K9:K57" si="3">SUM(D9,F9,H9,J9)</f>
        <v>9.1999999999999993</v>
      </c>
      <c r="L9" s="1">
        <f t="shared" si="2"/>
        <v>9.1999999999999993</v>
      </c>
      <c r="M9" s="119"/>
      <c r="N9" s="104"/>
      <c r="O9" s="42" t="s">
        <v>558</v>
      </c>
    </row>
    <row r="10" spans="1:15" ht="20.25">
      <c r="A10" s="1">
        <v>3</v>
      </c>
      <c r="B10" s="128" t="s">
        <v>560</v>
      </c>
      <c r="C10" s="129">
        <v>1</v>
      </c>
      <c r="D10" s="129">
        <v>3.5</v>
      </c>
      <c r="E10" s="129">
        <v>1</v>
      </c>
      <c r="F10" s="129">
        <v>3.25</v>
      </c>
      <c r="G10" s="129">
        <f t="shared" ca="1" si="1"/>
        <v>1</v>
      </c>
      <c r="H10" s="129">
        <v>0.6</v>
      </c>
      <c r="I10" s="129">
        <v>1</v>
      </c>
      <c r="J10" s="129">
        <v>0.25</v>
      </c>
      <c r="K10" s="1">
        <f t="shared" si="3"/>
        <v>7.6</v>
      </c>
      <c r="L10" s="1">
        <f t="shared" si="2"/>
        <v>7.6</v>
      </c>
      <c r="M10" s="119"/>
      <c r="N10" s="104"/>
      <c r="O10" s="42" t="s">
        <v>558</v>
      </c>
    </row>
    <row r="11" spans="1:15" ht="20.25">
      <c r="A11" s="1">
        <v>4</v>
      </c>
      <c r="B11" s="128" t="s">
        <v>561</v>
      </c>
      <c r="C11" s="129">
        <v>1</v>
      </c>
      <c r="D11" s="129">
        <v>3.5</v>
      </c>
      <c r="E11" s="129">
        <v>1</v>
      </c>
      <c r="F11" s="129">
        <v>3.25</v>
      </c>
      <c r="G11" s="129">
        <f t="shared" ca="1" si="1"/>
        <v>7</v>
      </c>
      <c r="H11" s="129">
        <v>2.2000000000000002</v>
      </c>
      <c r="I11" s="129">
        <v>1</v>
      </c>
      <c r="J11" s="129">
        <v>0.25</v>
      </c>
      <c r="K11" s="1">
        <f t="shared" si="3"/>
        <v>9.1999999999999993</v>
      </c>
      <c r="L11" s="1">
        <f t="shared" si="2"/>
        <v>9.1999999999999993</v>
      </c>
      <c r="M11" s="119"/>
      <c r="N11" s="104"/>
      <c r="O11" s="42" t="s">
        <v>558</v>
      </c>
    </row>
    <row r="12" spans="1:15" ht="20.25">
      <c r="A12" s="1">
        <v>5</v>
      </c>
      <c r="B12" s="128" t="s">
        <v>562</v>
      </c>
      <c r="C12" s="129">
        <v>1</v>
      </c>
      <c r="D12" s="129">
        <v>3.5</v>
      </c>
      <c r="E12" s="129">
        <v>1</v>
      </c>
      <c r="F12" s="129">
        <v>3.25</v>
      </c>
      <c r="G12" s="129">
        <f t="shared" ca="1" si="1"/>
        <v>7</v>
      </c>
      <c r="H12" s="129">
        <v>2.2000000000000002</v>
      </c>
      <c r="I12" s="129">
        <v>1</v>
      </c>
      <c r="J12" s="129">
        <v>0.25</v>
      </c>
      <c r="K12" s="1">
        <f t="shared" si="3"/>
        <v>9.1999999999999993</v>
      </c>
      <c r="L12" s="1">
        <f t="shared" si="2"/>
        <v>9.1999999999999993</v>
      </c>
      <c r="M12" s="119"/>
      <c r="N12" s="104"/>
      <c r="O12" s="42" t="s">
        <v>558</v>
      </c>
    </row>
    <row r="13" spans="1:15" ht="20.25">
      <c r="A13" s="1">
        <v>6</v>
      </c>
      <c r="B13" s="128" t="s">
        <v>469</v>
      </c>
      <c r="C13" s="129">
        <v>1</v>
      </c>
      <c r="D13" s="129">
        <v>3.5</v>
      </c>
      <c r="E13" s="129">
        <v>1</v>
      </c>
      <c r="F13" s="129">
        <v>3.25</v>
      </c>
      <c r="G13" s="129">
        <f t="shared" ca="1" si="1"/>
        <v>7</v>
      </c>
      <c r="H13" s="129">
        <v>2.2000000000000002</v>
      </c>
      <c r="I13" s="129">
        <v>1</v>
      </c>
      <c r="J13" s="129">
        <v>0.25</v>
      </c>
      <c r="K13" s="1">
        <f t="shared" si="3"/>
        <v>9.1999999999999993</v>
      </c>
      <c r="L13" s="1">
        <f t="shared" si="2"/>
        <v>9.1999999999999993</v>
      </c>
      <c r="M13" s="119"/>
      <c r="N13" s="104"/>
      <c r="O13" s="42" t="s">
        <v>558</v>
      </c>
    </row>
    <row r="14" spans="1:15" ht="20.25">
      <c r="A14" s="1">
        <v>7</v>
      </c>
      <c r="B14" s="128" t="s">
        <v>563</v>
      </c>
      <c r="C14" s="129">
        <v>1</v>
      </c>
      <c r="D14" s="129">
        <v>3.5</v>
      </c>
      <c r="E14" s="129">
        <v>1</v>
      </c>
      <c r="F14" s="129">
        <v>3.25</v>
      </c>
      <c r="G14" s="129">
        <f t="shared" ca="1" si="1"/>
        <v>9</v>
      </c>
      <c r="H14" s="129">
        <v>2.2000000000000002</v>
      </c>
      <c r="I14" s="129">
        <v>1</v>
      </c>
      <c r="J14" s="129">
        <v>0.25</v>
      </c>
      <c r="K14" s="1">
        <f t="shared" si="3"/>
        <v>9.1999999999999993</v>
      </c>
      <c r="L14" s="1">
        <f t="shared" si="2"/>
        <v>9.1999999999999993</v>
      </c>
      <c r="M14" s="119"/>
      <c r="N14" s="104"/>
      <c r="O14" s="42" t="s">
        <v>558</v>
      </c>
    </row>
    <row r="15" spans="1:15" ht="20.25">
      <c r="A15" s="1">
        <v>8</v>
      </c>
      <c r="B15" s="128" t="s">
        <v>564</v>
      </c>
      <c r="C15" s="129">
        <v>1</v>
      </c>
      <c r="D15" s="129">
        <v>3.5</v>
      </c>
      <c r="E15" s="129">
        <v>1</v>
      </c>
      <c r="F15" s="129">
        <v>3.25</v>
      </c>
      <c r="G15" s="129">
        <f t="shared" ca="1" si="1"/>
        <v>2</v>
      </c>
      <c r="H15" s="129">
        <v>0.4</v>
      </c>
      <c r="I15" s="129">
        <v>1</v>
      </c>
      <c r="J15" s="129">
        <v>0.25</v>
      </c>
      <c r="K15" s="1">
        <f t="shared" si="3"/>
        <v>7.4</v>
      </c>
      <c r="L15" s="1">
        <f t="shared" si="2"/>
        <v>7.4</v>
      </c>
      <c r="M15" s="119"/>
      <c r="N15" s="104"/>
      <c r="O15" s="42" t="s">
        <v>558</v>
      </c>
    </row>
    <row r="16" spans="1:15" ht="20.25">
      <c r="A16" s="1">
        <v>9</v>
      </c>
      <c r="B16" s="128" t="s">
        <v>565</v>
      </c>
      <c r="C16" s="129">
        <v>1</v>
      </c>
      <c r="D16" s="129">
        <v>3.5</v>
      </c>
      <c r="E16" s="129">
        <v>1</v>
      </c>
      <c r="F16" s="129">
        <v>3.25</v>
      </c>
      <c r="G16" s="129">
        <f t="shared" ca="1" si="1"/>
        <v>10</v>
      </c>
      <c r="H16" s="129">
        <v>2.8</v>
      </c>
      <c r="I16" s="129">
        <v>1</v>
      </c>
      <c r="J16" s="129">
        <v>0.25</v>
      </c>
      <c r="K16" s="1">
        <f t="shared" si="3"/>
        <v>9.8000000000000007</v>
      </c>
      <c r="L16" s="1">
        <f t="shared" si="2"/>
        <v>9.8000000000000007</v>
      </c>
      <c r="M16" s="119"/>
      <c r="N16" s="104"/>
      <c r="O16" s="42" t="s">
        <v>558</v>
      </c>
    </row>
    <row r="17" spans="1:15" ht="20.25">
      <c r="A17" s="1">
        <v>10</v>
      </c>
      <c r="B17" s="128" t="s">
        <v>566</v>
      </c>
      <c r="C17" s="129">
        <v>1</v>
      </c>
      <c r="D17" s="129">
        <v>3.5</v>
      </c>
      <c r="E17" s="129">
        <v>1</v>
      </c>
      <c r="F17" s="129">
        <v>3.25</v>
      </c>
      <c r="G17" s="129">
        <f t="shared" ca="1" si="1"/>
        <v>7</v>
      </c>
      <c r="H17" s="129">
        <v>2.2000000000000002</v>
      </c>
      <c r="I17" s="129">
        <v>1</v>
      </c>
      <c r="J17" s="129">
        <v>0.25</v>
      </c>
      <c r="K17" s="1">
        <f t="shared" si="3"/>
        <v>9.1999999999999993</v>
      </c>
      <c r="L17" s="1">
        <f t="shared" si="2"/>
        <v>9.1999999999999993</v>
      </c>
      <c r="M17" s="119"/>
      <c r="N17" s="104"/>
      <c r="O17" s="42" t="s">
        <v>558</v>
      </c>
    </row>
    <row r="18" spans="1:15" ht="20.25">
      <c r="A18" s="1">
        <v>11</v>
      </c>
      <c r="B18" s="128" t="s">
        <v>567</v>
      </c>
      <c r="C18" s="129">
        <v>1</v>
      </c>
      <c r="D18" s="129">
        <v>3.5</v>
      </c>
      <c r="E18" s="129">
        <v>1</v>
      </c>
      <c r="F18" s="129">
        <v>3.25</v>
      </c>
      <c r="G18" s="129">
        <f t="shared" ca="1" si="1"/>
        <v>7</v>
      </c>
      <c r="H18" s="129">
        <v>2.2000000000000002</v>
      </c>
      <c r="I18" s="129">
        <v>1</v>
      </c>
      <c r="J18" s="129">
        <v>0.25</v>
      </c>
      <c r="K18" s="1">
        <f t="shared" si="3"/>
        <v>9.1999999999999993</v>
      </c>
      <c r="L18" s="1">
        <f t="shared" si="2"/>
        <v>9.1999999999999993</v>
      </c>
      <c r="M18" s="119"/>
      <c r="N18" s="104"/>
      <c r="O18" s="42" t="s">
        <v>558</v>
      </c>
    </row>
    <row r="19" spans="1:15" ht="20.25">
      <c r="A19" s="1">
        <v>12</v>
      </c>
      <c r="B19" s="128" t="s">
        <v>568</v>
      </c>
      <c r="C19" s="129">
        <v>1</v>
      </c>
      <c r="D19" s="129">
        <v>3.5</v>
      </c>
      <c r="E19" s="129">
        <v>1</v>
      </c>
      <c r="F19" s="129">
        <v>3.25</v>
      </c>
      <c r="G19" s="129">
        <f t="shared" ca="1" si="1"/>
        <v>7</v>
      </c>
      <c r="H19" s="129">
        <v>1.8</v>
      </c>
      <c r="I19" s="129">
        <v>1</v>
      </c>
      <c r="J19" s="129">
        <v>0.25</v>
      </c>
      <c r="K19" s="1">
        <f t="shared" si="3"/>
        <v>8.8000000000000007</v>
      </c>
      <c r="L19" s="1">
        <f t="shared" si="2"/>
        <v>8.8000000000000007</v>
      </c>
      <c r="M19" s="119"/>
      <c r="N19" s="104"/>
      <c r="O19" s="42" t="s">
        <v>558</v>
      </c>
    </row>
    <row r="20" spans="1:15" ht="20.25">
      <c r="A20" s="1">
        <v>13</v>
      </c>
      <c r="B20" s="128" t="s">
        <v>569</v>
      </c>
      <c r="C20" s="129">
        <v>1</v>
      </c>
      <c r="D20" s="129">
        <v>3.5</v>
      </c>
      <c r="E20" s="129">
        <v>1</v>
      </c>
      <c r="F20" s="129">
        <v>3.25</v>
      </c>
      <c r="G20" s="129">
        <f t="shared" ca="1" si="1"/>
        <v>9</v>
      </c>
      <c r="H20" s="129">
        <v>2.6</v>
      </c>
      <c r="I20" s="129">
        <v>1</v>
      </c>
      <c r="J20" s="129">
        <v>0.25</v>
      </c>
      <c r="K20" s="1">
        <f t="shared" si="3"/>
        <v>9.6</v>
      </c>
      <c r="L20" s="1">
        <f t="shared" si="2"/>
        <v>9.6</v>
      </c>
      <c r="M20" s="119"/>
      <c r="N20" s="104"/>
      <c r="O20" s="42" t="s">
        <v>558</v>
      </c>
    </row>
    <row r="21" spans="1:15" ht="20.25">
      <c r="A21" s="1">
        <v>14</v>
      </c>
      <c r="B21" s="128" t="s">
        <v>570</v>
      </c>
      <c r="C21" s="129">
        <v>1</v>
      </c>
      <c r="D21" s="129">
        <v>3.5</v>
      </c>
      <c r="E21" s="129">
        <v>1</v>
      </c>
      <c r="F21" s="129">
        <v>3.25</v>
      </c>
      <c r="G21" s="129">
        <f t="shared" ca="1" si="1"/>
        <v>3</v>
      </c>
      <c r="H21" s="129">
        <v>0.6</v>
      </c>
      <c r="I21" s="129">
        <v>1</v>
      </c>
      <c r="J21" s="129">
        <v>0.25</v>
      </c>
      <c r="K21" s="1">
        <f t="shared" si="3"/>
        <v>7.6</v>
      </c>
      <c r="L21" s="1">
        <f t="shared" si="2"/>
        <v>7.6</v>
      </c>
      <c r="M21" s="119"/>
      <c r="N21" s="104"/>
      <c r="O21" s="42" t="s">
        <v>558</v>
      </c>
    </row>
    <row r="22" spans="1:15" ht="20.25">
      <c r="A22" s="1">
        <v>15</v>
      </c>
      <c r="B22" s="128" t="s">
        <v>571</v>
      </c>
      <c r="C22" s="129">
        <v>1</v>
      </c>
      <c r="D22" s="129">
        <v>3.5</v>
      </c>
      <c r="E22" s="129">
        <v>1</v>
      </c>
      <c r="F22" s="129">
        <v>3.25</v>
      </c>
      <c r="G22" s="129">
        <f t="shared" ca="1" si="1"/>
        <v>7</v>
      </c>
      <c r="H22" s="129">
        <v>2.2000000000000002</v>
      </c>
      <c r="I22" s="129">
        <v>1</v>
      </c>
      <c r="J22" s="129">
        <v>0.25</v>
      </c>
      <c r="K22" s="1">
        <f t="shared" si="3"/>
        <v>9.1999999999999993</v>
      </c>
      <c r="L22" s="1">
        <f t="shared" si="2"/>
        <v>9.1999999999999993</v>
      </c>
      <c r="M22" s="119"/>
      <c r="N22" s="104"/>
      <c r="O22" s="42" t="s">
        <v>558</v>
      </c>
    </row>
    <row r="23" spans="1:15" ht="20.25">
      <c r="A23" s="1">
        <v>16</v>
      </c>
      <c r="B23" s="128" t="s">
        <v>499</v>
      </c>
      <c r="C23" s="129">
        <v>1</v>
      </c>
      <c r="D23" s="129">
        <v>3.5</v>
      </c>
      <c r="E23" s="129">
        <v>1</v>
      </c>
      <c r="F23" s="129">
        <v>3.25</v>
      </c>
      <c r="G23" s="129">
        <f t="shared" ca="1" si="1"/>
        <v>6</v>
      </c>
      <c r="H23" s="129">
        <v>1.6</v>
      </c>
      <c r="I23" s="129">
        <v>1</v>
      </c>
      <c r="J23" s="129">
        <v>0.25</v>
      </c>
      <c r="K23" s="1">
        <f t="shared" si="3"/>
        <v>8.6</v>
      </c>
      <c r="L23" s="1">
        <f t="shared" si="2"/>
        <v>8.6</v>
      </c>
      <c r="M23" s="119"/>
      <c r="N23" s="104"/>
      <c r="O23" s="42" t="s">
        <v>558</v>
      </c>
    </row>
    <row r="24" spans="1:15" ht="20.25">
      <c r="A24" s="1">
        <v>17</v>
      </c>
      <c r="B24" s="128" t="s">
        <v>572</v>
      </c>
      <c r="C24" s="129">
        <v>1</v>
      </c>
      <c r="D24" s="129">
        <v>3.5</v>
      </c>
      <c r="E24" s="129">
        <v>1</v>
      </c>
      <c r="F24" s="129">
        <v>3.25</v>
      </c>
      <c r="G24" s="129">
        <f t="shared" ca="1" si="1"/>
        <v>6</v>
      </c>
      <c r="H24" s="129">
        <v>1.6</v>
      </c>
      <c r="I24" s="129">
        <v>1</v>
      </c>
      <c r="J24" s="129">
        <v>0.25</v>
      </c>
      <c r="K24" s="1">
        <f t="shared" si="3"/>
        <v>8.6</v>
      </c>
      <c r="L24" s="1">
        <f t="shared" si="2"/>
        <v>8.6</v>
      </c>
      <c r="M24" s="119"/>
      <c r="N24" s="104"/>
      <c r="O24" s="42" t="s">
        <v>558</v>
      </c>
    </row>
    <row r="25" spans="1:15" ht="20.25">
      <c r="A25" s="1">
        <v>18</v>
      </c>
      <c r="B25" s="128" t="s">
        <v>573</v>
      </c>
      <c r="C25" s="129">
        <v>1</v>
      </c>
      <c r="D25" s="129">
        <v>3.5</v>
      </c>
      <c r="E25" s="129">
        <v>1</v>
      </c>
      <c r="F25" s="129">
        <v>3.25</v>
      </c>
      <c r="G25" s="129">
        <f t="shared" ca="1" si="1"/>
        <v>8</v>
      </c>
      <c r="H25" s="129">
        <v>2.4</v>
      </c>
      <c r="I25" s="129">
        <v>1</v>
      </c>
      <c r="J25" s="129">
        <v>0.25</v>
      </c>
      <c r="K25" s="1">
        <f t="shared" si="3"/>
        <v>9.4</v>
      </c>
      <c r="L25" s="1">
        <f t="shared" si="2"/>
        <v>9.4</v>
      </c>
      <c r="M25" s="119"/>
      <c r="N25" s="104"/>
      <c r="O25" s="42" t="s">
        <v>558</v>
      </c>
    </row>
    <row r="26" spans="1:15" ht="20.25">
      <c r="A26" s="1">
        <v>19</v>
      </c>
      <c r="B26" s="128" t="s">
        <v>574</v>
      </c>
      <c r="C26" s="129">
        <v>1</v>
      </c>
      <c r="D26" s="129">
        <v>3.5</v>
      </c>
      <c r="E26" s="129">
        <v>1</v>
      </c>
      <c r="F26" s="129">
        <v>3.25</v>
      </c>
      <c r="G26" s="129">
        <f t="shared" ca="1" si="1"/>
        <v>9</v>
      </c>
      <c r="H26" s="129">
        <v>2.6</v>
      </c>
      <c r="I26" s="129">
        <v>1</v>
      </c>
      <c r="J26" s="129">
        <v>0.25</v>
      </c>
      <c r="K26" s="1">
        <f t="shared" si="3"/>
        <v>9.6</v>
      </c>
      <c r="L26" s="1">
        <f t="shared" si="2"/>
        <v>9.6</v>
      </c>
      <c r="M26" s="119"/>
      <c r="N26" s="104"/>
      <c r="O26" s="42" t="s">
        <v>558</v>
      </c>
    </row>
    <row r="27" spans="1:15" ht="20.25">
      <c r="A27" s="1">
        <v>20</v>
      </c>
      <c r="B27" s="128" t="s">
        <v>575</v>
      </c>
      <c r="C27" s="129">
        <v>1</v>
      </c>
      <c r="D27" s="129">
        <v>3.5</v>
      </c>
      <c r="E27" s="129">
        <v>1</v>
      </c>
      <c r="F27" s="129">
        <v>3.25</v>
      </c>
      <c r="G27" s="129">
        <f t="shared" ca="1" si="1"/>
        <v>5</v>
      </c>
      <c r="H27" s="129">
        <v>1</v>
      </c>
      <c r="I27" s="129">
        <v>1</v>
      </c>
      <c r="J27" s="129">
        <v>0.25</v>
      </c>
      <c r="K27" s="1">
        <f t="shared" si="3"/>
        <v>8</v>
      </c>
      <c r="L27" s="1">
        <f t="shared" si="2"/>
        <v>8</v>
      </c>
      <c r="M27" s="119"/>
      <c r="N27" s="104"/>
      <c r="O27" s="42" t="s">
        <v>558</v>
      </c>
    </row>
    <row r="28" spans="1:15" ht="20.25">
      <c r="A28" s="1">
        <v>21</v>
      </c>
      <c r="B28" s="128" t="s">
        <v>505</v>
      </c>
      <c r="C28" s="129">
        <v>1</v>
      </c>
      <c r="D28" s="129">
        <v>3.5</v>
      </c>
      <c r="E28" s="129">
        <v>1</v>
      </c>
      <c r="F28" s="129">
        <v>3.25</v>
      </c>
      <c r="G28" s="129">
        <f t="shared" ca="1" si="1"/>
        <v>9</v>
      </c>
      <c r="H28" s="129">
        <v>2.6</v>
      </c>
      <c r="I28" s="129">
        <v>1</v>
      </c>
      <c r="J28" s="129">
        <v>0.25</v>
      </c>
      <c r="K28" s="1">
        <f t="shared" si="3"/>
        <v>9.6</v>
      </c>
      <c r="L28" s="1">
        <f t="shared" si="2"/>
        <v>9.6</v>
      </c>
      <c r="M28" s="119"/>
      <c r="N28" s="104"/>
      <c r="O28" s="42" t="s">
        <v>558</v>
      </c>
    </row>
    <row r="29" spans="1:15" ht="20.25">
      <c r="A29" s="1">
        <v>22</v>
      </c>
      <c r="B29" s="128" t="s">
        <v>576</v>
      </c>
      <c r="C29" s="129">
        <v>1</v>
      </c>
      <c r="D29" s="129">
        <v>3.5</v>
      </c>
      <c r="E29" s="129">
        <v>1</v>
      </c>
      <c r="F29" s="129">
        <v>3.25</v>
      </c>
      <c r="G29" s="129">
        <f t="shared" ca="1" si="1"/>
        <v>5</v>
      </c>
      <c r="H29" s="129">
        <v>1</v>
      </c>
      <c r="I29" s="129">
        <v>1</v>
      </c>
      <c r="J29" s="129">
        <v>0.25</v>
      </c>
      <c r="K29" s="1">
        <f t="shared" si="3"/>
        <v>8</v>
      </c>
      <c r="L29" s="1">
        <f t="shared" si="2"/>
        <v>8</v>
      </c>
      <c r="M29" s="119"/>
      <c r="N29" s="104"/>
      <c r="O29" s="42" t="s">
        <v>558</v>
      </c>
    </row>
    <row r="30" spans="1:15" ht="20.25">
      <c r="A30" s="1">
        <v>23</v>
      </c>
      <c r="B30" s="128" t="s">
        <v>577</v>
      </c>
      <c r="C30" s="129">
        <v>1</v>
      </c>
      <c r="D30" s="129">
        <v>3.5</v>
      </c>
      <c r="E30" s="129">
        <v>1</v>
      </c>
      <c r="F30" s="129">
        <v>3.25</v>
      </c>
      <c r="G30" s="129">
        <f t="shared" ca="1" si="1"/>
        <v>6</v>
      </c>
      <c r="H30" s="129">
        <v>1.6</v>
      </c>
      <c r="I30" s="129">
        <v>1</v>
      </c>
      <c r="J30" s="129">
        <v>0.25</v>
      </c>
      <c r="K30" s="1">
        <f t="shared" si="3"/>
        <v>8.6</v>
      </c>
      <c r="L30" s="1">
        <f t="shared" si="2"/>
        <v>8.6</v>
      </c>
      <c r="M30" s="119"/>
      <c r="N30" s="104"/>
      <c r="O30" s="42" t="s">
        <v>558</v>
      </c>
    </row>
    <row r="31" spans="1:15" ht="20.25">
      <c r="A31" s="1">
        <v>24</v>
      </c>
      <c r="B31" s="128" t="s">
        <v>578</v>
      </c>
      <c r="C31" s="129">
        <v>1</v>
      </c>
      <c r="D31" s="129">
        <v>3.5</v>
      </c>
      <c r="E31" s="129">
        <v>1</v>
      </c>
      <c r="F31" s="129">
        <v>3.25</v>
      </c>
      <c r="G31" s="129">
        <f t="shared" ca="1" si="1"/>
        <v>6</v>
      </c>
      <c r="H31" s="129">
        <v>1.6</v>
      </c>
      <c r="I31" s="129">
        <v>1</v>
      </c>
      <c r="J31" s="129">
        <v>0.25</v>
      </c>
      <c r="K31" s="1">
        <f t="shared" si="3"/>
        <v>8.6</v>
      </c>
      <c r="L31" s="1">
        <f t="shared" si="2"/>
        <v>8.6</v>
      </c>
      <c r="M31" s="119"/>
      <c r="N31" s="104"/>
      <c r="O31" s="42" t="s">
        <v>558</v>
      </c>
    </row>
    <row r="32" spans="1:15" ht="20.25">
      <c r="A32" s="1">
        <v>25</v>
      </c>
      <c r="B32" s="128" t="s">
        <v>579</v>
      </c>
      <c r="C32" s="129">
        <v>1</v>
      </c>
      <c r="D32" s="129">
        <v>3.5</v>
      </c>
      <c r="E32" s="129">
        <v>1</v>
      </c>
      <c r="F32" s="129">
        <v>3.25</v>
      </c>
      <c r="G32" s="129">
        <f t="shared" ca="1" si="1"/>
        <v>0</v>
      </c>
      <c r="H32" s="129">
        <v>0</v>
      </c>
      <c r="I32" s="129">
        <v>1</v>
      </c>
      <c r="J32" s="129">
        <v>0.25</v>
      </c>
      <c r="K32" s="1">
        <f t="shared" si="3"/>
        <v>7</v>
      </c>
      <c r="L32" s="1">
        <f t="shared" si="2"/>
        <v>7</v>
      </c>
      <c r="M32" s="119"/>
      <c r="N32" s="104"/>
      <c r="O32" s="42" t="s">
        <v>558</v>
      </c>
    </row>
    <row r="33" spans="1:15" ht="20.25">
      <c r="A33" s="1">
        <v>26</v>
      </c>
      <c r="B33" s="128" t="s">
        <v>580</v>
      </c>
      <c r="C33" s="129">
        <v>1</v>
      </c>
      <c r="D33" s="129">
        <v>3.5</v>
      </c>
      <c r="E33" s="129">
        <v>1</v>
      </c>
      <c r="F33" s="129">
        <v>3.25</v>
      </c>
      <c r="G33" s="129">
        <f t="shared" ca="1" si="1"/>
        <v>7</v>
      </c>
      <c r="H33" s="129">
        <v>2.2000000000000002</v>
      </c>
      <c r="I33" s="129">
        <v>1</v>
      </c>
      <c r="J33" s="129">
        <v>0.25</v>
      </c>
      <c r="K33" s="1">
        <f t="shared" si="3"/>
        <v>9.1999999999999993</v>
      </c>
      <c r="L33" s="1">
        <f t="shared" si="2"/>
        <v>9.1999999999999993</v>
      </c>
      <c r="M33" s="119"/>
      <c r="N33" s="104"/>
      <c r="O33" s="42" t="s">
        <v>558</v>
      </c>
    </row>
    <row r="34" spans="1:15" ht="20.25">
      <c r="A34" s="1">
        <v>27</v>
      </c>
      <c r="B34" s="128" t="s">
        <v>540</v>
      </c>
      <c r="C34" s="129">
        <v>1</v>
      </c>
      <c r="D34" s="129">
        <v>3.5</v>
      </c>
      <c r="E34" s="129">
        <v>1</v>
      </c>
      <c r="F34" s="129">
        <v>3.25</v>
      </c>
      <c r="G34" s="129">
        <f t="shared" ca="1" si="1"/>
        <v>6</v>
      </c>
      <c r="H34" s="129">
        <v>1.6</v>
      </c>
      <c r="I34" s="129">
        <v>1</v>
      </c>
      <c r="J34" s="129">
        <v>0.25</v>
      </c>
      <c r="K34" s="1">
        <f t="shared" si="3"/>
        <v>8.6</v>
      </c>
      <c r="L34" s="1">
        <f t="shared" si="2"/>
        <v>8.6</v>
      </c>
      <c r="M34" s="119"/>
      <c r="N34" s="104"/>
      <c r="O34" s="42" t="s">
        <v>558</v>
      </c>
    </row>
    <row r="35" spans="1:15" ht="20.25">
      <c r="A35" s="1">
        <v>28</v>
      </c>
      <c r="B35" s="128" t="s">
        <v>581</v>
      </c>
      <c r="C35" s="129">
        <v>1</v>
      </c>
      <c r="D35" s="129">
        <v>3.5</v>
      </c>
      <c r="E35" s="129">
        <v>1</v>
      </c>
      <c r="F35" s="129">
        <v>3.25</v>
      </c>
      <c r="G35" s="129">
        <f t="shared" ca="1" si="1"/>
        <v>7</v>
      </c>
      <c r="H35" s="129">
        <v>2.2000000000000002</v>
      </c>
      <c r="I35" s="129">
        <v>1</v>
      </c>
      <c r="J35" s="129">
        <v>0.25</v>
      </c>
      <c r="K35" s="1">
        <f t="shared" si="3"/>
        <v>9.1999999999999993</v>
      </c>
      <c r="L35" s="1">
        <f t="shared" si="2"/>
        <v>9.1999999999999993</v>
      </c>
      <c r="M35" s="119"/>
      <c r="N35" s="104"/>
      <c r="O35" s="42" t="s">
        <v>558</v>
      </c>
    </row>
    <row r="36" spans="1:15" ht="20.25">
      <c r="A36" s="1">
        <v>29</v>
      </c>
      <c r="B36" s="128" t="s">
        <v>582</v>
      </c>
      <c r="C36" s="129">
        <v>1</v>
      </c>
      <c r="D36" s="129">
        <v>3.5</v>
      </c>
      <c r="E36" s="129">
        <v>1</v>
      </c>
      <c r="F36" s="129">
        <v>3.25</v>
      </c>
      <c r="G36" s="129">
        <f t="shared" ca="1" si="1"/>
        <v>7</v>
      </c>
      <c r="H36" s="129">
        <v>2.2000000000000002</v>
      </c>
      <c r="I36" s="129">
        <v>1</v>
      </c>
      <c r="J36" s="129">
        <v>0.25</v>
      </c>
      <c r="K36" s="1">
        <f t="shared" si="3"/>
        <v>9.1999999999999993</v>
      </c>
      <c r="L36" s="1">
        <f t="shared" si="2"/>
        <v>9.1999999999999993</v>
      </c>
      <c r="M36" s="119"/>
      <c r="N36" s="104"/>
      <c r="O36" s="42" t="s">
        <v>558</v>
      </c>
    </row>
    <row r="37" spans="1:15" ht="20.25">
      <c r="A37" s="1">
        <v>30</v>
      </c>
      <c r="B37" s="128" t="s">
        <v>583</v>
      </c>
      <c r="C37" s="129">
        <v>1</v>
      </c>
      <c r="D37" s="129">
        <v>3.5</v>
      </c>
      <c r="E37" s="129">
        <v>1</v>
      </c>
      <c r="F37" s="129">
        <v>3.25</v>
      </c>
      <c r="G37" s="129">
        <f t="shared" ca="1" si="1"/>
        <v>7</v>
      </c>
      <c r="H37" s="129">
        <v>2.2000000000000002</v>
      </c>
      <c r="I37" s="129">
        <v>1</v>
      </c>
      <c r="J37" s="129">
        <v>0.25</v>
      </c>
      <c r="K37" s="1">
        <f t="shared" si="3"/>
        <v>9.1999999999999993</v>
      </c>
      <c r="L37" s="1">
        <f t="shared" si="2"/>
        <v>9.1999999999999993</v>
      </c>
      <c r="M37" s="119"/>
      <c r="N37" s="104"/>
      <c r="O37" s="42" t="s">
        <v>558</v>
      </c>
    </row>
    <row r="38" spans="1:15" ht="20.25">
      <c r="A38" s="1">
        <v>31</v>
      </c>
      <c r="B38" s="128" t="s">
        <v>476</v>
      </c>
      <c r="C38" s="129">
        <v>1</v>
      </c>
      <c r="D38" s="129">
        <v>3.5</v>
      </c>
      <c r="E38" s="129">
        <v>1</v>
      </c>
      <c r="F38" s="129">
        <v>3.25</v>
      </c>
      <c r="G38" s="129">
        <f t="shared" ca="1" si="1"/>
        <v>7</v>
      </c>
      <c r="H38" s="129">
        <v>2.2000000000000002</v>
      </c>
      <c r="I38" s="129">
        <v>1</v>
      </c>
      <c r="J38" s="129">
        <v>0.25</v>
      </c>
      <c r="K38" s="1">
        <f t="shared" si="3"/>
        <v>9.1999999999999993</v>
      </c>
      <c r="L38" s="1">
        <f t="shared" si="2"/>
        <v>9.1999999999999993</v>
      </c>
      <c r="M38" s="119"/>
      <c r="N38" s="104"/>
      <c r="O38" s="42" t="s">
        <v>558</v>
      </c>
    </row>
    <row r="39" spans="1:15" ht="20.25">
      <c r="A39" s="1">
        <v>32</v>
      </c>
      <c r="B39" s="128" t="s">
        <v>584</v>
      </c>
      <c r="C39" s="129">
        <v>1</v>
      </c>
      <c r="D39" s="129">
        <v>3.5</v>
      </c>
      <c r="E39" s="129">
        <v>1</v>
      </c>
      <c r="F39" s="129">
        <v>3.25</v>
      </c>
      <c r="G39" s="129">
        <f t="shared" ca="1" si="1"/>
        <v>0</v>
      </c>
      <c r="H39" s="129">
        <v>0</v>
      </c>
      <c r="I39" s="129">
        <v>1</v>
      </c>
      <c r="J39" s="129">
        <v>0.25</v>
      </c>
      <c r="K39" s="1">
        <f t="shared" si="3"/>
        <v>7</v>
      </c>
      <c r="L39" s="1">
        <f t="shared" si="2"/>
        <v>7</v>
      </c>
      <c r="M39" s="119"/>
      <c r="N39" s="104"/>
      <c r="O39" s="42" t="s">
        <v>558</v>
      </c>
    </row>
    <row r="40" spans="1:15" ht="20.25">
      <c r="A40" s="1">
        <v>33</v>
      </c>
      <c r="B40" s="128" t="s">
        <v>503</v>
      </c>
      <c r="C40" s="129">
        <v>1</v>
      </c>
      <c r="D40" s="129">
        <v>3.5</v>
      </c>
      <c r="E40" s="129">
        <v>1</v>
      </c>
      <c r="F40" s="129">
        <v>3.25</v>
      </c>
      <c r="G40" s="129">
        <f t="shared" ref="G40:G57" ca="1" si="4">SUM(G40:G40)</f>
        <v>5</v>
      </c>
      <c r="H40" s="129">
        <v>1</v>
      </c>
      <c r="I40" s="129">
        <v>1</v>
      </c>
      <c r="J40" s="129">
        <v>0.25</v>
      </c>
      <c r="K40" s="1">
        <f t="shared" si="3"/>
        <v>8</v>
      </c>
      <c r="L40" s="1">
        <f t="shared" si="2"/>
        <v>8</v>
      </c>
      <c r="M40" s="119"/>
      <c r="N40" s="104"/>
      <c r="O40" s="42" t="s">
        <v>558</v>
      </c>
    </row>
    <row r="41" spans="1:15" ht="20.25">
      <c r="A41" s="1">
        <v>34</v>
      </c>
      <c r="B41" s="128" t="s">
        <v>585</v>
      </c>
      <c r="C41" s="129">
        <v>1</v>
      </c>
      <c r="D41" s="129">
        <v>3.5</v>
      </c>
      <c r="E41" s="129">
        <v>1</v>
      </c>
      <c r="F41" s="129">
        <v>3.25</v>
      </c>
      <c r="G41" s="129">
        <f t="shared" ca="1" si="4"/>
        <v>6</v>
      </c>
      <c r="H41" s="129">
        <v>1.6</v>
      </c>
      <c r="I41" s="129">
        <v>1</v>
      </c>
      <c r="J41" s="129">
        <v>0.25</v>
      </c>
      <c r="K41" s="1">
        <f t="shared" si="3"/>
        <v>8.6</v>
      </c>
      <c r="L41" s="1">
        <f t="shared" si="2"/>
        <v>8.6</v>
      </c>
      <c r="M41" s="119"/>
      <c r="N41" s="104"/>
      <c r="O41" s="42" t="s">
        <v>558</v>
      </c>
    </row>
    <row r="42" spans="1:15" ht="20.25">
      <c r="A42" s="1">
        <v>35</v>
      </c>
      <c r="B42" s="128" t="s">
        <v>546</v>
      </c>
      <c r="C42" s="129">
        <v>1</v>
      </c>
      <c r="D42" s="129">
        <v>3.5</v>
      </c>
      <c r="E42" s="129">
        <v>1</v>
      </c>
      <c r="F42" s="129">
        <v>3.25</v>
      </c>
      <c r="G42" s="129">
        <f t="shared" ca="1" si="4"/>
        <v>7</v>
      </c>
      <c r="H42" s="129">
        <v>2.2000000000000002</v>
      </c>
      <c r="I42" s="129">
        <v>1</v>
      </c>
      <c r="J42" s="129">
        <v>0.25</v>
      </c>
      <c r="K42" s="1">
        <f t="shared" si="3"/>
        <v>9.1999999999999993</v>
      </c>
      <c r="L42" s="1">
        <f t="shared" si="2"/>
        <v>9.1999999999999993</v>
      </c>
      <c r="M42" s="119"/>
      <c r="N42" s="104"/>
      <c r="O42" s="42" t="s">
        <v>558</v>
      </c>
    </row>
    <row r="43" spans="1:15" ht="20.25">
      <c r="A43" s="1">
        <v>36</v>
      </c>
      <c r="B43" s="128" t="s">
        <v>586</v>
      </c>
      <c r="C43" s="129">
        <v>1</v>
      </c>
      <c r="D43" s="129">
        <v>3.5</v>
      </c>
      <c r="E43" s="129">
        <v>1</v>
      </c>
      <c r="F43" s="129">
        <v>3.25</v>
      </c>
      <c r="G43" s="129">
        <f t="shared" ca="1" si="4"/>
        <v>7</v>
      </c>
      <c r="H43" s="129">
        <v>2.2000000000000002</v>
      </c>
      <c r="I43" s="129">
        <v>1</v>
      </c>
      <c r="J43" s="129">
        <v>0.25</v>
      </c>
      <c r="K43" s="1">
        <f t="shared" si="3"/>
        <v>9.1999999999999993</v>
      </c>
      <c r="L43" s="1">
        <f t="shared" si="2"/>
        <v>9.1999999999999993</v>
      </c>
      <c r="M43" s="119"/>
      <c r="N43" s="104"/>
      <c r="O43" s="42" t="s">
        <v>558</v>
      </c>
    </row>
    <row r="44" spans="1:15" ht="20.25">
      <c r="A44" s="1">
        <v>37</v>
      </c>
      <c r="B44" s="128" t="s">
        <v>587</v>
      </c>
      <c r="C44" s="129">
        <v>1</v>
      </c>
      <c r="D44" s="129">
        <v>3.5</v>
      </c>
      <c r="E44" s="129">
        <v>1</v>
      </c>
      <c r="F44" s="129">
        <v>3.25</v>
      </c>
      <c r="G44" s="129">
        <f t="shared" ca="1" si="4"/>
        <v>11</v>
      </c>
      <c r="H44" s="129">
        <v>2.6</v>
      </c>
      <c r="I44" s="129">
        <v>1</v>
      </c>
      <c r="J44" s="129">
        <v>0.25</v>
      </c>
      <c r="K44" s="1">
        <f t="shared" si="3"/>
        <v>9.6</v>
      </c>
      <c r="L44" s="1">
        <f t="shared" si="2"/>
        <v>9.6</v>
      </c>
      <c r="M44" s="119"/>
      <c r="N44" s="104"/>
      <c r="O44" s="42" t="s">
        <v>558</v>
      </c>
    </row>
    <row r="45" spans="1:15" ht="20.25">
      <c r="A45" s="1">
        <v>38</v>
      </c>
      <c r="B45" s="128" t="s">
        <v>588</v>
      </c>
      <c r="C45" s="129">
        <v>1</v>
      </c>
      <c r="D45" s="129">
        <v>3.5</v>
      </c>
      <c r="E45" s="129">
        <v>1</v>
      </c>
      <c r="F45" s="129">
        <v>3.25</v>
      </c>
      <c r="G45" s="129">
        <f t="shared" ca="1" si="4"/>
        <v>9</v>
      </c>
      <c r="H45" s="129">
        <v>2.6</v>
      </c>
      <c r="I45" s="129">
        <v>1</v>
      </c>
      <c r="J45" s="129">
        <v>0.25</v>
      </c>
      <c r="K45" s="1">
        <f t="shared" si="3"/>
        <v>9.6</v>
      </c>
      <c r="L45" s="1">
        <f t="shared" si="2"/>
        <v>9.6</v>
      </c>
      <c r="M45" s="119"/>
      <c r="N45" s="104"/>
      <c r="O45" s="42" t="s">
        <v>558</v>
      </c>
    </row>
    <row r="46" spans="1:15" ht="20.25">
      <c r="A46" s="1">
        <v>39</v>
      </c>
      <c r="B46" s="128" t="s">
        <v>520</v>
      </c>
      <c r="C46" s="129">
        <v>1</v>
      </c>
      <c r="D46" s="129">
        <v>3.5</v>
      </c>
      <c r="E46" s="129">
        <v>1</v>
      </c>
      <c r="F46" s="129">
        <v>3.25</v>
      </c>
      <c r="G46" s="129">
        <f t="shared" ca="1" si="4"/>
        <v>7</v>
      </c>
      <c r="H46" s="129">
        <v>2.2000000000000002</v>
      </c>
      <c r="I46" s="129">
        <v>1</v>
      </c>
      <c r="J46" s="129">
        <v>0.25</v>
      </c>
      <c r="K46" s="1">
        <f t="shared" si="3"/>
        <v>9.1999999999999993</v>
      </c>
      <c r="L46" s="1">
        <f t="shared" si="2"/>
        <v>9.1999999999999993</v>
      </c>
      <c r="M46" s="119"/>
      <c r="N46" s="104"/>
      <c r="O46" s="42" t="s">
        <v>558</v>
      </c>
    </row>
    <row r="47" spans="1:15" ht="20.25">
      <c r="A47" s="1">
        <v>40</v>
      </c>
      <c r="B47" s="128" t="s">
        <v>507</v>
      </c>
      <c r="C47" s="129">
        <v>1</v>
      </c>
      <c r="D47" s="129">
        <v>3.5</v>
      </c>
      <c r="E47" s="129">
        <v>1</v>
      </c>
      <c r="F47" s="129">
        <v>3.25</v>
      </c>
      <c r="G47" s="129">
        <f t="shared" ca="1" si="4"/>
        <v>6</v>
      </c>
      <c r="H47" s="129">
        <v>1.6</v>
      </c>
      <c r="I47" s="129">
        <v>1</v>
      </c>
      <c r="J47" s="129">
        <v>0.25</v>
      </c>
      <c r="K47" s="1">
        <f t="shared" si="3"/>
        <v>8.6</v>
      </c>
      <c r="L47" s="1">
        <f t="shared" si="2"/>
        <v>8.6</v>
      </c>
      <c r="M47" s="119"/>
      <c r="N47" s="104"/>
      <c r="O47" s="42" t="s">
        <v>558</v>
      </c>
    </row>
    <row r="48" spans="1:15" ht="26.25" customHeight="1">
      <c r="A48" s="1">
        <v>41</v>
      </c>
      <c r="B48" s="128" t="s">
        <v>589</v>
      </c>
      <c r="C48" s="129">
        <v>1</v>
      </c>
      <c r="D48" s="129">
        <v>3.5</v>
      </c>
      <c r="E48" s="129">
        <v>1</v>
      </c>
      <c r="F48" s="129">
        <v>3.25</v>
      </c>
      <c r="G48" s="129">
        <f t="shared" ca="1" si="4"/>
        <v>5</v>
      </c>
      <c r="H48" s="129">
        <v>1</v>
      </c>
      <c r="I48" s="129">
        <v>1</v>
      </c>
      <c r="J48" s="129">
        <v>0.25</v>
      </c>
      <c r="K48" s="1">
        <f t="shared" si="3"/>
        <v>8</v>
      </c>
      <c r="L48" s="1">
        <f t="shared" si="2"/>
        <v>8</v>
      </c>
      <c r="M48" s="119"/>
      <c r="N48" s="104"/>
      <c r="O48" s="42" t="s">
        <v>558</v>
      </c>
    </row>
    <row r="49" spans="1:16" ht="20.25">
      <c r="A49" s="1">
        <v>42</v>
      </c>
      <c r="B49" s="128" t="s">
        <v>590</v>
      </c>
      <c r="C49" s="129">
        <v>1</v>
      </c>
      <c r="D49" s="129">
        <v>3.5</v>
      </c>
      <c r="E49" s="129">
        <v>1</v>
      </c>
      <c r="F49" s="129">
        <v>3.25</v>
      </c>
      <c r="G49" s="129">
        <f t="shared" ca="1" si="4"/>
        <v>7</v>
      </c>
      <c r="H49" s="129">
        <v>2.2000000000000002</v>
      </c>
      <c r="I49" s="129">
        <v>1</v>
      </c>
      <c r="J49" s="129">
        <v>0.25</v>
      </c>
      <c r="K49" s="1">
        <f t="shared" si="3"/>
        <v>9.1999999999999993</v>
      </c>
      <c r="L49" s="1">
        <f t="shared" si="2"/>
        <v>9.1999999999999993</v>
      </c>
      <c r="M49" s="119"/>
      <c r="N49" s="104"/>
      <c r="O49" s="42" t="s">
        <v>558</v>
      </c>
    </row>
    <row r="50" spans="1:16" ht="20.25">
      <c r="A50" s="1">
        <v>43</v>
      </c>
      <c r="B50" s="128" t="s">
        <v>591</v>
      </c>
      <c r="C50" s="129">
        <v>1</v>
      </c>
      <c r="D50" s="129">
        <v>3.5</v>
      </c>
      <c r="E50" s="129">
        <v>1</v>
      </c>
      <c r="F50" s="129">
        <v>3.25</v>
      </c>
      <c r="G50" s="129">
        <f t="shared" ca="1" si="4"/>
        <v>7</v>
      </c>
      <c r="H50" s="129">
        <v>2.2000000000000002</v>
      </c>
      <c r="I50" s="129">
        <v>1</v>
      </c>
      <c r="J50" s="129">
        <v>0.25</v>
      </c>
      <c r="K50" s="1">
        <f t="shared" si="3"/>
        <v>9.1999999999999993</v>
      </c>
      <c r="L50" s="1">
        <f t="shared" si="2"/>
        <v>9.1999999999999993</v>
      </c>
      <c r="M50" s="119"/>
      <c r="N50" s="104"/>
      <c r="O50" s="42" t="s">
        <v>558</v>
      </c>
    </row>
    <row r="51" spans="1:16" ht="20.25">
      <c r="A51" s="1">
        <v>44</v>
      </c>
      <c r="B51" s="128" t="s">
        <v>592</v>
      </c>
      <c r="C51" s="129">
        <v>1</v>
      </c>
      <c r="D51" s="129">
        <v>3.5</v>
      </c>
      <c r="E51" s="129">
        <v>1</v>
      </c>
      <c r="F51" s="129">
        <v>3.25</v>
      </c>
      <c r="G51" s="129">
        <f t="shared" ca="1" si="4"/>
        <v>0</v>
      </c>
      <c r="H51" s="129">
        <v>0</v>
      </c>
      <c r="I51" s="129">
        <v>1</v>
      </c>
      <c r="J51" s="129">
        <v>0.25</v>
      </c>
      <c r="K51" s="1">
        <f t="shared" si="3"/>
        <v>7</v>
      </c>
      <c r="L51" s="1">
        <f t="shared" si="2"/>
        <v>7</v>
      </c>
      <c r="M51" s="119"/>
      <c r="N51" s="104"/>
      <c r="O51" s="42" t="s">
        <v>558</v>
      </c>
    </row>
    <row r="52" spans="1:16" ht="20.25">
      <c r="A52" s="1">
        <v>45</v>
      </c>
      <c r="B52" s="128" t="s">
        <v>593</v>
      </c>
      <c r="C52" s="129">
        <v>1</v>
      </c>
      <c r="D52" s="129">
        <v>3.5</v>
      </c>
      <c r="E52" s="129">
        <v>1</v>
      </c>
      <c r="F52" s="129">
        <v>3.25</v>
      </c>
      <c r="G52" s="129">
        <f t="shared" ca="1" si="4"/>
        <v>7</v>
      </c>
      <c r="H52" s="129">
        <v>2.2000000000000002</v>
      </c>
      <c r="I52" s="129">
        <v>1</v>
      </c>
      <c r="J52" s="129">
        <v>0.25</v>
      </c>
      <c r="K52" s="1">
        <f t="shared" si="3"/>
        <v>9.1999999999999993</v>
      </c>
      <c r="L52" s="1">
        <f t="shared" si="2"/>
        <v>9.1999999999999993</v>
      </c>
      <c r="M52" s="119"/>
      <c r="N52" s="104"/>
      <c r="O52" s="42" t="s">
        <v>558</v>
      </c>
    </row>
    <row r="53" spans="1:16" ht="20.25">
      <c r="A53" s="1">
        <v>46</v>
      </c>
      <c r="B53" s="128" t="s">
        <v>523</v>
      </c>
      <c r="C53" s="129">
        <v>1</v>
      </c>
      <c r="D53" s="129">
        <v>3.5</v>
      </c>
      <c r="E53" s="129">
        <v>1</v>
      </c>
      <c r="F53" s="129">
        <v>3.25</v>
      </c>
      <c r="G53" s="129">
        <f t="shared" ca="1" si="4"/>
        <v>0</v>
      </c>
      <c r="H53" s="129">
        <v>0</v>
      </c>
      <c r="I53" s="129">
        <v>1</v>
      </c>
      <c r="J53" s="129">
        <v>0.25</v>
      </c>
      <c r="K53" s="1">
        <f t="shared" si="3"/>
        <v>7</v>
      </c>
      <c r="L53" s="1">
        <f t="shared" si="2"/>
        <v>7</v>
      </c>
      <c r="M53" s="119"/>
      <c r="N53" s="104"/>
      <c r="O53" s="42" t="s">
        <v>558</v>
      </c>
    </row>
    <row r="54" spans="1:16" ht="20.25">
      <c r="A54" s="1">
        <v>47</v>
      </c>
      <c r="B54" s="128" t="s">
        <v>594</v>
      </c>
      <c r="C54" s="129">
        <v>1</v>
      </c>
      <c r="D54" s="129">
        <v>3.5</v>
      </c>
      <c r="E54" s="129">
        <v>1</v>
      </c>
      <c r="F54" s="129">
        <v>3.25</v>
      </c>
      <c r="G54" s="129">
        <f t="shared" ca="1" si="4"/>
        <v>7</v>
      </c>
      <c r="H54" s="129">
        <v>2.2000000000000002</v>
      </c>
      <c r="I54" s="129">
        <v>1</v>
      </c>
      <c r="J54" s="129">
        <v>0.25</v>
      </c>
      <c r="K54" s="1">
        <f t="shared" si="3"/>
        <v>9.1999999999999993</v>
      </c>
      <c r="L54" s="1">
        <f t="shared" si="2"/>
        <v>9.1999999999999993</v>
      </c>
      <c r="M54" s="119"/>
      <c r="N54" s="104"/>
      <c r="O54" s="42" t="s">
        <v>558</v>
      </c>
    </row>
    <row r="55" spans="1:16" ht="20.25">
      <c r="A55" s="1">
        <v>48</v>
      </c>
      <c r="B55" s="128" t="s">
        <v>514</v>
      </c>
      <c r="C55" s="129">
        <v>1</v>
      </c>
      <c r="D55" s="129">
        <v>3.5</v>
      </c>
      <c r="E55" s="129">
        <v>1</v>
      </c>
      <c r="F55" s="129">
        <v>3.25</v>
      </c>
      <c r="G55" s="129">
        <f t="shared" ca="1" si="4"/>
        <v>1</v>
      </c>
      <c r="H55" s="129">
        <v>0.6</v>
      </c>
      <c r="I55" s="129">
        <v>1</v>
      </c>
      <c r="J55" s="129">
        <v>0.25</v>
      </c>
      <c r="K55" s="1">
        <f t="shared" si="3"/>
        <v>7.6</v>
      </c>
      <c r="L55" s="1">
        <f t="shared" si="2"/>
        <v>7.6</v>
      </c>
      <c r="M55" s="119"/>
      <c r="N55" s="104"/>
      <c r="O55" s="42" t="s">
        <v>558</v>
      </c>
    </row>
    <row r="56" spans="1:16" ht="20.25">
      <c r="A56" s="1">
        <v>49</v>
      </c>
      <c r="B56" s="128" t="s">
        <v>595</v>
      </c>
      <c r="C56" s="129">
        <v>1</v>
      </c>
      <c r="D56" s="129">
        <v>3.5</v>
      </c>
      <c r="E56" s="129">
        <v>1</v>
      </c>
      <c r="F56" s="129">
        <v>3.25</v>
      </c>
      <c r="G56" s="129">
        <f t="shared" ca="1" si="4"/>
        <v>7</v>
      </c>
      <c r="H56" s="129">
        <v>2.2000000000000002</v>
      </c>
      <c r="I56" s="129">
        <v>1</v>
      </c>
      <c r="J56" s="129">
        <v>0.25</v>
      </c>
      <c r="K56" s="1">
        <f t="shared" si="3"/>
        <v>9.1999999999999993</v>
      </c>
      <c r="L56" s="1">
        <f t="shared" si="2"/>
        <v>9.1999999999999993</v>
      </c>
      <c r="M56" s="119"/>
      <c r="N56" s="104"/>
      <c r="O56" s="42" t="s">
        <v>558</v>
      </c>
    </row>
    <row r="57" spans="1:16" ht="20.25">
      <c r="A57" s="1">
        <v>50</v>
      </c>
      <c r="B57" s="128" t="s">
        <v>596</v>
      </c>
      <c r="C57" s="129">
        <v>1</v>
      </c>
      <c r="D57" s="129">
        <v>3.5</v>
      </c>
      <c r="E57" s="129">
        <v>1</v>
      </c>
      <c r="F57" s="129">
        <v>3.25</v>
      </c>
      <c r="G57" s="129">
        <f t="shared" ca="1" si="4"/>
        <v>1</v>
      </c>
      <c r="H57" s="129">
        <v>0.2</v>
      </c>
      <c r="I57" s="129">
        <v>1</v>
      </c>
      <c r="J57" s="129">
        <v>0.25</v>
      </c>
      <c r="K57" s="1">
        <f t="shared" si="3"/>
        <v>7.2</v>
      </c>
      <c r="L57" s="1">
        <f t="shared" si="2"/>
        <v>7.2</v>
      </c>
      <c r="M57" s="119"/>
      <c r="N57" s="104"/>
      <c r="O57" s="42" t="s">
        <v>558</v>
      </c>
    </row>
    <row r="59" spans="1:16">
      <c r="B59" s="462" t="s">
        <v>4657</v>
      </c>
      <c r="C59" s="462"/>
      <c r="D59" s="462"/>
      <c r="E59" s="462"/>
      <c r="F59" s="462"/>
      <c r="L59" s="2"/>
      <c r="M59" s="50"/>
      <c r="N59" s="462" t="s">
        <v>4658</v>
      </c>
      <c r="O59" s="462"/>
      <c r="P59" s="462"/>
    </row>
    <row r="60" spans="1:16">
      <c r="B60" s="462"/>
      <c r="C60" s="462"/>
      <c r="D60" s="462"/>
      <c r="E60" s="462"/>
      <c r="F60" s="462"/>
      <c r="L60" s="2"/>
      <c r="M60" s="50"/>
      <c r="N60" s="462"/>
      <c r="O60" s="462"/>
      <c r="P60" s="462"/>
    </row>
    <row r="61" spans="1:16">
      <c r="L61" s="2"/>
      <c r="M61" s="50"/>
    </row>
    <row r="62" spans="1:16">
      <c r="B62" s="463" t="s">
        <v>4659</v>
      </c>
      <c r="C62" s="463"/>
      <c r="D62" s="463"/>
      <c r="E62" s="463"/>
      <c r="F62" s="463"/>
      <c r="L62" s="2"/>
      <c r="M62" s="50"/>
      <c r="N62" s="462" t="s">
        <v>4660</v>
      </c>
      <c r="O62" s="462"/>
      <c r="P62" s="462"/>
    </row>
    <row r="63" spans="1:16">
      <c r="B63" s="463"/>
      <c r="C63" s="463"/>
      <c r="D63" s="463"/>
      <c r="E63" s="463"/>
      <c r="F63" s="463"/>
      <c r="L63" s="2"/>
      <c r="M63" s="50"/>
      <c r="N63" s="462"/>
      <c r="O63" s="462"/>
      <c r="P63" s="462"/>
    </row>
  </sheetData>
  <mergeCells count="19">
    <mergeCell ref="B59:F60"/>
    <mergeCell ref="N59:P60"/>
    <mergeCell ref="B62:F63"/>
    <mergeCell ref="N62:P63"/>
    <mergeCell ref="O4:O6"/>
    <mergeCell ref="C5:D5"/>
    <mergeCell ref="E5:F5"/>
    <mergeCell ref="G5:H5"/>
    <mergeCell ref="I5:J5"/>
    <mergeCell ref="L5:L6"/>
    <mergeCell ref="M5:M6"/>
    <mergeCell ref="N5:N6"/>
    <mergeCell ref="A7:B7"/>
    <mergeCell ref="A2:N2"/>
    <mergeCell ref="A4:A6"/>
    <mergeCell ref="B4:B6"/>
    <mergeCell ref="C4:J4"/>
    <mergeCell ref="K4:K6"/>
    <mergeCell ref="L4:N4"/>
  </mergeCells>
  <printOptions horizontalCentered="1"/>
  <pageMargins left="0.31496062992125984" right="0.31496062992125984" top="0.35433070866141736" bottom="0.35433070866141736" header="0.31496062992125984" footer="0.31496062992125984"/>
  <pageSetup paperSize="9" scale="70" orientation="landscape" horizontalDpi="30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5">
    <tabColor rgb="FF00B050"/>
    <pageSetUpPr fitToPage="1"/>
  </sheetPr>
  <dimension ref="A1:M15"/>
  <sheetViews>
    <sheetView view="pageBreakPreview" topLeftCell="B1" zoomScale="85" zoomScaleNormal="70" zoomScaleSheetLayoutView="85" workbookViewId="0">
      <selection activeCell="E14" sqref="E14"/>
    </sheetView>
  </sheetViews>
  <sheetFormatPr defaultRowHeight="18.75"/>
  <cols>
    <col min="1" max="1" width="0" style="2" hidden="1" customWidth="1"/>
    <col min="2" max="2" width="9.140625" style="2"/>
    <col min="3" max="3" width="28.28515625" style="5" customWidth="1"/>
    <col min="4" max="4" width="29.5703125" style="5" bestFit="1" customWidth="1"/>
    <col min="5" max="5" width="14.85546875" style="2" customWidth="1"/>
    <col min="6" max="6" width="16.140625" style="5" bestFit="1" customWidth="1"/>
    <col min="7" max="7" width="23.7109375" style="5" customWidth="1"/>
    <col min="8" max="8" width="16.28515625" style="5" hidden="1" customWidth="1"/>
    <col min="9" max="9" width="20.42578125" style="5" customWidth="1"/>
    <col min="10" max="10" width="16.85546875" style="5" hidden="1" customWidth="1"/>
    <col min="11" max="11" width="20" style="5" customWidth="1"/>
    <col min="12" max="12" width="22.7109375" style="5" customWidth="1"/>
    <col min="13" max="13" width="37.5703125" style="5" customWidth="1"/>
    <col min="14" max="250" width="9.140625" style="5"/>
    <col min="251" max="251" width="0" style="5" hidden="1" customWidth="1"/>
    <col min="252" max="252" width="9.140625" style="5"/>
    <col min="253" max="253" width="8.5703125" style="5" customWidth="1"/>
    <col min="254" max="254" width="26.28515625" style="5" customWidth="1"/>
    <col min="255" max="255" width="57.28515625" style="5" customWidth="1"/>
    <col min="256" max="256" width="53" style="5" customWidth="1"/>
    <col min="257" max="257" width="0" style="5" hidden="1" customWidth="1"/>
    <col min="258" max="258" width="22.85546875" style="5" customWidth="1"/>
    <col min="259" max="259" width="0" style="5" hidden="1" customWidth="1"/>
    <col min="260" max="260" width="25.140625" style="5" customWidth="1"/>
    <col min="261" max="261" width="16.85546875" style="5" customWidth="1"/>
    <col min="262" max="262" width="25.42578125" style="5" customWidth="1"/>
    <col min="263" max="263" width="16.28515625" style="5" customWidth="1"/>
    <col min="264" max="264" width="23.28515625" style="5" customWidth="1"/>
    <col min="265" max="265" width="16.85546875" style="5" customWidth="1"/>
    <col min="266" max="266" width="23.5703125" style="5" customWidth="1"/>
    <col min="267" max="267" width="17.28515625" style="5" customWidth="1"/>
    <col min="268" max="268" width="32.42578125" style="5" customWidth="1"/>
    <col min="269" max="269" width="68.5703125" style="5" customWidth="1"/>
    <col min="270" max="506" width="9.140625" style="5"/>
    <col min="507" max="507" width="0" style="5" hidden="1" customWidth="1"/>
    <col min="508" max="508" width="9.140625" style="5"/>
    <col min="509" max="509" width="8.5703125" style="5" customWidth="1"/>
    <col min="510" max="510" width="26.28515625" style="5" customWidth="1"/>
    <col min="511" max="511" width="57.28515625" style="5" customWidth="1"/>
    <col min="512" max="512" width="53" style="5" customWidth="1"/>
    <col min="513" max="513" width="0" style="5" hidden="1" customWidth="1"/>
    <col min="514" max="514" width="22.85546875" style="5" customWidth="1"/>
    <col min="515" max="515" width="0" style="5" hidden="1" customWidth="1"/>
    <col min="516" max="516" width="25.140625" style="5" customWidth="1"/>
    <col min="517" max="517" width="16.85546875" style="5" customWidth="1"/>
    <col min="518" max="518" width="25.42578125" style="5" customWidth="1"/>
    <col min="519" max="519" width="16.28515625" style="5" customWidth="1"/>
    <col min="520" max="520" width="23.28515625" style="5" customWidth="1"/>
    <col min="521" max="521" width="16.85546875" style="5" customWidth="1"/>
    <col min="522" max="522" width="23.5703125" style="5" customWidth="1"/>
    <col min="523" max="523" width="17.28515625" style="5" customWidth="1"/>
    <col min="524" max="524" width="32.42578125" style="5" customWidth="1"/>
    <col min="525" max="525" width="68.5703125" style="5" customWidth="1"/>
    <col min="526" max="762" width="9.140625" style="5"/>
    <col min="763" max="763" width="0" style="5" hidden="1" customWidth="1"/>
    <col min="764" max="764" width="9.140625" style="5"/>
    <col min="765" max="765" width="8.5703125" style="5" customWidth="1"/>
    <col min="766" max="766" width="26.28515625" style="5" customWidth="1"/>
    <col min="767" max="767" width="57.28515625" style="5" customWidth="1"/>
    <col min="768" max="768" width="53" style="5" customWidth="1"/>
    <col min="769" max="769" width="0" style="5" hidden="1" customWidth="1"/>
    <col min="770" max="770" width="22.85546875" style="5" customWidth="1"/>
    <col min="771" max="771" width="0" style="5" hidden="1" customWidth="1"/>
    <col min="772" max="772" width="25.140625" style="5" customWidth="1"/>
    <col min="773" max="773" width="16.85546875" style="5" customWidth="1"/>
    <col min="774" max="774" width="25.42578125" style="5" customWidth="1"/>
    <col min="775" max="775" width="16.28515625" style="5" customWidth="1"/>
    <col min="776" max="776" width="23.28515625" style="5" customWidth="1"/>
    <col min="777" max="777" width="16.85546875" style="5" customWidth="1"/>
    <col min="778" max="778" width="23.5703125" style="5" customWidth="1"/>
    <col min="779" max="779" width="17.28515625" style="5" customWidth="1"/>
    <col min="780" max="780" width="32.42578125" style="5" customWidth="1"/>
    <col min="781" max="781" width="68.5703125" style="5" customWidth="1"/>
    <col min="782" max="1018" width="9.140625" style="5"/>
    <col min="1019" max="1019" width="0" style="5" hidden="1" customWidth="1"/>
    <col min="1020" max="1020" width="9.140625" style="5"/>
    <col min="1021" max="1021" width="8.5703125" style="5" customWidth="1"/>
    <col min="1022" max="1022" width="26.28515625" style="5" customWidth="1"/>
    <col min="1023" max="1023" width="57.28515625" style="5" customWidth="1"/>
    <col min="1024" max="1024" width="53" style="5" customWidth="1"/>
    <col min="1025" max="1025" width="0" style="5" hidden="1" customWidth="1"/>
    <col min="1026" max="1026" width="22.85546875" style="5" customWidth="1"/>
    <col min="1027" max="1027" width="0" style="5" hidden="1" customWidth="1"/>
    <col min="1028" max="1028" width="25.140625" style="5" customWidth="1"/>
    <col min="1029" max="1029" width="16.85546875" style="5" customWidth="1"/>
    <col min="1030" max="1030" width="25.42578125" style="5" customWidth="1"/>
    <col min="1031" max="1031" width="16.28515625" style="5" customWidth="1"/>
    <col min="1032" max="1032" width="23.28515625" style="5" customWidth="1"/>
    <col min="1033" max="1033" width="16.85546875" style="5" customWidth="1"/>
    <col min="1034" max="1034" width="23.5703125" style="5" customWidth="1"/>
    <col min="1035" max="1035" width="17.28515625" style="5" customWidth="1"/>
    <col min="1036" max="1036" width="32.42578125" style="5" customWidth="1"/>
    <col min="1037" max="1037" width="68.5703125" style="5" customWidth="1"/>
    <col min="1038" max="1274" width="9.140625" style="5"/>
    <col min="1275" max="1275" width="0" style="5" hidden="1" customWidth="1"/>
    <col min="1276" max="1276" width="9.140625" style="5"/>
    <col min="1277" max="1277" width="8.5703125" style="5" customWidth="1"/>
    <col min="1278" max="1278" width="26.28515625" style="5" customWidth="1"/>
    <col min="1279" max="1279" width="57.28515625" style="5" customWidth="1"/>
    <col min="1280" max="1280" width="53" style="5" customWidth="1"/>
    <col min="1281" max="1281" width="0" style="5" hidden="1" customWidth="1"/>
    <col min="1282" max="1282" width="22.85546875" style="5" customWidth="1"/>
    <col min="1283" max="1283" width="0" style="5" hidden="1" customWidth="1"/>
    <col min="1284" max="1284" width="25.140625" style="5" customWidth="1"/>
    <col min="1285" max="1285" width="16.85546875" style="5" customWidth="1"/>
    <col min="1286" max="1286" width="25.42578125" style="5" customWidth="1"/>
    <col min="1287" max="1287" width="16.28515625" style="5" customWidth="1"/>
    <col min="1288" max="1288" width="23.28515625" style="5" customWidth="1"/>
    <col min="1289" max="1289" width="16.85546875" style="5" customWidth="1"/>
    <col min="1290" max="1290" width="23.5703125" style="5" customWidth="1"/>
    <col min="1291" max="1291" width="17.28515625" style="5" customWidth="1"/>
    <col min="1292" max="1292" width="32.42578125" style="5" customWidth="1"/>
    <col min="1293" max="1293" width="68.5703125" style="5" customWidth="1"/>
    <col min="1294" max="1530" width="9.140625" style="5"/>
    <col min="1531" max="1531" width="0" style="5" hidden="1" customWidth="1"/>
    <col min="1532" max="1532" width="9.140625" style="5"/>
    <col min="1533" max="1533" width="8.5703125" style="5" customWidth="1"/>
    <col min="1534" max="1534" width="26.28515625" style="5" customWidth="1"/>
    <col min="1535" max="1535" width="57.28515625" style="5" customWidth="1"/>
    <col min="1536" max="1536" width="53" style="5" customWidth="1"/>
    <col min="1537" max="1537" width="0" style="5" hidden="1" customWidth="1"/>
    <col min="1538" max="1538" width="22.85546875" style="5" customWidth="1"/>
    <col min="1539" max="1539" width="0" style="5" hidden="1" customWidth="1"/>
    <col min="1540" max="1540" width="25.140625" style="5" customWidth="1"/>
    <col min="1541" max="1541" width="16.85546875" style="5" customWidth="1"/>
    <col min="1542" max="1542" width="25.42578125" style="5" customWidth="1"/>
    <col min="1543" max="1543" width="16.28515625" style="5" customWidth="1"/>
    <col min="1544" max="1544" width="23.28515625" style="5" customWidth="1"/>
    <col min="1545" max="1545" width="16.85546875" style="5" customWidth="1"/>
    <col min="1546" max="1546" width="23.5703125" style="5" customWidth="1"/>
    <col min="1547" max="1547" width="17.28515625" style="5" customWidth="1"/>
    <col min="1548" max="1548" width="32.42578125" style="5" customWidth="1"/>
    <col min="1549" max="1549" width="68.5703125" style="5" customWidth="1"/>
    <col min="1550" max="1786" width="9.140625" style="5"/>
    <col min="1787" max="1787" width="0" style="5" hidden="1" customWidth="1"/>
    <col min="1788" max="1788" width="9.140625" style="5"/>
    <col min="1789" max="1789" width="8.5703125" style="5" customWidth="1"/>
    <col min="1790" max="1790" width="26.28515625" style="5" customWidth="1"/>
    <col min="1791" max="1791" width="57.28515625" style="5" customWidth="1"/>
    <col min="1792" max="1792" width="53" style="5" customWidth="1"/>
    <col min="1793" max="1793" width="0" style="5" hidden="1" customWidth="1"/>
    <col min="1794" max="1794" width="22.85546875" style="5" customWidth="1"/>
    <col min="1795" max="1795" width="0" style="5" hidden="1" customWidth="1"/>
    <col min="1796" max="1796" width="25.140625" style="5" customWidth="1"/>
    <col min="1797" max="1797" width="16.85546875" style="5" customWidth="1"/>
    <col min="1798" max="1798" width="25.42578125" style="5" customWidth="1"/>
    <col min="1799" max="1799" width="16.28515625" style="5" customWidth="1"/>
    <col min="1800" max="1800" width="23.28515625" style="5" customWidth="1"/>
    <col min="1801" max="1801" width="16.85546875" style="5" customWidth="1"/>
    <col min="1802" max="1802" width="23.5703125" style="5" customWidth="1"/>
    <col min="1803" max="1803" width="17.28515625" style="5" customWidth="1"/>
    <col min="1804" max="1804" width="32.42578125" style="5" customWidth="1"/>
    <col min="1805" max="1805" width="68.5703125" style="5" customWidth="1"/>
    <col min="1806" max="2042" width="9.140625" style="5"/>
    <col min="2043" max="2043" width="0" style="5" hidden="1" customWidth="1"/>
    <col min="2044" max="2044" width="9.140625" style="5"/>
    <col min="2045" max="2045" width="8.5703125" style="5" customWidth="1"/>
    <col min="2046" max="2046" width="26.28515625" style="5" customWidth="1"/>
    <col min="2047" max="2047" width="57.28515625" style="5" customWidth="1"/>
    <col min="2048" max="2048" width="53" style="5" customWidth="1"/>
    <col min="2049" max="2049" width="0" style="5" hidden="1" customWidth="1"/>
    <col min="2050" max="2050" width="22.85546875" style="5" customWidth="1"/>
    <col min="2051" max="2051" width="0" style="5" hidden="1" customWidth="1"/>
    <col min="2052" max="2052" width="25.140625" style="5" customWidth="1"/>
    <col min="2053" max="2053" width="16.85546875" style="5" customWidth="1"/>
    <col min="2054" max="2054" width="25.42578125" style="5" customWidth="1"/>
    <col min="2055" max="2055" width="16.28515625" style="5" customWidth="1"/>
    <col min="2056" max="2056" width="23.28515625" style="5" customWidth="1"/>
    <col min="2057" max="2057" width="16.85546875" style="5" customWidth="1"/>
    <col min="2058" max="2058" width="23.5703125" style="5" customWidth="1"/>
    <col min="2059" max="2059" width="17.28515625" style="5" customWidth="1"/>
    <col min="2060" max="2060" width="32.42578125" style="5" customWidth="1"/>
    <col min="2061" max="2061" width="68.5703125" style="5" customWidth="1"/>
    <col min="2062" max="2298" width="9.140625" style="5"/>
    <col min="2299" max="2299" width="0" style="5" hidden="1" customWidth="1"/>
    <col min="2300" max="2300" width="9.140625" style="5"/>
    <col min="2301" max="2301" width="8.5703125" style="5" customWidth="1"/>
    <col min="2302" max="2302" width="26.28515625" style="5" customWidth="1"/>
    <col min="2303" max="2303" width="57.28515625" style="5" customWidth="1"/>
    <col min="2304" max="2304" width="53" style="5" customWidth="1"/>
    <col min="2305" max="2305" width="0" style="5" hidden="1" customWidth="1"/>
    <col min="2306" max="2306" width="22.85546875" style="5" customWidth="1"/>
    <col min="2307" max="2307" width="0" style="5" hidden="1" customWidth="1"/>
    <col min="2308" max="2308" width="25.140625" style="5" customWidth="1"/>
    <col min="2309" max="2309" width="16.85546875" style="5" customWidth="1"/>
    <col min="2310" max="2310" width="25.42578125" style="5" customWidth="1"/>
    <col min="2311" max="2311" width="16.28515625" style="5" customWidth="1"/>
    <col min="2312" max="2312" width="23.28515625" style="5" customWidth="1"/>
    <col min="2313" max="2313" width="16.85546875" style="5" customWidth="1"/>
    <col min="2314" max="2314" width="23.5703125" style="5" customWidth="1"/>
    <col min="2315" max="2315" width="17.28515625" style="5" customWidth="1"/>
    <col min="2316" max="2316" width="32.42578125" style="5" customWidth="1"/>
    <col min="2317" max="2317" width="68.5703125" style="5" customWidth="1"/>
    <col min="2318" max="2554" width="9.140625" style="5"/>
    <col min="2555" max="2555" width="0" style="5" hidden="1" customWidth="1"/>
    <col min="2556" max="2556" width="9.140625" style="5"/>
    <col min="2557" max="2557" width="8.5703125" style="5" customWidth="1"/>
    <col min="2558" max="2558" width="26.28515625" style="5" customWidth="1"/>
    <col min="2559" max="2559" width="57.28515625" style="5" customWidth="1"/>
    <col min="2560" max="2560" width="53" style="5" customWidth="1"/>
    <col min="2561" max="2561" width="0" style="5" hidden="1" customWidth="1"/>
    <col min="2562" max="2562" width="22.85546875" style="5" customWidth="1"/>
    <col min="2563" max="2563" width="0" style="5" hidden="1" customWidth="1"/>
    <col min="2564" max="2564" width="25.140625" style="5" customWidth="1"/>
    <col min="2565" max="2565" width="16.85546875" style="5" customWidth="1"/>
    <col min="2566" max="2566" width="25.42578125" style="5" customWidth="1"/>
    <col min="2567" max="2567" width="16.28515625" style="5" customWidth="1"/>
    <col min="2568" max="2568" width="23.28515625" style="5" customWidth="1"/>
    <col min="2569" max="2569" width="16.85546875" style="5" customWidth="1"/>
    <col min="2570" max="2570" width="23.5703125" style="5" customWidth="1"/>
    <col min="2571" max="2571" width="17.28515625" style="5" customWidth="1"/>
    <col min="2572" max="2572" width="32.42578125" style="5" customWidth="1"/>
    <col min="2573" max="2573" width="68.5703125" style="5" customWidth="1"/>
    <col min="2574" max="2810" width="9.140625" style="5"/>
    <col min="2811" max="2811" width="0" style="5" hidden="1" customWidth="1"/>
    <col min="2812" max="2812" width="9.140625" style="5"/>
    <col min="2813" max="2813" width="8.5703125" style="5" customWidth="1"/>
    <col min="2814" max="2814" width="26.28515625" style="5" customWidth="1"/>
    <col min="2815" max="2815" width="57.28515625" style="5" customWidth="1"/>
    <col min="2816" max="2816" width="53" style="5" customWidth="1"/>
    <col min="2817" max="2817" width="0" style="5" hidden="1" customWidth="1"/>
    <col min="2818" max="2818" width="22.85546875" style="5" customWidth="1"/>
    <col min="2819" max="2819" width="0" style="5" hidden="1" customWidth="1"/>
    <col min="2820" max="2820" width="25.140625" style="5" customWidth="1"/>
    <col min="2821" max="2821" width="16.85546875" style="5" customWidth="1"/>
    <col min="2822" max="2822" width="25.42578125" style="5" customWidth="1"/>
    <col min="2823" max="2823" width="16.28515625" style="5" customWidth="1"/>
    <col min="2824" max="2824" width="23.28515625" style="5" customWidth="1"/>
    <col min="2825" max="2825" width="16.85546875" style="5" customWidth="1"/>
    <col min="2826" max="2826" width="23.5703125" style="5" customWidth="1"/>
    <col min="2827" max="2827" width="17.28515625" style="5" customWidth="1"/>
    <col min="2828" max="2828" width="32.42578125" style="5" customWidth="1"/>
    <col min="2829" max="2829" width="68.5703125" style="5" customWidth="1"/>
    <col min="2830" max="3066" width="9.140625" style="5"/>
    <col min="3067" max="3067" width="0" style="5" hidden="1" customWidth="1"/>
    <col min="3068" max="3068" width="9.140625" style="5"/>
    <col min="3069" max="3069" width="8.5703125" style="5" customWidth="1"/>
    <col min="3070" max="3070" width="26.28515625" style="5" customWidth="1"/>
    <col min="3071" max="3071" width="57.28515625" style="5" customWidth="1"/>
    <col min="3072" max="3072" width="53" style="5" customWidth="1"/>
    <col min="3073" max="3073" width="0" style="5" hidden="1" customWidth="1"/>
    <col min="3074" max="3074" width="22.85546875" style="5" customWidth="1"/>
    <col min="3075" max="3075" width="0" style="5" hidden="1" customWidth="1"/>
    <col min="3076" max="3076" width="25.140625" style="5" customWidth="1"/>
    <col min="3077" max="3077" width="16.85546875" style="5" customWidth="1"/>
    <col min="3078" max="3078" width="25.42578125" style="5" customWidth="1"/>
    <col min="3079" max="3079" width="16.28515625" style="5" customWidth="1"/>
    <col min="3080" max="3080" width="23.28515625" style="5" customWidth="1"/>
    <col min="3081" max="3081" width="16.85546875" style="5" customWidth="1"/>
    <col min="3082" max="3082" width="23.5703125" style="5" customWidth="1"/>
    <col min="3083" max="3083" width="17.28515625" style="5" customWidth="1"/>
    <col min="3084" max="3084" width="32.42578125" style="5" customWidth="1"/>
    <col min="3085" max="3085" width="68.5703125" style="5" customWidth="1"/>
    <col min="3086" max="3322" width="9.140625" style="5"/>
    <col min="3323" max="3323" width="0" style="5" hidden="1" customWidth="1"/>
    <col min="3324" max="3324" width="9.140625" style="5"/>
    <col min="3325" max="3325" width="8.5703125" style="5" customWidth="1"/>
    <col min="3326" max="3326" width="26.28515625" style="5" customWidth="1"/>
    <col min="3327" max="3327" width="57.28515625" style="5" customWidth="1"/>
    <col min="3328" max="3328" width="53" style="5" customWidth="1"/>
    <col min="3329" max="3329" width="0" style="5" hidden="1" customWidth="1"/>
    <col min="3330" max="3330" width="22.85546875" style="5" customWidth="1"/>
    <col min="3331" max="3331" width="0" style="5" hidden="1" customWidth="1"/>
    <col min="3332" max="3332" width="25.140625" style="5" customWidth="1"/>
    <col min="3333" max="3333" width="16.85546875" style="5" customWidth="1"/>
    <col min="3334" max="3334" width="25.42578125" style="5" customWidth="1"/>
    <col min="3335" max="3335" width="16.28515625" style="5" customWidth="1"/>
    <col min="3336" max="3336" width="23.28515625" style="5" customWidth="1"/>
    <col min="3337" max="3337" width="16.85546875" style="5" customWidth="1"/>
    <col min="3338" max="3338" width="23.5703125" style="5" customWidth="1"/>
    <col min="3339" max="3339" width="17.28515625" style="5" customWidth="1"/>
    <col min="3340" max="3340" width="32.42578125" style="5" customWidth="1"/>
    <col min="3341" max="3341" width="68.5703125" style="5" customWidth="1"/>
    <col min="3342" max="3578" width="9.140625" style="5"/>
    <col min="3579" max="3579" width="0" style="5" hidden="1" customWidth="1"/>
    <col min="3580" max="3580" width="9.140625" style="5"/>
    <col min="3581" max="3581" width="8.5703125" style="5" customWidth="1"/>
    <col min="3582" max="3582" width="26.28515625" style="5" customWidth="1"/>
    <col min="3583" max="3583" width="57.28515625" style="5" customWidth="1"/>
    <col min="3584" max="3584" width="53" style="5" customWidth="1"/>
    <col min="3585" max="3585" width="0" style="5" hidden="1" customWidth="1"/>
    <col min="3586" max="3586" width="22.85546875" style="5" customWidth="1"/>
    <col min="3587" max="3587" width="0" style="5" hidden="1" customWidth="1"/>
    <col min="3588" max="3588" width="25.140625" style="5" customWidth="1"/>
    <col min="3589" max="3589" width="16.85546875" style="5" customWidth="1"/>
    <col min="3590" max="3590" width="25.42578125" style="5" customWidth="1"/>
    <col min="3591" max="3591" width="16.28515625" style="5" customWidth="1"/>
    <col min="3592" max="3592" width="23.28515625" style="5" customWidth="1"/>
    <col min="3593" max="3593" width="16.85546875" style="5" customWidth="1"/>
    <col min="3594" max="3594" width="23.5703125" style="5" customWidth="1"/>
    <col min="3595" max="3595" width="17.28515625" style="5" customWidth="1"/>
    <col min="3596" max="3596" width="32.42578125" style="5" customWidth="1"/>
    <col min="3597" max="3597" width="68.5703125" style="5" customWidth="1"/>
    <col min="3598" max="3834" width="9.140625" style="5"/>
    <col min="3835" max="3835" width="0" style="5" hidden="1" customWidth="1"/>
    <col min="3836" max="3836" width="9.140625" style="5"/>
    <col min="3837" max="3837" width="8.5703125" style="5" customWidth="1"/>
    <col min="3838" max="3838" width="26.28515625" style="5" customWidth="1"/>
    <col min="3839" max="3839" width="57.28515625" style="5" customWidth="1"/>
    <col min="3840" max="3840" width="53" style="5" customWidth="1"/>
    <col min="3841" max="3841" width="0" style="5" hidden="1" customWidth="1"/>
    <col min="3842" max="3842" width="22.85546875" style="5" customWidth="1"/>
    <col min="3843" max="3843" width="0" style="5" hidden="1" customWidth="1"/>
    <col min="3844" max="3844" width="25.140625" style="5" customWidth="1"/>
    <col min="3845" max="3845" width="16.85546875" style="5" customWidth="1"/>
    <col min="3846" max="3846" width="25.42578125" style="5" customWidth="1"/>
    <col min="3847" max="3847" width="16.28515625" style="5" customWidth="1"/>
    <col min="3848" max="3848" width="23.28515625" style="5" customWidth="1"/>
    <col min="3849" max="3849" width="16.85546875" style="5" customWidth="1"/>
    <col min="3850" max="3850" width="23.5703125" style="5" customWidth="1"/>
    <col min="3851" max="3851" width="17.28515625" style="5" customWidth="1"/>
    <col min="3852" max="3852" width="32.42578125" style="5" customWidth="1"/>
    <col min="3853" max="3853" width="68.5703125" style="5" customWidth="1"/>
    <col min="3854" max="4090" width="9.140625" style="5"/>
    <col min="4091" max="4091" width="0" style="5" hidden="1" customWidth="1"/>
    <col min="4092" max="4092" width="9.140625" style="5"/>
    <col min="4093" max="4093" width="8.5703125" style="5" customWidth="1"/>
    <col min="4094" max="4094" width="26.28515625" style="5" customWidth="1"/>
    <col min="4095" max="4095" width="57.28515625" style="5" customWidth="1"/>
    <col min="4096" max="4096" width="53" style="5" customWidth="1"/>
    <col min="4097" max="4097" width="0" style="5" hidden="1" customWidth="1"/>
    <col min="4098" max="4098" width="22.85546875" style="5" customWidth="1"/>
    <col min="4099" max="4099" width="0" style="5" hidden="1" customWidth="1"/>
    <col min="4100" max="4100" width="25.140625" style="5" customWidth="1"/>
    <col min="4101" max="4101" width="16.85546875" style="5" customWidth="1"/>
    <col min="4102" max="4102" width="25.42578125" style="5" customWidth="1"/>
    <col min="4103" max="4103" width="16.28515625" style="5" customWidth="1"/>
    <col min="4104" max="4104" width="23.28515625" style="5" customWidth="1"/>
    <col min="4105" max="4105" width="16.85546875" style="5" customWidth="1"/>
    <col min="4106" max="4106" width="23.5703125" style="5" customWidth="1"/>
    <col min="4107" max="4107" width="17.28515625" style="5" customWidth="1"/>
    <col min="4108" max="4108" width="32.42578125" style="5" customWidth="1"/>
    <col min="4109" max="4109" width="68.5703125" style="5" customWidth="1"/>
    <col min="4110" max="4346" width="9.140625" style="5"/>
    <col min="4347" max="4347" width="0" style="5" hidden="1" customWidth="1"/>
    <col min="4348" max="4348" width="9.140625" style="5"/>
    <col min="4349" max="4349" width="8.5703125" style="5" customWidth="1"/>
    <col min="4350" max="4350" width="26.28515625" style="5" customWidth="1"/>
    <col min="4351" max="4351" width="57.28515625" style="5" customWidth="1"/>
    <col min="4352" max="4352" width="53" style="5" customWidth="1"/>
    <col min="4353" max="4353" width="0" style="5" hidden="1" customWidth="1"/>
    <col min="4354" max="4354" width="22.85546875" style="5" customWidth="1"/>
    <col min="4355" max="4355" width="0" style="5" hidden="1" customWidth="1"/>
    <col min="4356" max="4356" width="25.140625" style="5" customWidth="1"/>
    <col min="4357" max="4357" width="16.85546875" style="5" customWidth="1"/>
    <col min="4358" max="4358" width="25.42578125" style="5" customWidth="1"/>
    <col min="4359" max="4359" width="16.28515625" style="5" customWidth="1"/>
    <col min="4360" max="4360" width="23.28515625" style="5" customWidth="1"/>
    <col min="4361" max="4361" width="16.85546875" style="5" customWidth="1"/>
    <col min="4362" max="4362" width="23.5703125" style="5" customWidth="1"/>
    <col min="4363" max="4363" width="17.28515625" style="5" customWidth="1"/>
    <col min="4364" max="4364" width="32.42578125" style="5" customWidth="1"/>
    <col min="4365" max="4365" width="68.5703125" style="5" customWidth="1"/>
    <col min="4366" max="4602" width="9.140625" style="5"/>
    <col min="4603" max="4603" width="0" style="5" hidden="1" customWidth="1"/>
    <col min="4604" max="4604" width="9.140625" style="5"/>
    <col min="4605" max="4605" width="8.5703125" style="5" customWidth="1"/>
    <col min="4606" max="4606" width="26.28515625" style="5" customWidth="1"/>
    <col min="4607" max="4607" width="57.28515625" style="5" customWidth="1"/>
    <col min="4608" max="4608" width="53" style="5" customWidth="1"/>
    <col min="4609" max="4609" width="0" style="5" hidden="1" customWidth="1"/>
    <col min="4610" max="4610" width="22.85546875" style="5" customWidth="1"/>
    <col min="4611" max="4611" width="0" style="5" hidden="1" customWidth="1"/>
    <col min="4612" max="4612" width="25.140625" style="5" customWidth="1"/>
    <col min="4613" max="4613" width="16.85546875" style="5" customWidth="1"/>
    <col min="4614" max="4614" width="25.42578125" style="5" customWidth="1"/>
    <col min="4615" max="4615" width="16.28515625" style="5" customWidth="1"/>
    <col min="4616" max="4616" width="23.28515625" style="5" customWidth="1"/>
    <col min="4617" max="4617" width="16.85546875" style="5" customWidth="1"/>
    <col min="4618" max="4618" width="23.5703125" style="5" customWidth="1"/>
    <col min="4619" max="4619" width="17.28515625" style="5" customWidth="1"/>
    <col min="4620" max="4620" width="32.42578125" style="5" customWidth="1"/>
    <col min="4621" max="4621" width="68.5703125" style="5" customWidth="1"/>
    <col min="4622" max="4858" width="9.140625" style="5"/>
    <col min="4859" max="4859" width="0" style="5" hidden="1" customWidth="1"/>
    <col min="4860" max="4860" width="9.140625" style="5"/>
    <col min="4861" max="4861" width="8.5703125" style="5" customWidth="1"/>
    <col min="4862" max="4862" width="26.28515625" style="5" customWidth="1"/>
    <col min="4863" max="4863" width="57.28515625" style="5" customWidth="1"/>
    <col min="4864" max="4864" width="53" style="5" customWidth="1"/>
    <col min="4865" max="4865" width="0" style="5" hidden="1" customWidth="1"/>
    <col min="4866" max="4866" width="22.85546875" style="5" customWidth="1"/>
    <col min="4867" max="4867" width="0" style="5" hidden="1" customWidth="1"/>
    <col min="4868" max="4868" width="25.140625" style="5" customWidth="1"/>
    <col min="4869" max="4869" width="16.85546875" style="5" customWidth="1"/>
    <col min="4870" max="4870" width="25.42578125" style="5" customWidth="1"/>
    <col min="4871" max="4871" width="16.28515625" style="5" customWidth="1"/>
    <col min="4872" max="4872" width="23.28515625" style="5" customWidth="1"/>
    <col min="4873" max="4873" width="16.85546875" style="5" customWidth="1"/>
    <col min="4874" max="4874" width="23.5703125" style="5" customWidth="1"/>
    <col min="4875" max="4875" width="17.28515625" style="5" customWidth="1"/>
    <col min="4876" max="4876" width="32.42578125" style="5" customWidth="1"/>
    <col min="4877" max="4877" width="68.5703125" style="5" customWidth="1"/>
    <col min="4878" max="5114" width="9.140625" style="5"/>
    <col min="5115" max="5115" width="0" style="5" hidden="1" customWidth="1"/>
    <col min="5116" max="5116" width="9.140625" style="5"/>
    <col min="5117" max="5117" width="8.5703125" style="5" customWidth="1"/>
    <col min="5118" max="5118" width="26.28515625" style="5" customWidth="1"/>
    <col min="5119" max="5119" width="57.28515625" style="5" customWidth="1"/>
    <col min="5120" max="5120" width="53" style="5" customWidth="1"/>
    <col min="5121" max="5121" width="0" style="5" hidden="1" customWidth="1"/>
    <col min="5122" max="5122" width="22.85546875" style="5" customWidth="1"/>
    <col min="5123" max="5123" width="0" style="5" hidden="1" customWidth="1"/>
    <col min="5124" max="5124" width="25.140625" style="5" customWidth="1"/>
    <col min="5125" max="5125" width="16.85546875" style="5" customWidth="1"/>
    <col min="5126" max="5126" width="25.42578125" style="5" customWidth="1"/>
    <col min="5127" max="5127" width="16.28515625" style="5" customWidth="1"/>
    <col min="5128" max="5128" width="23.28515625" style="5" customWidth="1"/>
    <col min="5129" max="5129" width="16.85546875" style="5" customWidth="1"/>
    <col min="5130" max="5130" width="23.5703125" style="5" customWidth="1"/>
    <col min="5131" max="5131" width="17.28515625" style="5" customWidth="1"/>
    <col min="5132" max="5132" width="32.42578125" style="5" customWidth="1"/>
    <col min="5133" max="5133" width="68.5703125" style="5" customWidth="1"/>
    <col min="5134" max="5370" width="9.140625" style="5"/>
    <col min="5371" max="5371" width="0" style="5" hidden="1" customWidth="1"/>
    <col min="5372" max="5372" width="9.140625" style="5"/>
    <col min="5373" max="5373" width="8.5703125" style="5" customWidth="1"/>
    <col min="5374" max="5374" width="26.28515625" style="5" customWidth="1"/>
    <col min="5375" max="5375" width="57.28515625" style="5" customWidth="1"/>
    <col min="5376" max="5376" width="53" style="5" customWidth="1"/>
    <col min="5377" max="5377" width="0" style="5" hidden="1" customWidth="1"/>
    <col min="5378" max="5378" width="22.85546875" style="5" customWidth="1"/>
    <col min="5379" max="5379" width="0" style="5" hidden="1" customWidth="1"/>
    <col min="5380" max="5380" width="25.140625" style="5" customWidth="1"/>
    <col min="5381" max="5381" width="16.85546875" style="5" customWidth="1"/>
    <col min="5382" max="5382" width="25.42578125" style="5" customWidth="1"/>
    <col min="5383" max="5383" width="16.28515625" style="5" customWidth="1"/>
    <col min="5384" max="5384" width="23.28515625" style="5" customWidth="1"/>
    <col min="5385" max="5385" width="16.85546875" style="5" customWidth="1"/>
    <col min="5386" max="5386" width="23.5703125" style="5" customWidth="1"/>
    <col min="5387" max="5387" width="17.28515625" style="5" customWidth="1"/>
    <col min="5388" max="5388" width="32.42578125" style="5" customWidth="1"/>
    <col min="5389" max="5389" width="68.5703125" style="5" customWidth="1"/>
    <col min="5390" max="5626" width="9.140625" style="5"/>
    <col min="5627" max="5627" width="0" style="5" hidden="1" customWidth="1"/>
    <col min="5628" max="5628" width="9.140625" style="5"/>
    <col min="5629" max="5629" width="8.5703125" style="5" customWidth="1"/>
    <col min="5630" max="5630" width="26.28515625" style="5" customWidth="1"/>
    <col min="5631" max="5631" width="57.28515625" style="5" customWidth="1"/>
    <col min="5632" max="5632" width="53" style="5" customWidth="1"/>
    <col min="5633" max="5633" width="0" style="5" hidden="1" customWidth="1"/>
    <col min="5634" max="5634" width="22.85546875" style="5" customWidth="1"/>
    <col min="5635" max="5635" width="0" style="5" hidden="1" customWidth="1"/>
    <col min="5636" max="5636" width="25.140625" style="5" customWidth="1"/>
    <col min="5637" max="5637" width="16.85546875" style="5" customWidth="1"/>
    <col min="5638" max="5638" width="25.42578125" style="5" customWidth="1"/>
    <col min="5639" max="5639" width="16.28515625" style="5" customWidth="1"/>
    <col min="5640" max="5640" width="23.28515625" style="5" customWidth="1"/>
    <col min="5641" max="5641" width="16.85546875" style="5" customWidth="1"/>
    <col min="5642" max="5642" width="23.5703125" style="5" customWidth="1"/>
    <col min="5643" max="5643" width="17.28515625" style="5" customWidth="1"/>
    <col min="5644" max="5644" width="32.42578125" style="5" customWidth="1"/>
    <col min="5645" max="5645" width="68.5703125" style="5" customWidth="1"/>
    <col min="5646" max="5882" width="9.140625" style="5"/>
    <col min="5883" max="5883" width="0" style="5" hidden="1" customWidth="1"/>
    <col min="5884" max="5884" width="9.140625" style="5"/>
    <col min="5885" max="5885" width="8.5703125" style="5" customWidth="1"/>
    <col min="5886" max="5886" width="26.28515625" style="5" customWidth="1"/>
    <col min="5887" max="5887" width="57.28515625" style="5" customWidth="1"/>
    <col min="5888" max="5888" width="53" style="5" customWidth="1"/>
    <col min="5889" max="5889" width="0" style="5" hidden="1" customWidth="1"/>
    <col min="5890" max="5890" width="22.85546875" style="5" customWidth="1"/>
    <col min="5891" max="5891" width="0" style="5" hidden="1" customWidth="1"/>
    <col min="5892" max="5892" width="25.140625" style="5" customWidth="1"/>
    <col min="5893" max="5893" width="16.85546875" style="5" customWidth="1"/>
    <col min="5894" max="5894" width="25.42578125" style="5" customWidth="1"/>
    <col min="5895" max="5895" width="16.28515625" style="5" customWidth="1"/>
    <col min="5896" max="5896" width="23.28515625" style="5" customWidth="1"/>
    <col min="5897" max="5897" width="16.85546875" style="5" customWidth="1"/>
    <col min="5898" max="5898" width="23.5703125" style="5" customWidth="1"/>
    <col min="5899" max="5899" width="17.28515625" style="5" customWidth="1"/>
    <col min="5900" max="5900" width="32.42578125" style="5" customWidth="1"/>
    <col min="5901" max="5901" width="68.5703125" style="5" customWidth="1"/>
    <col min="5902" max="6138" width="9.140625" style="5"/>
    <col min="6139" max="6139" width="0" style="5" hidden="1" customWidth="1"/>
    <col min="6140" max="6140" width="9.140625" style="5"/>
    <col min="6141" max="6141" width="8.5703125" style="5" customWidth="1"/>
    <col min="6142" max="6142" width="26.28515625" style="5" customWidth="1"/>
    <col min="6143" max="6143" width="57.28515625" style="5" customWidth="1"/>
    <col min="6144" max="6144" width="53" style="5" customWidth="1"/>
    <col min="6145" max="6145" width="0" style="5" hidden="1" customWidth="1"/>
    <col min="6146" max="6146" width="22.85546875" style="5" customWidth="1"/>
    <col min="6147" max="6147" width="0" style="5" hidden="1" customWidth="1"/>
    <col min="6148" max="6148" width="25.140625" style="5" customWidth="1"/>
    <col min="6149" max="6149" width="16.85546875" style="5" customWidth="1"/>
    <col min="6150" max="6150" width="25.42578125" style="5" customWidth="1"/>
    <col min="6151" max="6151" width="16.28515625" style="5" customWidth="1"/>
    <col min="6152" max="6152" width="23.28515625" style="5" customWidth="1"/>
    <col min="6153" max="6153" width="16.85546875" style="5" customWidth="1"/>
    <col min="6154" max="6154" width="23.5703125" style="5" customWidth="1"/>
    <col min="6155" max="6155" width="17.28515625" style="5" customWidth="1"/>
    <col min="6156" max="6156" width="32.42578125" style="5" customWidth="1"/>
    <col min="6157" max="6157" width="68.5703125" style="5" customWidth="1"/>
    <col min="6158" max="6394" width="9.140625" style="5"/>
    <col min="6395" max="6395" width="0" style="5" hidden="1" customWidth="1"/>
    <col min="6396" max="6396" width="9.140625" style="5"/>
    <col min="6397" max="6397" width="8.5703125" style="5" customWidth="1"/>
    <col min="6398" max="6398" width="26.28515625" style="5" customWidth="1"/>
    <col min="6399" max="6399" width="57.28515625" style="5" customWidth="1"/>
    <col min="6400" max="6400" width="53" style="5" customWidth="1"/>
    <col min="6401" max="6401" width="0" style="5" hidden="1" customWidth="1"/>
    <col min="6402" max="6402" width="22.85546875" style="5" customWidth="1"/>
    <col min="6403" max="6403" width="0" style="5" hidden="1" customWidth="1"/>
    <col min="6404" max="6404" width="25.140625" style="5" customWidth="1"/>
    <col min="6405" max="6405" width="16.85546875" style="5" customWidth="1"/>
    <col min="6406" max="6406" width="25.42578125" style="5" customWidth="1"/>
    <col min="6407" max="6407" width="16.28515625" style="5" customWidth="1"/>
    <col min="6408" max="6408" width="23.28515625" style="5" customWidth="1"/>
    <col min="6409" max="6409" width="16.85546875" style="5" customWidth="1"/>
    <col min="6410" max="6410" width="23.5703125" style="5" customWidth="1"/>
    <col min="6411" max="6411" width="17.28515625" style="5" customWidth="1"/>
    <col min="6412" max="6412" width="32.42578125" style="5" customWidth="1"/>
    <col min="6413" max="6413" width="68.5703125" style="5" customWidth="1"/>
    <col min="6414" max="6650" width="9.140625" style="5"/>
    <col min="6651" max="6651" width="0" style="5" hidden="1" customWidth="1"/>
    <col min="6652" max="6652" width="9.140625" style="5"/>
    <col min="6653" max="6653" width="8.5703125" style="5" customWidth="1"/>
    <col min="6654" max="6654" width="26.28515625" style="5" customWidth="1"/>
    <col min="6655" max="6655" width="57.28515625" style="5" customWidth="1"/>
    <col min="6656" max="6656" width="53" style="5" customWidth="1"/>
    <col min="6657" max="6657" width="0" style="5" hidden="1" customWidth="1"/>
    <col min="6658" max="6658" width="22.85546875" style="5" customWidth="1"/>
    <col min="6659" max="6659" width="0" style="5" hidden="1" customWidth="1"/>
    <col min="6660" max="6660" width="25.140625" style="5" customWidth="1"/>
    <col min="6661" max="6661" width="16.85546875" style="5" customWidth="1"/>
    <col min="6662" max="6662" width="25.42578125" style="5" customWidth="1"/>
    <col min="6663" max="6663" width="16.28515625" style="5" customWidth="1"/>
    <col min="6664" max="6664" width="23.28515625" style="5" customWidth="1"/>
    <col min="6665" max="6665" width="16.85546875" style="5" customWidth="1"/>
    <col min="6666" max="6666" width="23.5703125" style="5" customWidth="1"/>
    <col min="6667" max="6667" width="17.28515625" style="5" customWidth="1"/>
    <col min="6668" max="6668" width="32.42578125" style="5" customWidth="1"/>
    <col min="6669" max="6669" width="68.5703125" style="5" customWidth="1"/>
    <col min="6670" max="6906" width="9.140625" style="5"/>
    <col min="6907" max="6907" width="0" style="5" hidden="1" customWidth="1"/>
    <col min="6908" max="6908" width="9.140625" style="5"/>
    <col min="6909" max="6909" width="8.5703125" style="5" customWidth="1"/>
    <col min="6910" max="6910" width="26.28515625" style="5" customWidth="1"/>
    <col min="6911" max="6911" width="57.28515625" style="5" customWidth="1"/>
    <col min="6912" max="6912" width="53" style="5" customWidth="1"/>
    <col min="6913" max="6913" width="0" style="5" hidden="1" customWidth="1"/>
    <col min="6914" max="6914" width="22.85546875" style="5" customWidth="1"/>
    <col min="6915" max="6915" width="0" style="5" hidden="1" customWidth="1"/>
    <col min="6916" max="6916" width="25.140625" style="5" customWidth="1"/>
    <col min="6917" max="6917" width="16.85546875" style="5" customWidth="1"/>
    <col min="6918" max="6918" width="25.42578125" style="5" customWidth="1"/>
    <col min="6919" max="6919" width="16.28515625" style="5" customWidth="1"/>
    <col min="6920" max="6920" width="23.28515625" style="5" customWidth="1"/>
    <col min="6921" max="6921" width="16.85546875" style="5" customWidth="1"/>
    <col min="6922" max="6922" width="23.5703125" style="5" customWidth="1"/>
    <col min="6923" max="6923" width="17.28515625" style="5" customWidth="1"/>
    <col min="6924" max="6924" width="32.42578125" style="5" customWidth="1"/>
    <col min="6925" max="6925" width="68.5703125" style="5" customWidth="1"/>
    <col min="6926" max="7162" width="9.140625" style="5"/>
    <col min="7163" max="7163" width="0" style="5" hidden="1" customWidth="1"/>
    <col min="7164" max="7164" width="9.140625" style="5"/>
    <col min="7165" max="7165" width="8.5703125" style="5" customWidth="1"/>
    <col min="7166" max="7166" width="26.28515625" style="5" customWidth="1"/>
    <col min="7167" max="7167" width="57.28515625" style="5" customWidth="1"/>
    <col min="7168" max="7168" width="53" style="5" customWidth="1"/>
    <col min="7169" max="7169" width="0" style="5" hidden="1" customWidth="1"/>
    <col min="7170" max="7170" width="22.85546875" style="5" customWidth="1"/>
    <col min="7171" max="7171" width="0" style="5" hidden="1" customWidth="1"/>
    <col min="7172" max="7172" width="25.140625" style="5" customWidth="1"/>
    <col min="7173" max="7173" width="16.85546875" style="5" customWidth="1"/>
    <col min="7174" max="7174" width="25.42578125" style="5" customWidth="1"/>
    <col min="7175" max="7175" width="16.28515625" style="5" customWidth="1"/>
    <col min="7176" max="7176" width="23.28515625" style="5" customWidth="1"/>
    <col min="7177" max="7177" width="16.85546875" style="5" customWidth="1"/>
    <col min="7178" max="7178" width="23.5703125" style="5" customWidth="1"/>
    <col min="7179" max="7179" width="17.28515625" style="5" customWidth="1"/>
    <col min="7180" max="7180" width="32.42578125" style="5" customWidth="1"/>
    <col min="7181" max="7181" width="68.5703125" style="5" customWidth="1"/>
    <col min="7182" max="7418" width="9.140625" style="5"/>
    <col min="7419" max="7419" width="0" style="5" hidden="1" customWidth="1"/>
    <col min="7420" max="7420" width="9.140625" style="5"/>
    <col min="7421" max="7421" width="8.5703125" style="5" customWidth="1"/>
    <col min="7422" max="7422" width="26.28515625" style="5" customWidth="1"/>
    <col min="7423" max="7423" width="57.28515625" style="5" customWidth="1"/>
    <col min="7424" max="7424" width="53" style="5" customWidth="1"/>
    <col min="7425" max="7425" width="0" style="5" hidden="1" customWidth="1"/>
    <col min="7426" max="7426" width="22.85546875" style="5" customWidth="1"/>
    <col min="7427" max="7427" width="0" style="5" hidden="1" customWidth="1"/>
    <col min="7428" max="7428" width="25.140625" style="5" customWidth="1"/>
    <col min="7429" max="7429" width="16.85546875" style="5" customWidth="1"/>
    <col min="7430" max="7430" width="25.42578125" style="5" customWidth="1"/>
    <col min="7431" max="7431" width="16.28515625" style="5" customWidth="1"/>
    <col min="7432" max="7432" width="23.28515625" style="5" customWidth="1"/>
    <col min="7433" max="7433" width="16.85546875" style="5" customWidth="1"/>
    <col min="7434" max="7434" width="23.5703125" style="5" customWidth="1"/>
    <col min="7435" max="7435" width="17.28515625" style="5" customWidth="1"/>
    <col min="7436" max="7436" width="32.42578125" style="5" customWidth="1"/>
    <col min="7437" max="7437" width="68.5703125" style="5" customWidth="1"/>
    <col min="7438" max="7674" width="9.140625" style="5"/>
    <col min="7675" max="7675" width="0" style="5" hidden="1" customWidth="1"/>
    <col min="7676" max="7676" width="9.140625" style="5"/>
    <col min="7677" max="7677" width="8.5703125" style="5" customWidth="1"/>
    <col min="7678" max="7678" width="26.28515625" style="5" customWidth="1"/>
    <col min="7679" max="7679" width="57.28515625" style="5" customWidth="1"/>
    <col min="7680" max="7680" width="53" style="5" customWidth="1"/>
    <col min="7681" max="7681" width="0" style="5" hidden="1" customWidth="1"/>
    <col min="7682" max="7682" width="22.85546875" style="5" customWidth="1"/>
    <col min="7683" max="7683" width="0" style="5" hidden="1" customWidth="1"/>
    <col min="7684" max="7684" width="25.140625" style="5" customWidth="1"/>
    <col min="7685" max="7685" width="16.85546875" style="5" customWidth="1"/>
    <col min="7686" max="7686" width="25.42578125" style="5" customWidth="1"/>
    <col min="7687" max="7687" width="16.28515625" style="5" customWidth="1"/>
    <col min="7688" max="7688" width="23.28515625" style="5" customWidth="1"/>
    <col min="7689" max="7689" width="16.85546875" style="5" customWidth="1"/>
    <col min="7690" max="7690" width="23.5703125" style="5" customWidth="1"/>
    <col min="7691" max="7691" width="17.28515625" style="5" customWidth="1"/>
    <col min="7692" max="7692" width="32.42578125" style="5" customWidth="1"/>
    <col min="7693" max="7693" width="68.5703125" style="5" customWidth="1"/>
    <col min="7694" max="7930" width="9.140625" style="5"/>
    <col min="7931" max="7931" width="0" style="5" hidden="1" customWidth="1"/>
    <col min="7932" max="7932" width="9.140625" style="5"/>
    <col min="7933" max="7933" width="8.5703125" style="5" customWidth="1"/>
    <col min="7934" max="7934" width="26.28515625" style="5" customWidth="1"/>
    <col min="7935" max="7935" width="57.28515625" style="5" customWidth="1"/>
    <col min="7936" max="7936" width="53" style="5" customWidth="1"/>
    <col min="7937" max="7937" width="0" style="5" hidden="1" customWidth="1"/>
    <col min="7938" max="7938" width="22.85546875" style="5" customWidth="1"/>
    <col min="7939" max="7939" width="0" style="5" hidden="1" customWidth="1"/>
    <col min="7940" max="7940" width="25.140625" style="5" customWidth="1"/>
    <col min="7941" max="7941" width="16.85546875" style="5" customWidth="1"/>
    <col min="7942" max="7942" width="25.42578125" style="5" customWidth="1"/>
    <col min="7943" max="7943" width="16.28515625" style="5" customWidth="1"/>
    <col min="7944" max="7944" width="23.28515625" style="5" customWidth="1"/>
    <col min="7945" max="7945" width="16.85546875" style="5" customWidth="1"/>
    <col min="7946" max="7946" width="23.5703125" style="5" customWidth="1"/>
    <col min="7947" max="7947" width="17.28515625" style="5" customWidth="1"/>
    <col min="7948" max="7948" width="32.42578125" style="5" customWidth="1"/>
    <col min="7949" max="7949" width="68.5703125" style="5" customWidth="1"/>
    <col min="7950" max="8186" width="9.140625" style="5"/>
    <col min="8187" max="8187" width="0" style="5" hidden="1" customWidth="1"/>
    <col min="8188" max="8188" width="9.140625" style="5"/>
    <col min="8189" max="8189" width="8.5703125" style="5" customWidth="1"/>
    <col min="8190" max="8190" width="26.28515625" style="5" customWidth="1"/>
    <col min="8191" max="8191" width="57.28515625" style="5" customWidth="1"/>
    <col min="8192" max="8192" width="53" style="5" customWidth="1"/>
    <col min="8193" max="8193" width="0" style="5" hidden="1" customWidth="1"/>
    <col min="8194" max="8194" width="22.85546875" style="5" customWidth="1"/>
    <col min="8195" max="8195" width="0" style="5" hidden="1" customWidth="1"/>
    <col min="8196" max="8196" width="25.140625" style="5" customWidth="1"/>
    <col min="8197" max="8197" width="16.85546875" style="5" customWidth="1"/>
    <col min="8198" max="8198" width="25.42578125" style="5" customWidth="1"/>
    <col min="8199" max="8199" width="16.28515625" style="5" customWidth="1"/>
    <col min="8200" max="8200" width="23.28515625" style="5" customWidth="1"/>
    <col min="8201" max="8201" width="16.85546875" style="5" customWidth="1"/>
    <col min="8202" max="8202" width="23.5703125" style="5" customWidth="1"/>
    <col min="8203" max="8203" width="17.28515625" style="5" customWidth="1"/>
    <col min="8204" max="8204" width="32.42578125" style="5" customWidth="1"/>
    <col min="8205" max="8205" width="68.5703125" style="5" customWidth="1"/>
    <col min="8206" max="8442" width="9.140625" style="5"/>
    <col min="8443" max="8443" width="0" style="5" hidden="1" customWidth="1"/>
    <col min="8444" max="8444" width="9.140625" style="5"/>
    <col min="8445" max="8445" width="8.5703125" style="5" customWidth="1"/>
    <col min="8446" max="8446" width="26.28515625" style="5" customWidth="1"/>
    <col min="8447" max="8447" width="57.28515625" style="5" customWidth="1"/>
    <col min="8448" max="8448" width="53" style="5" customWidth="1"/>
    <col min="8449" max="8449" width="0" style="5" hidden="1" customWidth="1"/>
    <col min="8450" max="8450" width="22.85546875" style="5" customWidth="1"/>
    <col min="8451" max="8451" width="0" style="5" hidden="1" customWidth="1"/>
    <col min="8452" max="8452" width="25.140625" style="5" customWidth="1"/>
    <col min="8453" max="8453" width="16.85546875" style="5" customWidth="1"/>
    <col min="8454" max="8454" width="25.42578125" style="5" customWidth="1"/>
    <col min="8455" max="8455" width="16.28515625" style="5" customWidth="1"/>
    <col min="8456" max="8456" width="23.28515625" style="5" customWidth="1"/>
    <col min="8457" max="8457" width="16.85546875" style="5" customWidth="1"/>
    <col min="8458" max="8458" width="23.5703125" style="5" customWidth="1"/>
    <col min="8459" max="8459" width="17.28515625" style="5" customWidth="1"/>
    <col min="8460" max="8460" width="32.42578125" style="5" customWidth="1"/>
    <col min="8461" max="8461" width="68.5703125" style="5" customWidth="1"/>
    <col min="8462" max="8698" width="9.140625" style="5"/>
    <col min="8699" max="8699" width="0" style="5" hidden="1" customWidth="1"/>
    <col min="8700" max="8700" width="9.140625" style="5"/>
    <col min="8701" max="8701" width="8.5703125" style="5" customWidth="1"/>
    <col min="8702" max="8702" width="26.28515625" style="5" customWidth="1"/>
    <col min="8703" max="8703" width="57.28515625" style="5" customWidth="1"/>
    <col min="8704" max="8704" width="53" style="5" customWidth="1"/>
    <col min="8705" max="8705" width="0" style="5" hidden="1" customWidth="1"/>
    <col min="8706" max="8706" width="22.85546875" style="5" customWidth="1"/>
    <col min="8707" max="8707" width="0" style="5" hidden="1" customWidth="1"/>
    <col min="8708" max="8708" width="25.140625" style="5" customWidth="1"/>
    <col min="8709" max="8709" width="16.85546875" style="5" customWidth="1"/>
    <col min="8710" max="8710" width="25.42578125" style="5" customWidth="1"/>
    <col min="8711" max="8711" width="16.28515625" style="5" customWidth="1"/>
    <col min="8712" max="8712" width="23.28515625" style="5" customWidth="1"/>
    <col min="8713" max="8713" width="16.85546875" style="5" customWidth="1"/>
    <col min="8714" max="8714" width="23.5703125" style="5" customWidth="1"/>
    <col min="8715" max="8715" width="17.28515625" style="5" customWidth="1"/>
    <col min="8716" max="8716" width="32.42578125" style="5" customWidth="1"/>
    <col min="8717" max="8717" width="68.5703125" style="5" customWidth="1"/>
    <col min="8718" max="8954" width="9.140625" style="5"/>
    <col min="8955" max="8955" width="0" style="5" hidden="1" customWidth="1"/>
    <col min="8956" max="8956" width="9.140625" style="5"/>
    <col min="8957" max="8957" width="8.5703125" style="5" customWidth="1"/>
    <col min="8958" max="8958" width="26.28515625" style="5" customWidth="1"/>
    <col min="8959" max="8959" width="57.28515625" style="5" customWidth="1"/>
    <col min="8960" max="8960" width="53" style="5" customWidth="1"/>
    <col min="8961" max="8961" width="0" style="5" hidden="1" customWidth="1"/>
    <col min="8962" max="8962" width="22.85546875" style="5" customWidth="1"/>
    <col min="8963" max="8963" width="0" style="5" hidden="1" customWidth="1"/>
    <col min="8964" max="8964" width="25.140625" style="5" customWidth="1"/>
    <col min="8965" max="8965" width="16.85546875" style="5" customWidth="1"/>
    <col min="8966" max="8966" width="25.42578125" style="5" customWidth="1"/>
    <col min="8967" max="8967" width="16.28515625" style="5" customWidth="1"/>
    <col min="8968" max="8968" width="23.28515625" style="5" customWidth="1"/>
    <col min="8969" max="8969" width="16.85546875" style="5" customWidth="1"/>
    <col min="8970" max="8970" width="23.5703125" style="5" customWidth="1"/>
    <col min="8971" max="8971" width="17.28515625" style="5" customWidth="1"/>
    <col min="8972" max="8972" width="32.42578125" style="5" customWidth="1"/>
    <col min="8973" max="8973" width="68.5703125" style="5" customWidth="1"/>
    <col min="8974" max="9210" width="9.140625" style="5"/>
    <col min="9211" max="9211" width="0" style="5" hidden="1" customWidth="1"/>
    <col min="9212" max="9212" width="9.140625" style="5"/>
    <col min="9213" max="9213" width="8.5703125" style="5" customWidth="1"/>
    <col min="9214" max="9214" width="26.28515625" style="5" customWidth="1"/>
    <col min="9215" max="9215" width="57.28515625" style="5" customWidth="1"/>
    <col min="9216" max="9216" width="53" style="5" customWidth="1"/>
    <col min="9217" max="9217" width="0" style="5" hidden="1" customWidth="1"/>
    <col min="9218" max="9218" width="22.85546875" style="5" customWidth="1"/>
    <col min="9219" max="9219" width="0" style="5" hidden="1" customWidth="1"/>
    <col min="9220" max="9220" width="25.140625" style="5" customWidth="1"/>
    <col min="9221" max="9221" width="16.85546875" style="5" customWidth="1"/>
    <col min="9222" max="9222" width="25.42578125" style="5" customWidth="1"/>
    <col min="9223" max="9223" width="16.28515625" style="5" customWidth="1"/>
    <col min="9224" max="9224" width="23.28515625" style="5" customWidth="1"/>
    <col min="9225" max="9225" width="16.85546875" style="5" customWidth="1"/>
    <col min="9226" max="9226" width="23.5703125" style="5" customWidth="1"/>
    <col min="9227" max="9227" width="17.28515625" style="5" customWidth="1"/>
    <col min="9228" max="9228" width="32.42578125" style="5" customWidth="1"/>
    <col min="9229" max="9229" width="68.5703125" style="5" customWidth="1"/>
    <col min="9230" max="9466" width="9.140625" style="5"/>
    <col min="9467" max="9467" width="0" style="5" hidden="1" customWidth="1"/>
    <col min="9468" max="9468" width="9.140625" style="5"/>
    <col min="9469" max="9469" width="8.5703125" style="5" customWidth="1"/>
    <col min="9470" max="9470" width="26.28515625" style="5" customWidth="1"/>
    <col min="9471" max="9471" width="57.28515625" style="5" customWidth="1"/>
    <col min="9472" max="9472" width="53" style="5" customWidth="1"/>
    <col min="9473" max="9473" width="0" style="5" hidden="1" customWidth="1"/>
    <col min="9474" max="9474" width="22.85546875" style="5" customWidth="1"/>
    <col min="9475" max="9475" width="0" style="5" hidden="1" customWidth="1"/>
    <col min="9476" max="9476" width="25.140625" style="5" customWidth="1"/>
    <col min="9477" max="9477" width="16.85546875" style="5" customWidth="1"/>
    <col min="9478" max="9478" width="25.42578125" style="5" customWidth="1"/>
    <col min="9479" max="9479" width="16.28515625" style="5" customWidth="1"/>
    <col min="9480" max="9480" width="23.28515625" style="5" customWidth="1"/>
    <col min="9481" max="9481" width="16.85546875" style="5" customWidth="1"/>
    <col min="9482" max="9482" width="23.5703125" style="5" customWidth="1"/>
    <col min="9483" max="9483" width="17.28515625" style="5" customWidth="1"/>
    <col min="9484" max="9484" width="32.42578125" style="5" customWidth="1"/>
    <col min="9485" max="9485" width="68.5703125" style="5" customWidth="1"/>
    <col min="9486" max="9722" width="9.140625" style="5"/>
    <col min="9723" max="9723" width="0" style="5" hidden="1" customWidth="1"/>
    <col min="9724" max="9724" width="9.140625" style="5"/>
    <col min="9725" max="9725" width="8.5703125" style="5" customWidth="1"/>
    <col min="9726" max="9726" width="26.28515625" style="5" customWidth="1"/>
    <col min="9727" max="9727" width="57.28515625" style="5" customWidth="1"/>
    <col min="9728" max="9728" width="53" style="5" customWidth="1"/>
    <col min="9729" max="9729" width="0" style="5" hidden="1" customWidth="1"/>
    <col min="9730" max="9730" width="22.85546875" style="5" customWidth="1"/>
    <col min="9731" max="9731" width="0" style="5" hidden="1" customWidth="1"/>
    <col min="9732" max="9732" width="25.140625" style="5" customWidth="1"/>
    <col min="9733" max="9733" width="16.85546875" style="5" customWidth="1"/>
    <col min="9734" max="9734" width="25.42578125" style="5" customWidth="1"/>
    <col min="9735" max="9735" width="16.28515625" style="5" customWidth="1"/>
    <col min="9736" max="9736" width="23.28515625" style="5" customWidth="1"/>
    <col min="9737" max="9737" width="16.85546875" style="5" customWidth="1"/>
    <col min="9738" max="9738" width="23.5703125" style="5" customWidth="1"/>
    <col min="9739" max="9739" width="17.28515625" style="5" customWidth="1"/>
    <col min="9740" max="9740" width="32.42578125" style="5" customWidth="1"/>
    <col min="9741" max="9741" width="68.5703125" style="5" customWidth="1"/>
    <col min="9742" max="9978" width="9.140625" style="5"/>
    <col min="9979" max="9979" width="0" style="5" hidden="1" customWidth="1"/>
    <col min="9980" max="9980" width="9.140625" style="5"/>
    <col min="9981" max="9981" width="8.5703125" style="5" customWidth="1"/>
    <col min="9982" max="9982" width="26.28515625" style="5" customWidth="1"/>
    <col min="9983" max="9983" width="57.28515625" style="5" customWidth="1"/>
    <col min="9984" max="9984" width="53" style="5" customWidth="1"/>
    <col min="9985" max="9985" width="0" style="5" hidden="1" customWidth="1"/>
    <col min="9986" max="9986" width="22.85546875" style="5" customWidth="1"/>
    <col min="9987" max="9987" width="0" style="5" hidden="1" customWidth="1"/>
    <col min="9988" max="9988" width="25.140625" style="5" customWidth="1"/>
    <col min="9989" max="9989" width="16.85546875" style="5" customWidth="1"/>
    <col min="9990" max="9990" width="25.42578125" style="5" customWidth="1"/>
    <col min="9991" max="9991" width="16.28515625" style="5" customWidth="1"/>
    <col min="9992" max="9992" width="23.28515625" style="5" customWidth="1"/>
    <col min="9993" max="9993" width="16.85546875" style="5" customWidth="1"/>
    <col min="9994" max="9994" width="23.5703125" style="5" customWidth="1"/>
    <col min="9995" max="9995" width="17.28515625" style="5" customWidth="1"/>
    <col min="9996" max="9996" width="32.42578125" style="5" customWidth="1"/>
    <col min="9997" max="9997" width="68.5703125" style="5" customWidth="1"/>
    <col min="9998" max="10234" width="9.140625" style="5"/>
    <col min="10235" max="10235" width="0" style="5" hidden="1" customWidth="1"/>
    <col min="10236" max="10236" width="9.140625" style="5"/>
    <col min="10237" max="10237" width="8.5703125" style="5" customWidth="1"/>
    <col min="10238" max="10238" width="26.28515625" style="5" customWidth="1"/>
    <col min="10239" max="10239" width="57.28515625" style="5" customWidth="1"/>
    <col min="10240" max="10240" width="53" style="5" customWidth="1"/>
    <col min="10241" max="10241" width="0" style="5" hidden="1" customWidth="1"/>
    <col min="10242" max="10242" width="22.85546875" style="5" customWidth="1"/>
    <col min="10243" max="10243" width="0" style="5" hidden="1" customWidth="1"/>
    <col min="10244" max="10244" width="25.140625" style="5" customWidth="1"/>
    <col min="10245" max="10245" width="16.85546875" style="5" customWidth="1"/>
    <col min="10246" max="10246" width="25.42578125" style="5" customWidth="1"/>
    <col min="10247" max="10247" width="16.28515625" style="5" customWidth="1"/>
    <col min="10248" max="10248" width="23.28515625" style="5" customWidth="1"/>
    <col min="10249" max="10249" width="16.85546875" style="5" customWidth="1"/>
    <col min="10250" max="10250" width="23.5703125" style="5" customWidth="1"/>
    <col min="10251" max="10251" width="17.28515625" style="5" customWidth="1"/>
    <col min="10252" max="10252" width="32.42578125" style="5" customWidth="1"/>
    <col min="10253" max="10253" width="68.5703125" style="5" customWidth="1"/>
    <col min="10254" max="10490" width="9.140625" style="5"/>
    <col min="10491" max="10491" width="0" style="5" hidden="1" customWidth="1"/>
    <col min="10492" max="10492" width="9.140625" style="5"/>
    <col min="10493" max="10493" width="8.5703125" style="5" customWidth="1"/>
    <col min="10494" max="10494" width="26.28515625" style="5" customWidth="1"/>
    <col min="10495" max="10495" width="57.28515625" style="5" customWidth="1"/>
    <col min="10496" max="10496" width="53" style="5" customWidth="1"/>
    <col min="10497" max="10497" width="0" style="5" hidden="1" customWidth="1"/>
    <col min="10498" max="10498" width="22.85546875" style="5" customWidth="1"/>
    <col min="10499" max="10499" width="0" style="5" hidden="1" customWidth="1"/>
    <col min="10500" max="10500" width="25.140625" style="5" customWidth="1"/>
    <col min="10501" max="10501" width="16.85546875" style="5" customWidth="1"/>
    <col min="10502" max="10502" width="25.42578125" style="5" customWidth="1"/>
    <col min="10503" max="10503" width="16.28515625" style="5" customWidth="1"/>
    <col min="10504" max="10504" width="23.28515625" style="5" customWidth="1"/>
    <col min="10505" max="10505" width="16.85546875" style="5" customWidth="1"/>
    <col min="10506" max="10506" width="23.5703125" style="5" customWidth="1"/>
    <col min="10507" max="10507" width="17.28515625" style="5" customWidth="1"/>
    <col min="10508" max="10508" width="32.42578125" style="5" customWidth="1"/>
    <col min="10509" max="10509" width="68.5703125" style="5" customWidth="1"/>
    <col min="10510" max="10746" width="9.140625" style="5"/>
    <col min="10747" max="10747" width="0" style="5" hidden="1" customWidth="1"/>
    <col min="10748" max="10748" width="9.140625" style="5"/>
    <col min="10749" max="10749" width="8.5703125" style="5" customWidth="1"/>
    <col min="10750" max="10750" width="26.28515625" style="5" customWidth="1"/>
    <col min="10751" max="10751" width="57.28515625" style="5" customWidth="1"/>
    <col min="10752" max="10752" width="53" style="5" customWidth="1"/>
    <col min="10753" max="10753" width="0" style="5" hidden="1" customWidth="1"/>
    <col min="10754" max="10754" width="22.85546875" style="5" customWidth="1"/>
    <col min="10755" max="10755" width="0" style="5" hidden="1" customWidth="1"/>
    <col min="10756" max="10756" width="25.140625" style="5" customWidth="1"/>
    <col min="10757" max="10757" width="16.85546875" style="5" customWidth="1"/>
    <col min="10758" max="10758" width="25.42578125" style="5" customWidth="1"/>
    <col min="10759" max="10759" width="16.28515625" style="5" customWidth="1"/>
    <col min="10760" max="10760" width="23.28515625" style="5" customWidth="1"/>
    <col min="10761" max="10761" width="16.85546875" style="5" customWidth="1"/>
    <col min="10762" max="10762" width="23.5703125" style="5" customWidth="1"/>
    <col min="10763" max="10763" width="17.28515625" style="5" customWidth="1"/>
    <col min="10764" max="10764" width="32.42578125" style="5" customWidth="1"/>
    <col min="10765" max="10765" width="68.5703125" style="5" customWidth="1"/>
    <col min="10766" max="11002" width="9.140625" style="5"/>
    <col min="11003" max="11003" width="0" style="5" hidden="1" customWidth="1"/>
    <col min="11004" max="11004" width="9.140625" style="5"/>
    <col min="11005" max="11005" width="8.5703125" style="5" customWidth="1"/>
    <col min="11006" max="11006" width="26.28515625" style="5" customWidth="1"/>
    <col min="11007" max="11007" width="57.28515625" style="5" customWidth="1"/>
    <col min="11008" max="11008" width="53" style="5" customWidth="1"/>
    <col min="11009" max="11009" width="0" style="5" hidden="1" customWidth="1"/>
    <col min="11010" max="11010" width="22.85546875" style="5" customWidth="1"/>
    <col min="11011" max="11011" width="0" style="5" hidden="1" customWidth="1"/>
    <col min="11012" max="11012" width="25.140625" style="5" customWidth="1"/>
    <col min="11013" max="11013" width="16.85546875" style="5" customWidth="1"/>
    <col min="11014" max="11014" width="25.42578125" style="5" customWidth="1"/>
    <col min="11015" max="11015" width="16.28515625" style="5" customWidth="1"/>
    <col min="11016" max="11016" width="23.28515625" style="5" customWidth="1"/>
    <col min="11017" max="11017" width="16.85546875" style="5" customWidth="1"/>
    <col min="11018" max="11018" width="23.5703125" style="5" customWidth="1"/>
    <col min="11019" max="11019" width="17.28515625" style="5" customWidth="1"/>
    <col min="11020" max="11020" width="32.42578125" style="5" customWidth="1"/>
    <col min="11021" max="11021" width="68.5703125" style="5" customWidth="1"/>
    <col min="11022" max="11258" width="9.140625" style="5"/>
    <col min="11259" max="11259" width="0" style="5" hidden="1" customWidth="1"/>
    <col min="11260" max="11260" width="9.140625" style="5"/>
    <col min="11261" max="11261" width="8.5703125" style="5" customWidth="1"/>
    <col min="11262" max="11262" width="26.28515625" style="5" customWidth="1"/>
    <col min="11263" max="11263" width="57.28515625" style="5" customWidth="1"/>
    <col min="11264" max="11264" width="53" style="5" customWidth="1"/>
    <col min="11265" max="11265" width="0" style="5" hidden="1" customWidth="1"/>
    <col min="11266" max="11266" width="22.85546875" style="5" customWidth="1"/>
    <col min="11267" max="11267" width="0" style="5" hidden="1" customWidth="1"/>
    <col min="11268" max="11268" width="25.140625" style="5" customWidth="1"/>
    <col min="11269" max="11269" width="16.85546875" style="5" customWidth="1"/>
    <col min="11270" max="11270" width="25.42578125" style="5" customWidth="1"/>
    <col min="11271" max="11271" width="16.28515625" style="5" customWidth="1"/>
    <col min="11272" max="11272" width="23.28515625" style="5" customWidth="1"/>
    <col min="11273" max="11273" width="16.85546875" style="5" customWidth="1"/>
    <col min="11274" max="11274" width="23.5703125" style="5" customWidth="1"/>
    <col min="11275" max="11275" width="17.28515625" style="5" customWidth="1"/>
    <col min="11276" max="11276" width="32.42578125" style="5" customWidth="1"/>
    <col min="11277" max="11277" width="68.5703125" style="5" customWidth="1"/>
    <col min="11278" max="11514" width="9.140625" style="5"/>
    <col min="11515" max="11515" width="0" style="5" hidden="1" customWidth="1"/>
    <col min="11516" max="11516" width="9.140625" style="5"/>
    <col min="11517" max="11517" width="8.5703125" style="5" customWidth="1"/>
    <col min="11518" max="11518" width="26.28515625" style="5" customWidth="1"/>
    <col min="11519" max="11519" width="57.28515625" style="5" customWidth="1"/>
    <col min="11520" max="11520" width="53" style="5" customWidth="1"/>
    <col min="11521" max="11521" width="0" style="5" hidden="1" customWidth="1"/>
    <col min="11522" max="11522" width="22.85546875" style="5" customWidth="1"/>
    <col min="11523" max="11523" width="0" style="5" hidden="1" customWidth="1"/>
    <col min="11524" max="11524" width="25.140625" style="5" customWidth="1"/>
    <col min="11525" max="11525" width="16.85546875" style="5" customWidth="1"/>
    <col min="11526" max="11526" width="25.42578125" style="5" customWidth="1"/>
    <col min="11527" max="11527" width="16.28515625" style="5" customWidth="1"/>
    <col min="11528" max="11528" width="23.28515625" style="5" customWidth="1"/>
    <col min="11529" max="11529" width="16.85546875" style="5" customWidth="1"/>
    <col min="11530" max="11530" width="23.5703125" style="5" customWidth="1"/>
    <col min="11531" max="11531" width="17.28515625" style="5" customWidth="1"/>
    <col min="11532" max="11532" width="32.42578125" style="5" customWidth="1"/>
    <col min="11533" max="11533" width="68.5703125" style="5" customWidth="1"/>
    <col min="11534" max="11770" width="9.140625" style="5"/>
    <col min="11771" max="11771" width="0" style="5" hidden="1" customWidth="1"/>
    <col min="11772" max="11772" width="9.140625" style="5"/>
    <col min="11773" max="11773" width="8.5703125" style="5" customWidth="1"/>
    <col min="11774" max="11774" width="26.28515625" style="5" customWidth="1"/>
    <col min="11775" max="11775" width="57.28515625" style="5" customWidth="1"/>
    <col min="11776" max="11776" width="53" style="5" customWidth="1"/>
    <col min="11777" max="11777" width="0" style="5" hidden="1" customWidth="1"/>
    <col min="11778" max="11778" width="22.85546875" style="5" customWidth="1"/>
    <col min="11779" max="11779" width="0" style="5" hidden="1" customWidth="1"/>
    <col min="11780" max="11780" width="25.140625" style="5" customWidth="1"/>
    <col min="11781" max="11781" width="16.85546875" style="5" customWidth="1"/>
    <col min="11782" max="11782" width="25.42578125" style="5" customWidth="1"/>
    <col min="11783" max="11783" width="16.28515625" style="5" customWidth="1"/>
    <col min="11784" max="11784" width="23.28515625" style="5" customWidth="1"/>
    <col min="11785" max="11785" width="16.85546875" style="5" customWidth="1"/>
    <col min="11786" max="11786" width="23.5703125" style="5" customWidth="1"/>
    <col min="11787" max="11787" width="17.28515625" style="5" customWidth="1"/>
    <col min="11788" max="11788" width="32.42578125" style="5" customWidth="1"/>
    <col min="11789" max="11789" width="68.5703125" style="5" customWidth="1"/>
    <col min="11790" max="12026" width="9.140625" style="5"/>
    <col min="12027" max="12027" width="0" style="5" hidden="1" customWidth="1"/>
    <col min="12028" max="12028" width="9.140625" style="5"/>
    <col min="12029" max="12029" width="8.5703125" style="5" customWidth="1"/>
    <col min="12030" max="12030" width="26.28515625" style="5" customWidth="1"/>
    <col min="12031" max="12031" width="57.28515625" style="5" customWidth="1"/>
    <col min="12032" max="12032" width="53" style="5" customWidth="1"/>
    <col min="12033" max="12033" width="0" style="5" hidden="1" customWidth="1"/>
    <col min="12034" max="12034" width="22.85546875" style="5" customWidth="1"/>
    <col min="12035" max="12035" width="0" style="5" hidden="1" customWidth="1"/>
    <col min="12036" max="12036" width="25.140625" style="5" customWidth="1"/>
    <col min="12037" max="12037" width="16.85546875" style="5" customWidth="1"/>
    <col min="12038" max="12038" width="25.42578125" style="5" customWidth="1"/>
    <col min="12039" max="12039" width="16.28515625" style="5" customWidth="1"/>
    <col min="12040" max="12040" width="23.28515625" style="5" customWidth="1"/>
    <col min="12041" max="12041" width="16.85546875" style="5" customWidth="1"/>
    <col min="12042" max="12042" width="23.5703125" style="5" customWidth="1"/>
    <col min="12043" max="12043" width="17.28515625" style="5" customWidth="1"/>
    <col min="12044" max="12044" width="32.42578125" style="5" customWidth="1"/>
    <col min="12045" max="12045" width="68.5703125" style="5" customWidth="1"/>
    <col min="12046" max="12282" width="9.140625" style="5"/>
    <col min="12283" max="12283" width="0" style="5" hidden="1" customWidth="1"/>
    <col min="12284" max="12284" width="9.140625" style="5"/>
    <col min="12285" max="12285" width="8.5703125" style="5" customWidth="1"/>
    <col min="12286" max="12286" width="26.28515625" style="5" customWidth="1"/>
    <col min="12287" max="12287" width="57.28515625" style="5" customWidth="1"/>
    <col min="12288" max="12288" width="53" style="5" customWidth="1"/>
    <col min="12289" max="12289" width="0" style="5" hidden="1" customWidth="1"/>
    <col min="12290" max="12290" width="22.85546875" style="5" customWidth="1"/>
    <col min="12291" max="12291" width="0" style="5" hidden="1" customWidth="1"/>
    <col min="12292" max="12292" width="25.140625" style="5" customWidth="1"/>
    <col min="12293" max="12293" width="16.85546875" style="5" customWidth="1"/>
    <col min="12294" max="12294" width="25.42578125" style="5" customWidth="1"/>
    <col min="12295" max="12295" width="16.28515625" style="5" customWidth="1"/>
    <col min="12296" max="12296" width="23.28515625" style="5" customWidth="1"/>
    <col min="12297" max="12297" width="16.85546875" style="5" customWidth="1"/>
    <col min="12298" max="12298" width="23.5703125" style="5" customWidth="1"/>
    <col min="12299" max="12299" width="17.28515625" style="5" customWidth="1"/>
    <col min="12300" max="12300" width="32.42578125" style="5" customWidth="1"/>
    <col min="12301" max="12301" width="68.5703125" style="5" customWidth="1"/>
    <col min="12302" max="12538" width="9.140625" style="5"/>
    <col min="12539" max="12539" width="0" style="5" hidden="1" customWidth="1"/>
    <col min="12540" max="12540" width="9.140625" style="5"/>
    <col min="12541" max="12541" width="8.5703125" style="5" customWidth="1"/>
    <col min="12542" max="12542" width="26.28515625" style="5" customWidth="1"/>
    <col min="12543" max="12543" width="57.28515625" style="5" customWidth="1"/>
    <col min="12544" max="12544" width="53" style="5" customWidth="1"/>
    <col min="12545" max="12545" width="0" style="5" hidden="1" customWidth="1"/>
    <col min="12546" max="12546" width="22.85546875" style="5" customWidth="1"/>
    <col min="12547" max="12547" width="0" style="5" hidden="1" customWidth="1"/>
    <col min="12548" max="12548" width="25.140625" style="5" customWidth="1"/>
    <col min="12549" max="12549" width="16.85546875" style="5" customWidth="1"/>
    <col min="12550" max="12550" width="25.42578125" style="5" customWidth="1"/>
    <col min="12551" max="12551" width="16.28515625" style="5" customWidth="1"/>
    <col min="12552" max="12552" width="23.28515625" style="5" customWidth="1"/>
    <col min="12553" max="12553" width="16.85546875" style="5" customWidth="1"/>
    <col min="12554" max="12554" width="23.5703125" style="5" customWidth="1"/>
    <col min="12555" max="12555" width="17.28515625" style="5" customWidth="1"/>
    <col min="12556" max="12556" width="32.42578125" style="5" customWidth="1"/>
    <col min="12557" max="12557" width="68.5703125" style="5" customWidth="1"/>
    <col min="12558" max="12794" width="9.140625" style="5"/>
    <col min="12795" max="12795" width="0" style="5" hidden="1" customWidth="1"/>
    <col min="12796" max="12796" width="9.140625" style="5"/>
    <col min="12797" max="12797" width="8.5703125" style="5" customWidth="1"/>
    <col min="12798" max="12798" width="26.28515625" style="5" customWidth="1"/>
    <col min="12799" max="12799" width="57.28515625" style="5" customWidth="1"/>
    <col min="12800" max="12800" width="53" style="5" customWidth="1"/>
    <col min="12801" max="12801" width="0" style="5" hidden="1" customWidth="1"/>
    <col min="12802" max="12802" width="22.85546875" style="5" customWidth="1"/>
    <col min="12803" max="12803" width="0" style="5" hidden="1" customWidth="1"/>
    <col min="12804" max="12804" width="25.140625" style="5" customWidth="1"/>
    <col min="12805" max="12805" width="16.85546875" style="5" customWidth="1"/>
    <col min="12806" max="12806" width="25.42578125" style="5" customWidth="1"/>
    <col min="12807" max="12807" width="16.28515625" style="5" customWidth="1"/>
    <col min="12808" max="12808" width="23.28515625" style="5" customWidth="1"/>
    <col min="12809" max="12809" width="16.85546875" style="5" customWidth="1"/>
    <col min="12810" max="12810" width="23.5703125" style="5" customWidth="1"/>
    <col min="12811" max="12811" width="17.28515625" style="5" customWidth="1"/>
    <col min="12812" max="12812" width="32.42578125" style="5" customWidth="1"/>
    <col min="12813" max="12813" width="68.5703125" style="5" customWidth="1"/>
    <col min="12814" max="13050" width="9.140625" style="5"/>
    <col min="13051" max="13051" width="0" style="5" hidden="1" customWidth="1"/>
    <col min="13052" max="13052" width="9.140625" style="5"/>
    <col min="13053" max="13053" width="8.5703125" style="5" customWidth="1"/>
    <col min="13054" max="13054" width="26.28515625" style="5" customWidth="1"/>
    <col min="13055" max="13055" width="57.28515625" style="5" customWidth="1"/>
    <col min="13056" max="13056" width="53" style="5" customWidth="1"/>
    <col min="13057" max="13057" width="0" style="5" hidden="1" customWidth="1"/>
    <col min="13058" max="13058" width="22.85546875" style="5" customWidth="1"/>
    <col min="13059" max="13059" width="0" style="5" hidden="1" customWidth="1"/>
    <col min="13060" max="13060" width="25.140625" style="5" customWidth="1"/>
    <col min="13061" max="13061" width="16.85546875" style="5" customWidth="1"/>
    <col min="13062" max="13062" width="25.42578125" style="5" customWidth="1"/>
    <col min="13063" max="13063" width="16.28515625" style="5" customWidth="1"/>
    <col min="13064" max="13064" width="23.28515625" style="5" customWidth="1"/>
    <col min="13065" max="13065" width="16.85546875" style="5" customWidth="1"/>
    <col min="13066" max="13066" width="23.5703125" style="5" customWidth="1"/>
    <col min="13067" max="13067" width="17.28515625" style="5" customWidth="1"/>
    <col min="13068" max="13068" width="32.42578125" style="5" customWidth="1"/>
    <col min="13069" max="13069" width="68.5703125" style="5" customWidth="1"/>
    <col min="13070" max="13306" width="9.140625" style="5"/>
    <col min="13307" max="13307" width="0" style="5" hidden="1" customWidth="1"/>
    <col min="13308" max="13308" width="9.140625" style="5"/>
    <col min="13309" max="13309" width="8.5703125" style="5" customWidth="1"/>
    <col min="13310" max="13310" width="26.28515625" style="5" customWidth="1"/>
    <col min="13311" max="13311" width="57.28515625" style="5" customWidth="1"/>
    <col min="13312" max="13312" width="53" style="5" customWidth="1"/>
    <col min="13313" max="13313" width="0" style="5" hidden="1" customWidth="1"/>
    <col min="13314" max="13314" width="22.85546875" style="5" customWidth="1"/>
    <col min="13315" max="13315" width="0" style="5" hidden="1" customWidth="1"/>
    <col min="13316" max="13316" width="25.140625" style="5" customWidth="1"/>
    <col min="13317" max="13317" width="16.85546875" style="5" customWidth="1"/>
    <col min="13318" max="13318" width="25.42578125" style="5" customWidth="1"/>
    <col min="13319" max="13319" width="16.28515625" style="5" customWidth="1"/>
    <col min="13320" max="13320" width="23.28515625" style="5" customWidth="1"/>
    <col min="13321" max="13321" width="16.85546875" style="5" customWidth="1"/>
    <col min="13322" max="13322" width="23.5703125" style="5" customWidth="1"/>
    <col min="13323" max="13323" width="17.28515625" style="5" customWidth="1"/>
    <col min="13324" max="13324" width="32.42578125" style="5" customWidth="1"/>
    <col min="13325" max="13325" width="68.5703125" style="5" customWidth="1"/>
    <col min="13326" max="13562" width="9.140625" style="5"/>
    <col min="13563" max="13563" width="0" style="5" hidden="1" customWidth="1"/>
    <col min="13564" max="13564" width="9.140625" style="5"/>
    <col min="13565" max="13565" width="8.5703125" style="5" customWidth="1"/>
    <col min="13566" max="13566" width="26.28515625" style="5" customWidth="1"/>
    <col min="13567" max="13567" width="57.28515625" style="5" customWidth="1"/>
    <col min="13568" max="13568" width="53" style="5" customWidth="1"/>
    <col min="13569" max="13569" width="0" style="5" hidden="1" customWidth="1"/>
    <col min="13570" max="13570" width="22.85546875" style="5" customWidth="1"/>
    <col min="13571" max="13571" width="0" style="5" hidden="1" customWidth="1"/>
    <col min="13572" max="13572" width="25.140625" style="5" customWidth="1"/>
    <col min="13573" max="13573" width="16.85546875" style="5" customWidth="1"/>
    <col min="13574" max="13574" width="25.42578125" style="5" customWidth="1"/>
    <col min="13575" max="13575" width="16.28515625" style="5" customWidth="1"/>
    <col min="13576" max="13576" width="23.28515625" style="5" customWidth="1"/>
    <col min="13577" max="13577" width="16.85546875" style="5" customWidth="1"/>
    <col min="13578" max="13578" width="23.5703125" style="5" customWidth="1"/>
    <col min="13579" max="13579" width="17.28515625" style="5" customWidth="1"/>
    <col min="13580" max="13580" width="32.42578125" style="5" customWidth="1"/>
    <col min="13581" max="13581" width="68.5703125" style="5" customWidth="1"/>
    <col min="13582" max="13818" width="9.140625" style="5"/>
    <col min="13819" max="13819" width="0" style="5" hidden="1" customWidth="1"/>
    <col min="13820" max="13820" width="9.140625" style="5"/>
    <col min="13821" max="13821" width="8.5703125" style="5" customWidth="1"/>
    <col min="13822" max="13822" width="26.28515625" style="5" customWidth="1"/>
    <col min="13823" max="13823" width="57.28515625" style="5" customWidth="1"/>
    <col min="13824" max="13824" width="53" style="5" customWidth="1"/>
    <col min="13825" max="13825" width="0" style="5" hidden="1" customWidth="1"/>
    <col min="13826" max="13826" width="22.85546875" style="5" customWidth="1"/>
    <col min="13827" max="13827" width="0" style="5" hidden="1" customWidth="1"/>
    <col min="13828" max="13828" width="25.140625" style="5" customWidth="1"/>
    <col min="13829" max="13829" width="16.85546875" style="5" customWidth="1"/>
    <col min="13830" max="13830" width="25.42578125" style="5" customWidth="1"/>
    <col min="13831" max="13831" width="16.28515625" style="5" customWidth="1"/>
    <col min="13832" max="13832" width="23.28515625" style="5" customWidth="1"/>
    <col min="13833" max="13833" width="16.85546875" style="5" customWidth="1"/>
    <col min="13834" max="13834" width="23.5703125" style="5" customWidth="1"/>
    <col min="13835" max="13835" width="17.28515625" style="5" customWidth="1"/>
    <col min="13836" max="13836" width="32.42578125" style="5" customWidth="1"/>
    <col min="13837" max="13837" width="68.5703125" style="5" customWidth="1"/>
    <col min="13838" max="14074" width="9.140625" style="5"/>
    <col min="14075" max="14075" width="0" style="5" hidden="1" customWidth="1"/>
    <col min="14076" max="14076" width="9.140625" style="5"/>
    <col min="14077" max="14077" width="8.5703125" style="5" customWidth="1"/>
    <col min="14078" max="14078" width="26.28515625" style="5" customWidth="1"/>
    <col min="14079" max="14079" width="57.28515625" style="5" customWidth="1"/>
    <col min="14080" max="14080" width="53" style="5" customWidth="1"/>
    <col min="14081" max="14081" width="0" style="5" hidden="1" customWidth="1"/>
    <col min="14082" max="14082" width="22.85546875" style="5" customWidth="1"/>
    <col min="14083" max="14083" width="0" style="5" hidden="1" customWidth="1"/>
    <col min="14084" max="14084" width="25.140625" style="5" customWidth="1"/>
    <col min="14085" max="14085" width="16.85546875" style="5" customWidth="1"/>
    <col min="14086" max="14086" width="25.42578125" style="5" customWidth="1"/>
    <col min="14087" max="14087" width="16.28515625" style="5" customWidth="1"/>
    <col min="14088" max="14088" width="23.28515625" style="5" customWidth="1"/>
    <col min="14089" max="14089" width="16.85546875" style="5" customWidth="1"/>
    <col min="14090" max="14090" width="23.5703125" style="5" customWidth="1"/>
    <col min="14091" max="14091" width="17.28515625" style="5" customWidth="1"/>
    <col min="14092" max="14092" width="32.42578125" style="5" customWidth="1"/>
    <col min="14093" max="14093" width="68.5703125" style="5" customWidth="1"/>
    <col min="14094" max="14330" width="9.140625" style="5"/>
    <col min="14331" max="14331" width="0" style="5" hidden="1" customWidth="1"/>
    <col min="14332" max="14332" width="9.140625" style="5"/>
    <col min="14333" max="14333" width="8.5703125" style="5" customWidth="1"/>
    <col min="14334" max="14334" width="26.28515625" style="5" customWidth="1"/>
    <col min="14335" max="14335" width="57.28515625" style="5" customWidth="1"/>
    <col min="14336" max="14336" width="53" style="5" customWidth="1"/>
    <col min="14337" max="14337" width="0" style="5" hidden="1" customWidth="1"/>
    <col min="14338" max="14338" width="22.85546875" style="5" customWidth="1"/>
    <col min="14339" max="14339" width="0" style="5" hidden="1" customWidth="1"/>
    <col min="14340" max="14340" width="25.140625" style="5" customWidth="1"/>
    <col min="14341" max="14341" width="16.85546875" style="5" customWidth="1"/>
    <col min="14342" max="14342" width="25.42578125" style="5" customWidth="1"/>
    <col min="14343" max="14343" width="16.28515625" style="5" customWidth="1"/>
    <col min="14344" max="14344" width="23.28515625" style="5" customWidth="1"/>
    <col min="14345" max="14345" width="16.85546875" style="5" customWidth="1"/>
    <col min="14346" max="14346" width="23.5703125" style="5" customWidth="1"/>
    <col min="14347" max="14347" width="17.28515625" style="5" customWidth="1"/>
    <col min="14348" max="14348" width="32.42578125" style="5" customWidth="1"/>
    <col min="14349" max="14349" width="68.5703125" style="5" customWidth="1"/>
    <col min="14350" max="14586" width="9.140625" style="5"/>
    <col min="14587" max="14587" width="0" style="5" hidden="1" customWidth="1"/>
    <col min="14588" max="14588" width="9.140625" style="5"/>
    <col min="14589" max="14589" width="8.5703125" style="5" customWidth="1"/>
    <col min="14590" max="14590" width="26.28515625" style="5" customWidth="1"/>
    <col min="14591" max="14591" width="57.28515625" style="5" customWidth="1"/>
    <col min="14592" max="14592" width="53" style="5" customWidth="1"/>
    <col min="14593" max="14593" width="0" style="5" hidden="1" customWidth="1"/>
    <col min="14594" max="14594" width="22.85546875" style="5" customWidth="1"/>
    <col min="14595" max="14595" width="0" style="5" hidden="1" customWidth="1"/>
    <col min="14596" max="14596" width="25.140625" style="5" customWidth="1"/>
    <col min="14597" max="14597" width="16.85546875" style="5" customWidth="1"/>
    <col min="14598" max="14598" width="25.42578125" style="5" customWidth="1"/>
    <col min="14599" max="14599" width="16.28515625" style="5" customWidth="1"/>
    <col min="14600" max="14600" width="23.28515625" style="5" customWidth="1"/>
    <col min="14601" max="14601" width="16.85546875" style="5" customWidth="1"/>
    <col min="14602" max="14602" width="23.5703125" style="5" customWidth="1"/>
    <col min="14603" max="14603" width="17.28515625" style="5" customWidth="1"/>
    <col min="14604" max="14604" width="32.42578125" style="5" customWidth="1"/>
    <col min="14605" max="14605" width="68.5703125" style="5" customWidth="1"/>
    <col min="14606" max="14842" width="9.140625" style="5"/>
    <col min="14843" max="14843" width="0" style="5" hidden="1" customWidth="1"/>
    <col min="14844" max="14844" width="9.140625" style="5"/>
    <col min="14845" max="14845" width="8.5703125" style="5" customWidth="1"/>
    <col min="14846" max="14846" width="26.28515625" style="5" customWidth="1"/>
    <col min="14847" max="14847" width="57.28515625" style="5" customWidth="1"/>
    <col min="14848" max="14848" width="53" style="5" customWidth="1"/>
    <col min="14849" max="14849" width="0" style="5" hidden="1" customWidth="1"/>
    <col min="14850" max="14850" width="22.85546875" style="5" customWidth="1"/>
    <col min="14851" max="14851" width="0" style="5" hidden="1" customWidth="1"/>
    <col min="14852" max="14852" width="25.140625" style="5" customWidth="1"/>
    <col min="14853" max="14853" width="16.85546875" style="5" customWidth="1"/>
    <col min="14854" max="14854" width="25.42578125" style="5" customWidth="1"/>
    <col min="14855" max="14855" width="16.28515625" style="5" customWidth="1"/>
    <col min="14856" max="14856" width="23.28515625" style="5" customWidth="1"/>
    <col min="14857" max="14857" width="16.85546875" style="5" customWidth="1"/>
    <col min="14858" max="14858" width="23.5703125" style="5" customWidth="1"/>
    <col min="14859" max="14859" width="17.28515625" style="5" customWidth="1"/>
    <col min="14860" max="14860" width="32.42578125" style="5" customWidth="1"/>
    <col min="14861" max="14861" width="68.5703125" style="5" customWidth="1"/>
    <col min="14862" max="15098" width="9.140625" style="5"/>
    <col min="15099" max="15099" width="0" style="5" hidden="1" customWidth="1"/>
    <col min="15100" max="15100" width="9.140625" style="5"/>
    <col min="15101" max="15101" width="8.5703125" style="5" customWidth="1"/>
    <col min="15102" max="15102" width="26.28515625" style="5" customWidth="1"/>
    <col min="15103" max="15103" width="57.28515625" style="5" customWidth="1"/>
    <col min="15104" max="15104" width="53" style="5" customWidth="1"/>
    <col min="15105" max="15105" width="0" style="5" hidden="1" customWidth="1"/>
    <col min="15106" max="15106" width="22.85546875" style="5" customWidth="1"/>
    <col min="15107" max="15107" width="0" style="5" hidden="1" customWidth="1"/>
    <col min="15108" max="15108" width="25.140625" style="5" customWidth="1"/>
    <col min="15109" max="15109" width="16.85546875" style="5" customWidth="1"/>
    <col min="15110" max="15110" width="25.42578125" style="5" customWidth="1"/>
    <col min="15111" max="15111" width="16.28515625" style="5" customWidth="1"/>
    <col min="15112" max="15112" width="23.28515625" style="5" customWidth="1"/>
    <col min="15113" max="15113" width="16.85546875" style="5" customWidth="1"/>
    <col min="15114" max="15114" width="23.5703125" style="5" customWidth="1"/>
    <col min="15115" max="15115" width="17.28515625" style="5" customWidth="1"/>
    <col min="15116" max="15116" width="32.42578125" style="5" customWidth="1"/>
    <col min="15117" max="15117" width="68.5703125" style="5" customWidth="1"/>
    <col min="15118" max="15354" width="9.140625" style="5"/>
    <col min="15355" max="15355" width="0" style="5" hidden="1" customWidth="1"/>
    <col min="15356" max="15356" width="9.140625" style="5"/>
    <col min="15357" max="15357" width="8.5703125" style="5" customWidth="1"/>
    <col min="15358" max="15358" width="26.28515625" style="5" customWidth="1"/>
    <col min="15359" max="15359" width="57.28515625" style="5" customWidth="1"/>
    <col min="15360" max="15360" width="53" style="5" customWidth="1"/>
    <col min="15361" max="15361" width="0" style="5" hidden="1" customWidth="1"/>
    <col min="15362" max="15362" width="22.85546875" style="5" customWidth="1"/>
    <col min="15363" max="15363" width="0" style="5" hidden="1" customWidth="1"/>
    <col min="15364" max="15364" width="25.140625" style="5" customWidth="1"/>
    <col min="15365" max="15365" width="16.85546875" style="5" customWidth="1"/>
    <col min="15366" max="15366" width="25.42578125" style="5" customWidth="1"/>
    <col min="15367" max="15367" width="16.28515625" style="5" customWidth="1"/>
    <col min="15368" max="15368" width="23.28515625" style="5" customWidth="1"/>
    <col min="15369" max="15369" width="16.85546875" style="5" customWidth="1"/>
    <col min="15370" max="15370" width="23.5703125" style="5" customWidth="1"/>
    <col min="15371" max="15371" width="17.28515625" style="5" customWidth="1"/>
    <col min="15372" max="15372" width="32.42578125" style="5" customWidth="1"/>
    <col min="15373" max="15373" width="68.5703125" style="5" customWidth="1"/>
    <col min="15374" max="15610" width="9.140625" style="5"/>
    <col min="15611" max="15611" width="0" style="5" hidden="1" customWidth="1"/>
    <col min="15612" max="15612" width="9.140625" style="5"/>
    <col min="15613" max="15613" width="8.5703125" style="5" customWidth="1"/>
    <col min="15614" max="15614" width="26.28515625" style="5" customWidth="1"/>
    <col min="15615" max="15615" width="57.28515625" style="5" customWidth="1"/>
    <col min="15616" max="15616" width="53" style="5" customWidth="1"/>
    <col min="15617" max="15617" width="0" style="5" hidden="1" customWidth="1"/>
    <col min="15618" max="15618" width="22.85546875" style="5" customWidth="1"/>
    <col min="15619" max="15619" width="0" style="5" hidden="1" customWidth="1"/>
    <col min="15620" max="15620" width="25.140625" style="5" customWidth="1"/>
    <col min="15621" max="15621" width="16.85546875" style="5" customWidth="1"/>
    <col min="15622" max="15622" width="25.42578125" style="5" customWidth="1"/>
    <col min="15623" max="15623" width="16.28515625" style="5" customWidth="1"/>
    <col min="15624" max="15624" width="23.28515625" style="5" customWidth="1"/>
    <col min="15625" max="15625" width="16.85546875" style="5" customWidth="1"/>
    <col min="15626" max="15626" width="23.5703125" style="5" customWidth="1"/>
    <col min="15627" max="15627" width="17.28515625" style="5" customWidth="1"/>
    <col min="15628" max="15628" width="32.42578125" style="5" customWidth="1"/>
    <col min="15629" max="15629" width="68.5703125" style="5" customWidth="1"/>
    <col min="15630" max="15866" width="9.140625" style="5"/>
    <col min="15867" max="15867" width="0" style="5" hidden="1" customWidth="1"/>
    <col min="15868" max="15868" width="9.140625" style="5"/>
    <col min="15869" max="15869" width="8.5703125" style="5" customWidth="1"/>
    <col min="15870" max="15870" width="26.28515625" style="5" customWidth="1"/>
    <col min="15871" max="15871" width="57.28515625" style="5" customWidth="1"/>
    <col min="15872" max="15872" width="53" style="5" customWidth="1"/>
    <col min="15873" max="15873" width="0" style="5" hidden="1" customWidth="1"/>
    <col min="15874" max="15874" width="22.85546875" style="5" customWidth="1"/>
    <col min="15875" max="15875" width="0" style="5" hidden="1" customWidth="1"/>
    <col min="15876" max="15876" width="25.140625" style="5" customWidth="1"/>
    <col min="15877" max="15877" width="16.85546875" style="5" customWidth="1"/>
    <col min="15878" max="15878" width="25.42578125" style="5" customWidth="1"/>
    <col min="15879" max="15879" width="16.28515625" style="5" customWidth="1"/>
    <col min="15880" max="15880" width="23.28515625" style="5" customWidth="1"/>
    <col min="15881" max="15881" width="16.85546875" style="5" customWidth="1"/>
    <col min="15882" max="15882" width="23.5703125" style="5" customWidth="1"/>
    <col min="15883" max="15883" width="17.28515625" style="5" customWidth="1"/>
    <col min="15884" max="15884" width="32.42578125" style="5" customWidth="1"/>
    <col min="15885" max="15885" width="68.5703125" style="5" customWidth="1"/>
    <col min="15886" max="16122" width="9.140625" style="5"/>
    <col min="16123" max="16123" width="0" style="5" hidden="1" customWidth="1"/>
    <col min="16124" max="16124" width="9.140625" style="5"/>
    <col min="16125" max="16125" width="8.5703125" style="5" customWidth="1"/>
    <col min="16126" max="16126" width="26.28515625" style="5" customWidth="1"/>
    <col min="16127" max="16127" width="57.28515625" style="5" customWidth="1"/>
    <col min="16128" max="16128" width="53" style="5" customWidth="1"/>
    <col min="16129" max="16129" width="0" style="5" hidden="1" customWidth="1"/>
    <col min="16130" max="16130" width="22.85546875" style="5" customWidth="1"/>
    <col min="16131" max="16131" width="0" style="5" hidden="1" customWidth="1"/>
    <col min="16132" max="16132" width="25.140625" style="5" customWidth="1"/>
    <col min="16133" max="16133" width="16.85546875" style="5" customWidth="1"/>
    <col min="16134" max="16134" width="25.42578125" style="5" customWidth="1"/>
    <col min="16135" max="16135" width="16.28515625" style="5" customWidth="1"/>
    <col min="16136" max="16136" width="23.28515625" style="5" customWidth="1"/>
    <col min="16137" max="16137" width="16.85546875" style="5" customWidth="1"/>
    <col min="16138" max="16138" width="23.5703125" style="5" customWidth="1"/>
    <col min="16139" max="16139" width="17.28515625" style="5" customWidth="1"/>
    <col min="16140" max="16140" width="32.42578125" style="5" customWidth="1"/>
    <col min="16141" max="16141" width="68.5703125" style="5" customWidth="1"/>
    <col min="16142" max="16384" width="9.140625" style="5"/>
  </cols>
  <sheetData>
    <row r="1" spans="1:13">
      <c r="M1" s="5" t="s">
        <v>196</v>
      </c>
    </row>
    <row r="2" spans="1:13" ht="84.75" customHeight="1">
      <c r="A2" s="471" t="s">
        <v>4096</v>
      </c>
      <c r="B2" s="471"/>
      <c r="C2" s="471"/>
      <c r="D2" s="471"/>
      <c r="E2" s="471"/>
      <c r="F2" s="471"/>
      <c r="G2" s="471"/>
      <c r="H2" s="471"/>
      <c r="I2" s="471"/>
      <c r="J2" s="471"/>
      <c r="K2" s="471"/>
      <c r="L2" s="471"/>
      <c r="M2" s="471"/>
    </row>
    <row r="3" spans="1:13" ht="44.25" customHeight="1">
      <c r="A3" s="457" t="s">
        <v>177</v>
      </c>
      <c r="B3" s="465" t="s">
        <v>178</v>
      </c>
      <c r="C3" s="468" t="s">
        <v>179</v>
      </c>
      <c r="D3" s="468" t="s">
        <v>180</v>
      </c>
      <c r="E3" s="468" t="s">
        <v>181</v>
      </c>
      <c r="F3" s="472" t="s">
        <v>182</v>
      </c>
      <c r="G3" s="473"/>
      <c r="H3" s="473"/>
      <c r="I3" s="473"/>
      <c r="J3" s="473"/>
      <c r="K3" s="473"/>
      <c r="L3" s="474"/>
      <c r="M3" s="468" t="s">
        <v>183</v>
      </c>
    </row>
    <row r="4" spans="1:13" ht="162" customHeight="1">
      <c r="A4" s="457"/>
      <c r="B4" s="467"/>
      <c r="C4" s="470"/>
      <c r="D4" s="470"/>
      <c r="E4" s="470"/>
      <c r="F4" s="103" t="s">
        <v>184</v>
      </c>
      <c r="G4" s="103" t="s">
        <v>198</v>
      </c>
      <c r="H4" s="103" t="s">
        <v>185</v>
      </c>
      <c r="I4" s="103" t="s">
        <v>186</v>
      </c>
      <c r="J4" s="103" t="s">
        <v>185</v>
      </c>
      <c r="K4" s="103" t="s">
        <v>197</v>
      </c>
      <c r="L4" s="103" t="s">
        <v>187</v>
      </c>
      <c r="M4" s="470"/>
    </row>
    <row r="5" spans="1:13" ht="36" customHeight="1">
      <c r="A5" s="117">
        <f>SUM(A6:A9)</f>
        <v>10</v>
      </c>
      <c r="B5" s="117"/>
      <c r="C5" s="118" t="s">
        <v>188</v>
      </c>
      <c r="D5" s="118" t="s">
        <v>188</v>
      </c>
      <c r="E5" s="117">
        <f>SUM(E6:E9)</f>
        <v>9.4</v>
      </c>
      <c r="F5" s="117"/>
      <c r="G5" s="118" t="s">
        <v>188</v>
      </c>
      <c r="H5" s="6">
        <v>0</v>
      </c>
      <c r="I5" s="118" t="s">
        <v>188</v>
      </c>
      <c r="J5" s="6">
        <v>0</v>
      </c>
      <c r="K5" s="118" t="s">
        <v>188</v>
      </c>
      <c r="L5" s="118" t="s">
        <v>188</v>
      </c>
      <c r="M5" s="118" t="s">
        <v>188</v>
      </c>
    </row>
    <row r="6" spans="1:13" ht="50.1" customHeight="1">
      <c r="A6" s="7">
        <v>1</v>
      </c>
      <c r="B6" s="7">
        <v>1</v>
      </c>
      <c r="C6" s="8" t="s">
        <v>4319</v>
      </c>
      <c r="D6" s="240" t="s">
        <v>4337</v>
      </c>
      <c r="E6" s="1">
        <v>2.2000000000000002</v>
      </c>
      <c r="F6" s="476" t="s">
        <v>189</v>
      </c>
      <c r="G6" s="476" t="s">
        <v>190</v>
      </c>
      <c r="H6" s="9"/>
      <c r="I6" s="476" t="s">
        <v>191</v>
      </c>
      <c r="J6" s="9"/>
      <c r="K6" s="476" t="s">
        <v>192</v>
      </c>
      <c r="L6" s="476" t="s">
        <v>193</v>
      </c>
      <c r="M6" s="475" t="s">
        <v>194</v>
      </c>
    </row>
    <row r="7" spans="1:13" ht="50.1" customHeight="1">
      <c r="A7" s="7">
        <v>2</v>
      </c>
      <c r="B7" s="7">
        <v>2</v>
      </c>
      <c r="C7" s="8" t="s">
        <v>3566</v>
      </c>
      <c r="D7" s="1" t="s">
        <v>4097</v>
      </c>
      <c r="E7" s="1">
        <v>1</v>
      </c>
      <c r="F7" s="477"/>
      <c r="G7" s="477"/>
      <c r="H7" s="9"/>
      <c r="I7" s="477"/>
      <c r="J7" s="9"/>
      <c r="K7" s="477"/>
      <c r="L7" s="477"/>
      <c r="M7" s="475"/>
    </row>
    <row r="8" spans="1:13" ht="50.1" customHeight="1">
      <c r="A8" s="7">
        <v>3</v>
      </c>
      <c r="B8" s="7">
        <v>3</v>
      </c>
      <c r="C8" s="8" t="s">
        <v>4098</v>
      </c>
      <c r="D8" s="1" t="s">
        <v>195</v>
      </c>
      <c r="E8" s="1">
        <v>1.5</v>
      </c>
      <c r="F8" s="477"/>
      <c r="G8" s="477"/>
      <c r="H8" s="9"/>
      <c r="I8" s="477"/>
      <c r="J8" s="9"/>
      <c r="K8" s="477"/>
      <c r="L8" s="477"/>
      <c r="M8" s="475"/>
    </row>
    <row r="9" spans="1:13" ht="50.1" customHeight="1">
      <c r="A9" s="7">
        <v>4</v>
      </c>
      <c r="B9" s="7">
        <v>4</v>
      </c>
      <c r="C9" s="8" t="s">
        <v>4271</v>
      </c>
      <c r="D9" s="240" t="s">
        <v>4324</v>
      </c>
      <c r="E9" s="1">
        <v>4.7</v>
      </c>
      <c r="F9" s="478"/>
      <c r="G9" s="478"/>
      <c r="H9" s="9"/>
      <c r="I9" s="478"/>
      <c r="J9" s="9"/>
      <c r="K9" s="478"/>
      <c r="L9" s="478"/>
      <c r="M9" s="475"/>
    </row>
    <row r="11" spans="1:13">
      <c r="B11" s="441" t="s">
        <v>434</v>
      </c>
      <c r="C11" s="441"/>
      <c r="D11" s="441"/>
      <c r="E11" s="320"/>
      <c r="F11" s="385"/>
      <c r="G11" s="385"/>
      <c r="H11" s="385"/>
      <c r="I11" s="385"/>
      <c r="J11" s="385"/>
      <c r="K11" s="385"/>
      <c r="M11" s="441" t="s">
        <v>4654</v>
      </c>
    </row>
    <row r="12" spans="1:13">
      <c r="B12" s="441"/>
      <c r="C12" s="441"/>
      <c r="D12" s="441"/>
      <c r="E12" s="320"/>
      <c r="L12" s="320"/>
      <c r="M12" s="441"/>
    </row>
    <row r="13" spans="1:13">
      <c r="L13" s="386"/>
      <c r="M13" s="386"/>
    </row>
    <row r="14" spans="1:13">
      <c r="B14" s="441" t="s">
        <v>4661</v>
      </c>
      <c r="C14" s="441"/>
      <c r="D14" s="441"/>
      <c r="E14" s="320"/>
      <c r="M14" s="462" t="s">
        <v>4662</v>
      </c>
    </row>
    <row r="15" spans="1:13">
      <c r="B15" s="441"/>
      <c r="C15" s="441"/>
      <c r="D15" s="441"/>
      <c r="E15" s="320"/>
      <c r="L15" s="382"/>
      <c r="M15" s="462"/>
    </row>
  </sheetData>
  <mergeCells count="18">
    <mergeCell ref="B11:D12"/>
    <mergeCell ref="M11:M12"/>
    <mergeCell ref="B14:D15"/>
    <mergeCell ref="M14:M15"/>
    <mergeCell ref="M6:M9"/>
    <mergeCell ref="F6:F9"/>
    <mergeCell ref="G6:G9"/>
    <mergeCell ref="I6:I9"/>
    <mergeCell ref="K6:K9"/>
    <mergeCell ref="L6:L9"/>
    <mergeCell ref="A2:M2"/>
    <mergeCell ref="A3:A4"/>
    <mergeCell ref="B3:B4"/>
    <mergeCell ref="C3:C4"/>
    <mergeCell ref="D3:D4"/>
    <mergeCell ref="E3:E4"/>
    <mergeCell ref="F3:L3"/>
    <mergeCell ref="M3:M4"/>
  </mergeCells>
  <printOptions horizontalCentered="1"/>
  <pageMargins left="0.19685039370078741" right="0.11811023622047245" top="0.39370078740157483" bottom="0.39370078740157483" header="0.31496062992125984" footer="0.31496062992125984"/>
  <pageSetup paperSize="9" scale="64" fitToHeight="100" orientation="landscape" horizont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1">
    <tabColor rgb="FF00B050"/>
    <pageSetUpPr fitToPage="1"/>
  </sheetPr>
  <dimension ref="A1:N13"/>
  <sheetViews>
    <sheetView view="pageBreakPreview" zoomScale="85" zoomScaleNormal="55" zoomScaleSheetLayoutView="85" workbookViewId="0">
      <selection activeCell="J9" sqref="J9"/>
    </sheetView>
  </sheetViews>
  <sheetFormatPr defaultRowHeight="18.75"/>
  <cols>
    <col min="1" max="1" width="4.140625" style="10" bestFit="1" customWidth="1"/>
    <col min="2" max="2" width="20.85546875" style="10" customWidth="1"/>
    <col min="3" max="3" width="13.42578125" style="10" customWidth="1"/>
    <col min="4" max="4" width="15.5703125" style="10" customWidth="1"/>
    <col min="5" max="5" width="14.5703125" style="11" customWidth="1"/>
    <col min="6" max="6" width="24.85546875" style="11" hidden="1" customWidth="1"/>
    <col min="7" max="7" width="12.28515625" style="11" customWidth="1"/>
    <col min="8" max="8" width="24.85546875" style="11" hidden="1" customWidth="1"/>
    <col min="9" max="9" width="21" style="10" customWidth="1"/>
    <col min="10" max="10" width="13.7109375" style="10" customWidth="1"/>
    <col min="11" max="11" width="23.28515625" style="10" customWidth="1"/>
    <col min="12" max="12" width="20.85546875" style="10" customWidth="1"/>
    <col min="13" max="13" width="19.42578125" style="10" customWidth="1"/>
    <col min="14" max="14" width="15.7109375" style="10" customWidth="1"/>
    <col min="15" max="252" width="9.140625" style="10"/>
    <col min="253" max="253" width="9.28515625" style="10" bestFit="1" customWidth="1"/>
    <col min="254" max="254" width="40.5703125" style="10" customWidth="1"/>
    <col min="255" max="255" width="22.85546875" style="10" customWidth="1"/>
    <col min="256" max="256" width="26.42578125" style="10" customWidth="1"/>
    <col min="257" max="257" width="28" style="10" customWidth="1"/>
    <col min="258" max="258" width="0" style="10" hidden="1" customWidth="1"/>
    <col min="259" max="259" width="19.7109375" style="10" customWidth="1"/>
    <col min="260" max="260" width="0" style="10" hidden="1" customWidth="1"/>
    <col min="261" max="261" width="25.140625" style="10" customWidth="1"/>
    <col min="262" max="262" width="18.140625" style="10" customWidth="1"/>
    <col min="263" max="263" width="38.28515625" style="10" customWidth="1"/>
    <col min="264" max="264" width="17.28515625" style="10" customWidth="1"/>
    <col min="265" max="265" width="28.140625" style="10" customWidth="1"/>
    <col min="266" max="266" width="17.28515625" style="10" customWidth="1"/>
    <col min="267" max="267" width="42.85546875" style="10" customWidth="1"/>
    <col min="268" max="268" width="17.28515625" style="10" customWidth="1"/>
    <col min="269" max="269" width="40" style="10" customWidth="1"/>
    <col min="270" max="270" width="18.5703125" style="10" customWidth="1"/>
    <col min="271" max="508" width="9.140625" style="10"/>
    <col min="509" max="509" width="9.28515625" style="10" bestFit="1" customWidth="1"/>
    <col min="510" max="510" width="40.5703125" style="10" customWidth="1"/>
    <col min="511" max="511" width="22.85546875" style="10" customWidth="1"/>
    <col min="512" max="512" width="26.42578125" style="10" customWidth="1"/>
    <col min="513" max="513" width="28" style="10" customWidth="1"/>
    <col min="514" max="514" width="0" style="10" hidden="1" customWidth="1"/>
    <col min="515" max="515" width="19.7109375" style="10" customWidth="1"/>
    <col min="516" max="516" width="0" style="10" hidden="1" customWidth="1"/>
    <col min="517" max="517" width="25.140625" style="10" customWidth="1"/>
    <col min="518" max="518" width="18.140625" style="10" customWidth="1"/>
    <col min="519" max="519" width="38.28515625" style="10" customWidth="1"/>
    <col min="520" max="520" width="17.28515625" style="10" customWidth="1"/>
    <col min="521" max="521" width="28.140625" style="10" customWidth="1"/>
    <col min="522" max="522" width="17.28515625" style="10" customWidth="1"/>
    <col min="523" max="523" width="42.85546875" style="10" customWidth="1"/>
    <col min="524" max="524" width="17.28515625" style="10" customWidth="1"/>
    <col min="525" max="525" width="40" style="10" customWidth="1"/>
    <col min="526" max="526" width="18.5703125" style="10" customWidth="1"/>
    <col min="527" max="764" width="9.140625" style="10"/>
    <col min="765" max="765" width="9.28515625" style="10" bestFit="1" customWidth="1"/>
    <col min="766" max="766" width="40.5703125" style="10" customWidth="1"/>
    <col min="767" max="767" width="22.85546875" style="10" customWidth="1"/>
    <col min="768" max="768" width="26.42578125" style="10" customWidth="1"/>
    <col min="769" max="769" width="28" style="10" customWidth="1"/>
    <col min="770" max="770" width="0" style="10" hidden="1" customWidth="1"/>
    <col min="771" max="771" width="19.7109375" style="10" customWidth="1"/>
    <col min="772" max="772" width="0" style="10" hidden="1" customWidth="1"/>
    <col min="773" max="773" width="25.140625" style="10" customWidth="1"/>
    <col min="774" max="774" width="18.140625" style="10" customWidth="1"/>
    <col min="775" max="775" width="38.28515625" style="10" customWidth="1"/>
    <col min="776" max="776" width="17.28515625" style="10" customWidth="1"/>
    <col min="777" max="777" width="28.140625" style="10" customWidth="1"/>
    <col min="778" max="778" width="17.28515625" style="10" customWidth="1"/>
    <col min="779" max="779" width="42.85546875" style="10" customWidth="1"/>
    <col min="780" max="780" width="17.28515625" style="10" customWidth="1"/>
    <col min="781" max="781" width="40" style="10" customWidth="1"/>
    <col min="782" max="782" width="18.5703125" style="10" customWidth="1"/>
    <col min="783" max="1020" width="9.140625" style="10"/>
    <col min="1021" max="1021" width="9.28515625" style="10" bestFit="1" customWidth="1"/>
    <col min="1022" max="1022" width="40.5703125" style="10" customWidth="1"/>
    <col min="1023" max="1023" width="22.85546875" style="10" customWidth="1"/>
    <col min="1024" max="1024" width="26.42578125" style="10" customWidth="1"/>
    <col min="1025" max="1025" width="28" style="10" customWidth="1"/>
    <col min="1026" max="1026" width="0" style="10" hidden="1" customWidth="1"/>
    <col min="1027" max="1027" width="19.7109375" style="10" customWidth="1"/>
    <col min="1028" max="1028" width="0" style="10" hidden="1" customWidth="1"/>
    <col min="1029" max="1029" width="25.140625" style="10" customWidth="1"/>
    <col min="1030" max="1030" width="18.140625" style="10" customWidth="1"/>
    <col min="1031" max="1031" width="38.28515625" style="10" customWidth="1"/>
    <col min="1032" max="1032" width="17.28515625" style="10" customWidth="1"/>
    <col min="1033" max="1033" width="28.140625" style="10" customWidth="1"/>
    <col min="1034" max="1034" width="17.28515625" style="10" customWidth="1"/>
    <col min="1035" max="1035" width="42.85546875" style="10" customWidth="1"/>
    <col min="1036" max="1036" width="17.28515625" style="10" customWidth="1"/>
    <col min="1037" max="1037" width="40" style="10" customWidth="1"/>
    <col min="1038" max="1038" width="18.5703125" style="10" customWidth="1"/>
    <col min="1039" max="1276" width="9.140625" style="10"/>
    <col min="1277" max="1277" width="9.28515625" style="10" bestFit="1" customWidth="1"/>
    <col min="1278" max="1278" width="40.5703125" style="10" customWidth="1"/>
    <col min="1279" max="1279" width="22.85546875" style="10" customWidth="1"/>
    <col min="1280" max="1280" width="26.42578125" style="10" customWidth="1"/>
    <col min="1281" max="1281" width="28" style="10" customWidth="1"/>
    <col min="1282" max="1282" width="0" style="10" hidden="1" customWidth="1"/>
    <col min="1283" max="1283" width="19.7109375" style="10" customWidth="1"/>
    <col min="1284" max="1284" width="0" style="10" hidden="1" customWidth="1"/>
    <col min="1285" max="1285" width="25.140625" style="10" customWidth="1"/>
    <col min="1286" max="1286" width="18.140625" style="10" customWidth="1"/>
    <col min="1287" max="1287" width="38.28515625" style="10" customWidth="1"/>
    <col min="1288" max="1288" width="17.28515625" style="10" customWidth="1"/>
    <col min="1289" max="1289" width="28.140625" style="10" customWidth="1"/>
    <col min="1290" max="1290" width="17.28515625" style="10" customWidth="1"/>
    <col min="1291" max="1291" width="42.85546875" style="10" customWidth="1"/>
    <col min="1292" max="1292" width="17.28515625" style="10" customWidth="1"/>
    <col min="1293" max="1293" width="40" style="10" customWidth="1"/>
    <col min="1294" max="1294" width="18.5703125" style="10" customWidth="1"/>
    <col min="1295" max="1532" width="9.140625" style="10"/>
    <col min="1533" max="1533" width="9.28515625" style="10" bestFit="1" customWidth="1"/>
    <col min="1534" max="1534" width="40.5703125" style="10" customWidth="1"/>
    <col min="1535" max="1535" width="22.85546875" style="10" customWidth="1"/>
    <col min="1536" max="1536" width="26.42578125" style="10" customWidth="1"/>
    <col min="1537" max="1537" width="28" style="10" customWidth="1"/>
    <col min="1538" max="1538" width="0" style="10" hidden="1" customWidth="1"/>
    <col min="1539" max="1539" width="19.7109375" style="10" customWidth="1"/>
    <col min="1540" max="1540" width="0" style="10" hidden="1" customWidth="1"/>
    <col min="1541" max="1541" width="25.140625" style="10" customWidth="1"/>
    <col min="1542" max="1542" width="18.140625" style="10" customWidth="1"/>
    <col min="1543" max="1543" width="38.28515625" style="10" customWidth="1"/>
    <col min="1544" max="1544" width="17.28515625" style="10" customWidth="1"/>
    <col min="1545" max="1545" width="28.140625" style="10" customWidth="1"/>
    <col min="1546" max="1546" width="17.28515625" style="10" customWidth="1"/>
    <col min="1547" max="1547" width="42.85546875" style="10" customWidth="1"/>
    <col min="1548" max="1548" width="17.28515625" style="10" customWidth="1"/>
    <col min="1549" max="1549" width="40" style="10" customWidth="1"/>
    <col min="1550" max="1550" width="18.5703125" style="10" customWidth="1"/>
    <col min="1551" max="1788" width="9.140625" style="10"/>
    <col min="1789" max="1789" width="9.28515625" style="10" bestFit="1" customWidth="1"/>
    <col min="1790" max="1790" width="40.5703125" style="10" customWidth="1"/>
    <col min="1791" max="1791" width="22.85546875" style="10" customWidth="1"/>
    <col min="1792" max="1792" width="26.42578125" style="10" customWidth="1"/>
    <col min="1793" max="1793" width="28" style="10" customWidth="1"/>
    <col min="1794" max="1794" width="0" style="10" hidden="1" customWidth="1"/>
    <col min="1795" max="1795" width="19.7109375" style="10" customWidth="1"/>
    <col min="1796" max="1796" width="0" style="10" hidden="1" customWidth="1"/>
    <col min="1797" max="1797" width="25.140625" style="10" customWidth="1"/>
    <col min="1798" max="1798" width="18.140625" style="10" customWidth="1"/>
    <col min="1799" max="1799" width="38.28515625" style="10" customWidth="1"/>
    <col min="1800" max="1800" width="17.28515625" style="10" customWidth="1"/>
    <col min="1801" max="1801" width="28.140625" style="10" customWidth="1"/>
    <col min="1802" max="1802" width="17.28515625" style="10" customWidth="1"/>
    <col min="1803" max="1803" width="42.85546875" style="10" customWidth="1"/>
    <col min="1804" max="1804" width="17.28515625" style="10" customWidth="1"/>
    <col min="1805" max="1805" width="40" style="10" customWidth="1"/>
    <col min="1806" max="1806" width="18.5703125" style="10" customWidth="1"/>
    <col min="1807" max="2044" width="9.140625" style="10"/>
    <col min="2045" max="2045" width="9.28515625" style="10" bestFit="1" customWidth="1"/>
    <col min="2046" max="2046" width="40.5703125" style="10" customWidth="1"/>
    <col min="2047" max="2047" width="22.85546875" style="10" customWidth="1"/>
    <col min="2048" max="2048" width="26.42578125" style="10" customWidth="1"/>
    <col min="2049" max="2049" width="28" style="10" customWidth="1"/>
    <col min="2050" max="2050" width="0" style="10" hidden="1" customWidth="1"/>
    <col min="2051" max="2051" width="19.7109375" style="10" customWidth="1"/>
    <col min="2052" max="2052" width="0" style="10" hidden="1" customWidth="1"/>
    <col min="2053" max="2053" width="25.140625" style="10" customWidth="1"/>
    <col min="2054" max="2054" width="18.140625" style="10" customWidth="1"/>
    <col min="2055" max="2055" width="38.28515625" style="10" customWidth="1"/>
    <col min="2056" max="2056" width="17.28515625" style="10" customWidth="1"/>
    <col min="2057" max="2057" width="28.140625" style="10" customWidth="1"/>
    <col min="2058" max="2058" width="17.28515625" style="10" customWidth="1"/>
    <col min="2059" max="2059" width="42.85546875" style="10" customWidth="1"/>
    <col min="2060" max="2060" width="17.28515625" style="10" customWidth="1"/>
    <col min="2061" max="2061" width="40" style="10" customWidth="1"/>
    <col min="2062" max="2062" width="18.5703125" style="10" customWidth="1"/>
    <col min="2063" max="2300" width="9.140625" style="10"/>
    <col min="2301" max="2301" width="9.28515625" style="10" bestFit="1" customWidth="1"/>
    <col min="2302" max="2302" width="40.5703125" style="10" customWidth="1"/>
    <col min="2303" max="2303" width="22.85546875" style="10" customWidth="1"/>
    <col min="2304" max="2304" width="26.42578125" style="10" customWidth="1"/>
    <col min="2305" max="2305" width="28" style="10" customWidth="1"/>
    <col min="2306" max="2306" width="0" style="10" hidden="1" customWidth="1"/>
    <col min="2307" max="2307" width="19.7109375" style="10" customWidth="1"/>
    <col min="2308" max="2308" width="0" style="10" hidden="1" customWidth="1"/>
    <col min="2309" max="2309" width="25.140625" style="10" customWidth="1"/>
    <col min="2310" max="2310" width="18.140625" style="10" customWidth="1"/>
    <col min="2311" max="2311" width="38.28515625" style="10" customWidth="1"/>
    <col min="2312" max="2312" width="17.28515625" style="10" customWidth="1"/>
    <col min="2313" max="2313" width="28.140625" style="10" customWidth="1"/>
    <col min="2314" max="2314" width="17.28515625" style="10" customWidth="1"/>
    <col min="2315" max="2315" width="42.85546875" style="10" customWidth="1"/>
    <col min="2316" max="2316" width="17.28515625" style="10" customWidth="1"/>
    <col min="2317" max="2317" width="40" style="10" customWidth="1"/>
    <col min="2318" max="2318" width="18.5703125" style="10" customWidth="1"/>
    <col min="2319" max="2556" width="9.140625" style="10"/>
    <col min="2557" max="2557" width="9.28515625" style="10" bestFit="1" customWidth="1"/>
    <col min="2558" max="2558" width="40.5703125" style="10" customWidth="1"/>
    <col min="2559" max="2559" width="22.85546875" style="10" customWidth="1"/>
    <col min="2560" max="2560" width="26.42578125" style="10" customWidth="1"/>
    <col min="2561" max="2561" width="28" style="10" customWidth="1"/>
    <col min="2562" max="2562" width="0" style="10" hidden="1" customWidth="1"/>
    <col min="2563" max="2563" width="19.7109375" style="10" customWidth="1"/>
    <col min="2564" max="2564" width="0" style="10" hidden="1" customWidth="1"/>
    <col min="2565" max="2565" width="25.140625" style="10" customWidth="1"/>
    <col min="2566" max="2566" width="18.140625" style="10" customWidth="1"/>
    <col min="2567" max="2567" width="38.28515625" style="10" customWidth="1"/>
    <col min="2568" max="2568" width="17.28515625" style="10" customWidth="1"/>
    <col min="2569" max="2569" width="28.140625" style="10" customWidth="1"/>
    <col min="2570" max="2570" width="17.28515625" style="10" customWidth="1"/>
    <col min="2571" max="2571" width="42.85546875" style="10" customWidth="1"/>
    <col min="2572" max="2572" width="17.28515625" style="10" customWidth="1"/>
    <col min="2573" max="2573" width="40" style="10" customWidth="1"/>
    <col min="2574" max="2574" width="18.5703125" style="10" customWidth="1"/>
    <col min="2575" max="2812" width="9.140625" style="10"/>
    <col min="2813" max="2813" width="9.28515625" style="10" bestFit="1" customWidth="1"/>
    <col min="2814" max="2814" width="40.5703125" style="10" customWidth="1"/>
    <col min="2815" max="2815" width="22.85546875" style="10" customWidth="1"/>
    <col min="2816" max="2816" width="26.42578125" style="10" customWidth="1"/>
    <col min="2817" max="2817" width="28" style="10" customWidth="1"/>
    <col min="2818" max="2818" width="0" style="10" hidden="1" customWidth="1"/>
    <col min="2819" max="2819" width="19.7109375" style="10" customWidth="1"/>
    <col min="2820" max="2820" width="0" style="10" hidden="1" customWidth="1"/>
    <col min="2821" max="2821" width="25.140625" style="10" customWidth="1"/>
    <col min="2822" max="2822" width="18.140625" style="10" customWidth="1"/>
    <col min="2823" max="2823" width="38.28515625" style="10" customWidth="1"/>
    <col min="2824" max="2824" width="17.28515625" style="10" customWidth="1"/>
    <col min="2825" max="2825" width="28.140625" style="10" customWidth="1"/>
    <col min="2826" max="2826" width="17.28515625" style="10" customWidth="1"/>
    <col min="2827" max="2827" width="42.85546875" style="10" customWidth="1"/>
    <col min="2828" max="2828" width="17.28515625" style="10" customWidth="1"/>
    <col min="2829" max="2829" width="40" style="10" customWidth="1"/>
    <col min="2830" max="2830" width="18.5703125" style="10" customWidth="1"/>
    <col min="2831" max="3068" width="9.140625" style="10"/>
    <col min="3069" max="3069" width="9.28515625" style="10" bestFit="1" customWidth="1"/>
    <col min="3070" max="3070" width="40.5703125" style="10" customWidth="1"/>
    <col min="3071" max="3071" width="22.85546875" style="10" customWidth="1"/>
    <col min="3072" max="3072" width="26.42578125" style="10" customWidth="1"/>
    <col min="3073" max="3073" width="28" style="10" customWidth="1"/>
    <col min="3074" max="3074" width="0" style="10" hidden="1" customWidth="1"/>
    <col min="3075" max="3075" width="19.7109375" style="10" customWidth="1"/>
    <col min="3076" max="3076" width="0" style="10" hidden="1" customWidth="1"/>
    <col min="3077" max="3077" width="25.140625" style="10" customWidth="1"/>
    <col min="3078" max="3078" width="18.140625" style="10" customWidth="1"/>
    <col min="3079" max="3079" width="38.28515625" style="10" customWidth="1"/>
    <col min="3080" max="3080" width="17.28515625" style="10" customWidth="1"/>
    <col min="3081" max="3081" width="28.140625" style="10" customWidth="1"/>
    <col min="3082" max="3082" width="17.28515625" style="10" customWidth="1"/>
    <col min="3083" max="3083" width="42.85546875" style="10" customWidth="1"/>
    <col min="3084" max="3084" width="17.28515625" style="10" customWidth="1"/>
    <col min="3085" max="3085" width="40" style="10" customWidth="1"/>
    <col min="3086" max="3086" width="18.5703125" style="10" customWidth="1"/>
    <col min="3087" max="3324" width="9.140625" style="10"/>
    <col min="3325" max="3325" width="9.28515625" style="10" bestFit="1" customWidth="1"/>
    <col min="3326" max="3326" width="40.5703125" style="10" customWidth="1"/>
    <col min="3327" max="3327" width="22.85546875" style="10" customWidth="1"/>
    <col min="3328" max="3328" width="26.42578125" style="10" customWidth="1"/>
    <col min="3329" max="3329" width="28" style="10" customWidth="1"/>
    <col min="3330" max="3330" width="0" style="10" hidden="1" customWidth="1"/>
    <col min="3331" max="3331" width="19.7109375" style="10" customWidth="1"/>
    <col min="3332" max="3332" width="0" style="10" hidden="1" customWidth="1"/>
    <col min="3333" max="3333" width="25.140625" style="10" customWidth="1"/>
    <col min="3334" max="3334" width="18.140625" style="10" customWidth="1"/>
    <col min="3335" max="3335" width="38.28515625" style="10" customWidth="1"/>
    <col min="3336" max="3336" width="17.28515625" style="10" customWidth="1"/>
    <col min="3337" max="3337" width="28.140625" style="10" customWidth="1"/>
    <col min="3338" max="3338" width="17.28515625" style="10" customWidth="1"/>
    <col min="3339" max="3339" width="42.85546875" style="10" customWidth="1"/>
    <col min="3340" max="3340" width="17.28515625" style="10" customWidth="1"/>
    <col min="3341" max="3341" width="40" style="10" customWidth="1"/>
    <col min="3342" max="3342" width="18.5703125" style="10" customWidth="1"/>
    <col min="3343" max="3580" width="9.140625" style="10"/>
    <col min="3581" max="3581" width="9.28515625" style="10" bestFit="1" customWidth="1"/>
    <col min="3582" max="3582" width="40.5703125" style="10" customWidth="1"/>
    <col min="3583" max="3583" width="22.85546875" style="10" customWidth="1"/>
    <col min="3584" max="3584" width="26.42578125" style="10" customWidth="1"/>
    <col min="3585" max="3585" width="28" style="10" customWidth="1"/>
    <col min="3586" max="3586" width="0" style="10" hidden="1" customWidth="1"/>
    <col min="3587" max="3587" width="19.7109375" style="10" customWidth="1"/>
    <col min="3588" max="3588" width="0" style="10" hidden="1" customWidth="1"/>
    <col min="3589" max="3589" width="25.140625" style="10" customWidth="1"/>
    <col min="3590" max="3590" width="18.140625" style="10" customWidth="1"/>
    <col min="3591" max="3591" width="38.28515625" style="10" customWidth="1"/>
    <col min="3592" max="3592" width="17.28515625" style="10" customWidth="1"/>
    <col min="3593" max="3593" width="28.140625" style="10" customWidth="1"/>
    <col min="3594" max="3594" width="17.28515625" style="10" customWidth="1"/>
    <col min="3595" max="3595" width="42.85546875" style="10" customWidth="1"/>
    <col min="3596" max="3596" width="17.28515625" style="10" customWidth="1"/>
    <col min="3597" max="3597" width="40" style="10" customWidth="1"/>
    <col min="3598" max="3598" width="18.5703125" style="10" customWidth="1"/>
    <col min="3599" max="3836" width="9.140625" style="10"/>
    <col min="3837" max="3837" width="9.28515625" style="10" bestFit="1" customWidth="1"/>
    <col min="3838" max="3838" width="40.5703125" style="10" customWidth="1"/>
    <col min="3839" max="3839" width="22.85546875" style="10" customWidth="1"/>
    <col min="3840" max="3840" width="26.42578125" style="10" customWidth="1"/>
    <col min="3841" max="3841" width="28" style="10" customWidth="1"/>
    <col min="3842" max="3842" width="0" style="10" hidden="1" customWidth="1"/>
    <col min="3843" max="3843" width="19.7109375" style="10" customWidth="1"/>
    <col min="3844" max="3844" width="0" style="10" hidden="1" customWidth="1"/>
    <col min="3845" max="3845" width="25.140625" style="10" customWidth="1"/>
    <col min="3846" max="3846" width="18.140625" style="10" customWidth="1"/>
    <col min="3847" max="3847" width="38.28515625" style="10" customWidth="1"/>
    <col min="3848" max="3848" width="17.28515625" style="10" customWidth="1"/>
    <col min="3849" max="3849" width="28.140625" style="10" customWidth="1"/>
    <col min="3850" max="3850" width="17.28515625" style="10" customWidth="1"/>
    <col min="3851" max="3851" width="42.85546875" style="10" customWidth="1"/>
    <col min="3852" max="3852" width="17.28515625" style="10" customWidth="1"/>
    <col min="3853" max="3853" width="40" style="10" customWidth="1"/>
    <col min="3854" max="3854" width="18.5703125" style="10" customWidth="1"/>
    <col min="3855" max="4092" width="9.140625" style="10"/>
    <col min="4093" max="4093" width="9.28515625" style="10" bestFit="1" customWidth="1"/>
    <col min="4094" max="4094" width="40.5703125" style="10" customWidth="1"/>
    <col min="4095" max="4095" width="22.85546875" style="10" customWidth="1"/>
    <col min="4096" max="4096" width="26.42578125" style="10" customWidth="1"/>
    <col min="4097" max="4097" width="28" style="10" customWidth="1"/>
    <col min="4098" max="4098" width="0" style="10" hidden="1" customWidth="1"/>
    <col min="4099" max="4099" width="19.7109375" style="10" customWidth="1"/>
    <col min="4100" max="4100" width="0" style="10" hidden="1" customWidth="1"/>
    <col min="4101" max="4101" width="25.140625" style="10" customWidth="1"/>
    <col min="4102" max="4102" width="18.140625" style="10" customWidth="1"/>
    <col min="4103" max="4103" width="38.28515625" style="10" customWidth="1"/>
    <col min="4104" max="4104" width="17.28515625" style="10" customWidth="1"/>
    <col min="4105" max="4105" width="28.140625" style="10" customWidth="1"/>
    <col min="4106" max="4106" width="17.28515625" style="10" customWidth="1"/>
    <col min="4107" max="4107" width="42.85546875" style="10" customWidth="1"/>
    <col min="4108" max="4108" width="17.28515625" style="10" customWidth="1"/>
    <col min="4109" max="4109" width="40" style="10" customWidth="1"/>
    <col min="4110" max="4110" width="18.5703125" style="10" customWidth="1"/>
    <col min="4111" max="4348" width="9.140625" style="10"/>
    <col min="4349" max="4349" width="9.28515625" style="10" bestFit="1" customWidth="1"/>
    <col min="4350" max="4350" width="40.5703125" style="10" customWidth="1"/>
    <col min="4351" max="4351" width="22.85546875" style="10" customWidth="1"/>
    <col min="4352" max="4352" width="26.42578125" style="10" customWidth="1"/>
    <col min="4353" max="4353" width="28" style="10" customWidth="1"/>
    <col min="4354" max="4354" width="0" style="10" hidden="1" customWidth="1"/>
    <col min="4355" max="4355" width="19.7109375" style="10" customWidth="1"/>
    <col min="4356" max="4356" width="0" style="10" hidden="1" customWidth="1"/>
    <col min="4357" max="4357" width="25.140625" style="10" customWidth="1"/>
    <col min="4358" max="4358" width="18.140625" style="10" customWidth="1"/>
    <col min="4359" max="4359" width="38.28515625" style="10" customWidth="1"/>
    <col min="4360" max="4360" width="17.28515625" style="10" customWidth="1"/>
    <col min="4361" max="4361" width="28.140625" style="10" customWidth="1"/>
    <col min="4362" max="4362" width="17.28515625" style="10" customWidth="1"/>
    <col min="4363" max="4363" width="42.85546875" style="10" customWidth="1"/>
    <col min="4364" max="4364" width="17.28515625" style="10" customWidth="1"/>
    <col min="4365" max="4365" width="40" style="10" customWidth="1"/>
    <col min="4366" max="4366" width="18.5703125" style="10" customWidth="1"/>
    <col min="4367" max="4604" width="9.140625" style="10"/>
    <col min="4605" max="4605" width="9.28515625" style="10" bestFit="1" customWidth="1"/>
    <col min="4606" max="4606" width="40.5703125" style="10" customWidth="1"/>
    <col min="4607" max="4607" width="22.85546875" style="10" customWidth="1"/>
    <col min="4608" max="4608" width="26.42578125" style="10" customWidth="1"/>
    <col min="4609" max="4609" width="28" style="10" customWidth="1"/>
    <col min="4610" max="4610" width="0" style="10" hidden="1" customWidth="1"/>
    <col min="4611" max="4611" width="19.7109375" style="10" customWidth="1"/>
    <col min="4612" max="4612" width="0" style="10" hidden="1" customWidth="1"/>
    <col min="4613" max="4613" width="25.140625" style="10" customWidth="1"/>
    <col min="4614" max="4614" width="18.140625" style="10" customWidth="1"/>
    <col min="4615" max="4615" width="38.28515625" style="10" customWidth="1"/>
    <col min="4616" max="4616" width="17.28515625" style="10" customWidth="1"/>
    <col min="4617" max="4617" width="28.140625" style="10" customWidth="1"/>
    <col min="4618" max="4618" width="17.28515625" style="10" customWidth="1"/>
    <col min="4619" max="4619" width="42.85546875" style="10" customWidth="1"/>
    <col min="4620" max="4620" width="17.28515625" style="10" customWidth="1"/>
    <col min="4621" max="4621" width="40" style="10" customWidth="1"/>
    <col min="4622" max="4622" width="18.5703125" style="10" customWidth="1"/>
    <col min="4623" max="4860" width="9.140625" style="10"/>
    <col min="4861" max="4861" width="9.28515625" style="10" bestFit="1" customWidth="1"/>
    <col min="4862" max="4862" width="40.5703125" style="10" customWidth="1"/>
    <col min="4863" max="4863" width="22.85546875" style="10" customWidth="1"/>
    <col min="4864" max="4864" width="26.42578125" style="10" customWidth="1"/>
    <col min="4865" max="4865" width="28" style="10" customWidth="1"/>
    <col min="4866" max="4866" width="0" style="10" hidden="1" customWidth="1"/>
    <col min="4867" max="4867" width="19.7109375" style="10" customWidth="1"/>
    <col min="4868" max="4868" width="0" style="10" hidden="1" customWidth="1"/>
    <col min="4869" max="4869" width="25.140625" style="10" customWidth="1"/>
    <col min="4870" max="4870" width="18.140625" style="10" customWidth="1"/>
    <col min="4871" max="4871" width="38.28515625" style="10" customWidth="1"/>
    <col min="4872" max="4872" width="17.28515625" style="10" customWidth="1"/>
    <col min="4873" max="4873" width="28.140625" style="10" customWidth="1"/>
    <col min="4874" max="4874" width="17.28515625" style="10" customWidth="1"/>
    <col min="4875" max="4875" width="42.85546875" style="10" customWidth="1"/>
    <col min="4876" max="4876" width="17.28515625" style="10" customWidth="1"/>
    <col min="4877" max="4877" width="40" style="10" customWidth="1"/>
    <col min="4878" max="4878" width="18.5703125" style="10" customWidth="1"/>
    <col min="4879" max="5116" width="9.140625" style="10"/>
    <col min="5117" max="5117" width="9.28515625" style="10" bestFit="1" customWidth="1"/>
    <col min="5118" max="5118" width="40.5703125" style="10" customWidth="1"/>
    <col min="5119" max="5119" width="22.85546875" style="10" customWidth="1"/>
    <col min="5120" max="5120" width="26.42578125" style="10" customWidth="1"/>
    <col min="5121" max="5121" width="28" style="10" customWidth="1"/>
    <col min="5122" max="5122" width="0" style="10" hidden="1" customWidth="1"/>
    <col min="5123" max="5123" width="19.7109375" style="10" customWidth="1"/>
    <col min="5124" max="5124" width="0" style="10" hidden="1" customWidth="1"/>
    <col min="5125" max="5125" width="25.140625" style="10" customWidth="1"/>
    <col min="5126" max="5126" width="18.140625" style="10" customWidth="1"/>
    <col min="5127" max="5127" width="38.28515625" style="10" customWidth="1"/>
    <col min="5128" max="5128" width="17.28515625" style="10" customWidth="1"/>
    <col min="5129" max="5129" width="28.140625" style="10" customWidth="1"/>
    <col min="5130" max="5130" width="17.28515625" style="10" customWidth="1"/>
    <col min="5131" max="5131" width="42.85546875" style="10" customWidth="1"/>
    <col min="5132" max="5132" width="17.28515625" style="10" customWidth="1"/>
    <col min="5133" max="5133" width="40" style="10" customWidth="1"/>
    <col min="5134" max="5134" width="18.5703125" style="10" customWidth="1"/>
    <col min="5135" max="5372" width="9.140625" style="10"/>
    <col min="5373" max="5373" width="9.28515625" style="10" bestFit="1" customWidth="1"/>
    <col min="5374" max="5374" width="40.5703125" style="10" customWidth="1"/>
    <col min="5375" max="5375" width="22.85546875" style="10" customWidth="1"/>
    <col min="5376" max="5376" width="26.42578125" style="10" customWidth="1"/>
    <col min="5377" max="5377" width="28" style="10" customWidth="1"/>
    <col min="5378" max="5378" width="0" style="10" hidden="1" customWidth="1"/>
    <col min="5379" max="5379" width="19.7109375" style="10" customWidth="1"/>
    <col min="5380" max="5380" width="0" style="10" hidden="1" customWidth="1"/>
    <col min="5381" max="5381" width="25.140625" style="10" customWidth="1"/>
    <col min="5382" max="5382" width="18.140625" style="10" customWidth="1"/>
    <col min="5383" max="5383" width="38.28515625" style="10" customWidth="1"/>
    <col min="5384" max="5384" width="17.28515625" style="10" customWidth="1"/>
    <col min="5385" max="5385" width="28.140625" style="10" customWidth="1"/>
    <col min="5386" max="5386" width="17.28515625" style="10" customWidth="1"/>
    <col min="5387" max="5387" width="42.85546875" style="10" customWidth="1"/>
    <col min="5388" max="5388" width="17.28515625" style="10" customWidth="1"/>
    <col min="5389" max="5389" width="40" style="10" customWidth="1"/>
    <col min="5390" max="5390" width="18.5703125" style="10" customWidth="1"/>
    <col min="5391" max="5628" width="9.140625" style="10"/>
    <col min="5629" max="5629" width="9.28515625" style="10" bestFit="1" customWidth="1"/>
    <col min="5630" max="5630" width="40.5703125" style="10" customWidth="1"/>
    <col min="5631" max="5631" width="22.85546875" style="10" customWidth="1"/>
    <col min="5632" max="5632" width="26.42578125" style="10" customWidth="1"/>
    <col min="5633" max="5633" width="28" style="10" customWidth="1"/>
    <col min="5634" max="5634" width="0" style="10" hidden="1" customWidth="1"/>
    <col min="5635" max="5635" width="19.7109375" style="10" customWidth="1"/>
    <col min="5636" max="5636" width="0" style="10" hidden="1" customWidth="1"/>
    <col min="5637" max="5637" width="25.140625" style="10" customWidth="1"/>
    <col min="5638" max="5638" width="18.140625" style="10" customWidth="1"/>
    <col min="5639" max="5639" width="38.28515625" style="10" customWidth="1"/>
    <col min="5640" max="5640" width="17.28515625" style="10" customWidth="1"/>
    <col min="5641" max="5641" width="28.140625" style="10" customWidth="1"/>
    <col min="5642" max="5642" width="17.28515625" style="10" customWidth="1"/>
    <col min="5643" max="5643" width="42.85546875" style="10" customWidth="1"/>
    <col min="5644" max="5644" width="17.28515625" style="10" customWidth="1"/>
    <col min="5645" max="5645" width="40" style="10" customWidth="1"/>
    <col min="5646" max="5646" width="18.5703125" style="10" customWidth="1"/>
    <col min="5647" max="5884" width="9.140625" style="10"/>
    <col min="5885" max="5885" width="9.28515625" style="10" bestFit="1" customWidth="1"/>
    <col min="5886" max="5886" width="40.5703125" style="10" customWidth="1"/>
    <col min="5887" max="5887" width="22.85546875" style="10" customWidth="1"/>
    <col min="5888" max="5888" width="26.42578125" style="10" customWidth="1"/>
    <col min="5889" max="5889" width="28" style="10" customWidth="1"/>
    <col min="5890" max="5890" width="0" style="10" hidden="1" customWidth="1"/>
    <col min="5891" max="5891" width="19.7109375" style="10" customWidth="1"/>
    <col min="5892" max="5892" width="0" style="10" hidden="1" customWidth="1"/>
    <col min="5893" max="5893" width="25.140625" style="10" customWidth="1"/>
    <col min="5894" max="5894" width="18.140625" style="10" customWidth="1"/>
    <col min="5895" max="5895" width="38.28515625" style="10" customWidth="1"/>
    <col min="5896" max="5896" width="17.28515625" style="10" customWidth="1"/>
    <col min="5897" max="5897" width="28.140625" style="10" customWidth="1"/>
    <col min="5898" max="5898" width="17.28515625" style="10" customWidth="1"/>
    <col min="5899" max="5899" width="42.85546875" style="10" customWidth="1"/>
    <col min="5900" max="5900" width="17.28515625" style="10" customWidth="1"/>
    <col min="5901" max="5901" width="40" style="10" customWidth="1"/>
    <col min="5902" max="5902" width="18.5703125" style="10" customWidth="1"/>
    <col min="5903" max="6140" width="9.140625" style="10"/>
    <col min="6141" max="6141" width="9.28515625" style="10" bestFit="1" customWidth="1"/>
    <col min="6142" max="6142" width="40.5703125" style="10" customWidth="1"/>
    <col min="6143" max="6143" width="22.85546875" style="10" customWidth="1"/>
    <col min="6144" max="6144" width="26.42578125" style="10" customWidth="1"/>
    <col min="6145" max="6145" width="28" style="10" customWidth="1"/>
    <col min="6146" max="6146" width="0" style="10" hidden="1" customWidth="1"/>
    <col min="6147" max="6147" width="19.7109375" style="10" customWidth="1"/>
    <col min="6148" max="6148" width="0" style="10" hidden="1" customWidth="1"/>
    <col min="6149" max="6149" width="25.140625" style="10" customWidth="1"/>
    <col min="6150" max="6150" width="18.140625" style="10" customWidth="1"/>
    <col min="6151" max="6151" width="38.28515625" style="10" customWidth="1"/>
    <col min="6152" max="6152" width="17.28515625" style="10" customWidth="1"/>
    <col min="6153" max="6153" width="28.140625" style="10" customWidth="1"/>
    <col min="6154" max="6154" width="17.28515625" style="10" customWidth="1"/>
    <col min="6155" max="6155" width="42.85546875" style="10" customWidth="1"/>
    <col min="6156" max="6156" width="17.28515625" style="10" customWidth="1"/>
    <col min="6157" max="6157" width="40" style="10" customWidth="1"/>
    <col min="6158" max="6158" width="18.5703125" style="10" customWidth="1"/>
    <col min="6159" max="6396" width="9.140625" style="10"/>
    <col min="6397" max="6397" width="9.28515625" style="10" bestFit="1" customWidth="1"/>
    <col min="6398" max="6398" width="40.5703125" style="10" customWidth="1"/>
    <col min="6399" max="6399" width="22.85546875" style="10" customWidth="1"/>
    <col min="6400" max="6400" width="26.42578125" style="10" customWidth="1"/>
    <col min="6401" max="6401" width="28" style="10" customWidth="1"/>
    <col min="6402" max="6402" width="0" style="10" hidden="1" customWidth="1"/>
    <col min="6403" max="6403" width="19.7109375" style="10" customWidth="1"/>
    <col min="6404" max="6404" width="0" style="10" hidden="1" customWidth="1"/>
    <col min="6405" max="6405" width="25.140625" style="10" customWidth="1"/>
    <col min="6406" max="6406" width="18.140625" style="10" customWidth="1"/>
    <col min="6407" max="6407" width="38.28515625" style="10" customWidth="1"/>
    <col min="6408" max="6408" width="17.28515625" style="10" customWidth="1"/>
    <col min="6409" max="6409" width="28.140625" style="10" customWidth="1"/>
    <col min="6410" max="6410" width="17.28515625" style="10" customWidth="1"/>
    <col min="6411" max="6411" width="42.85546875" style="10" customWidth="1"/>
    <col min="6412" max="6412" width="17.28515625" style="10" customWidth="1"/>
    <col min="6413" max="6413" width="40" style="10" customWidth="1"/>
    <col min="6414" max="6414" width="18.5703125" style="10" customWidth="1"/>
    <col min="6415" max="6652" width="9.140625" style="10"/>
    <col min="6653" max="6653" width="9.28515625" style="10" bestFit="1" customWidth="1"/>
    <col min="6654" max="6654" width="40.5703125" style="10" customWidth="1"/>
    <col min="6655" max="6655" width="22.85546875" style="10" customWidth="1"/>
    <col min="6656" max="6656" width="26.42578125" style="10" customWidth="1"/>
    <col min="6657" max="6657" width="28" style="10" customWidth="1"/>
    <col min="6658" max="6658" width="0" style="10" hidden="1" customWidth="1"/>
    <col min="6659" max="6659" width="19.7109375" style="10" customWidth="1"/>
    <col min="6660" max="6660" width="0" style="10" hidden="1" customWidth="1"/>
    <col min="6661" max="6661" width="25.140625" style="10" customWidth="1"/>
    <col min="6662" max="6662" width="18.140625" style="10" customWidth="1"/>
    <col min="6663" max="6663" width="38.28515625" style="10" customWidth="1"/>
    <col min="6664" max="6664" width="17.28515625" style="10" customWidth="1"/>
    <col min="6665" max="6665" width="28.140625" style="10" customWidth="1"/>
    <col min="6666" max="6666" width="17.28515625" style="10" customWidth="1"/>
    <col min="6667" max="6667" width="42.85546875" style="10" customWidth="1"/>
    <col min="6668" max="6668" width="17.28515625" style="10" customWidth="1"/>
    <col min="6669" max="6669" width="40" style="10" customWidth="1"/>
    <col min="6670" max="6670" width="18.5703125" style="10" customWidth="1"/>
    <col min="6671" max="6908" width="9.140625" style="10"/>
    <col min="6909" max="6909" width="9.28515625" style="10" bestFit="1" customWidth="1"/>
    <col min="6910" max="6910" width="40.5703125" style="10" customWidth="1"/>
    <col min="6911" max="6911" width="22.85546875" style="10" customWidth="1"/>
    <col min="6912" max="6912" width="26.42578125" style="10" customWidth="1"/>
    <col min="6913" max="6913" width="28" style="10" customWidth="1"/>
    <col min="6914" max="6914" width="0" style="10" hidden="1" customWidth="1"/>
    <col min="6915" max="6915" width="19.7109375" style="10" customWidth="1"/>
    <col min="6916" max="6916" width="0" style="10" hidden="1" customWidth="1"/>
    <col min="6917" max="6917" width="25.140625" style="10" customWidth="1"/>
    <col min="6918" max="6918" width="18.140625" style="10" customWidth="1"/>
    <col min="6919" max="6919" width="38.28515625" style="10" customWidth="1"/>
    <col min="6920" max="6920" width="17.28515625" style="10" customWidth="1"/>
    <col min="6921" max="6921" width="28.140625" style="10" customWidth="1"/>
    <col min="6922" max="6922" width="17.28515625" style="10" customWidth="1"/>
    <col min="6923" max="6923" width="42.85546875" style="10" customWidth="1"/>
    <col min="6924" max="6924" width="17.28515625" style="10" customWidth="1"/>
    <col min="6925" max="6925" width="40" style="10" customWidth="1"/>
    <col min="6926" max="6926" width="18.5703125" style="10" customWidth="1"/>
    <col min="6927" max="7164" width="9.140625" style="10"/>
    <col min="7165" max="7165" width="9.28515625" style="10" bestFit="1" customWidth="1"/>
    <col min="7166" max="7166" width="40.5703125" style="10" customWidth="1"/>
    <col min="7167" max="7167" width="22.85546875" style="10" customWidth="1"/>
    <col min="7168" max="7168" width="26.42578125" style="10" customWidth="1"/>
    <col min="7169" max="7169" width="28" style="10" customWidth="1"/>
    <col min="7170" max="7170" width="0" style="10" hidden="1" customWidth="1"/>
    <col min="7171" max="7171" width="19.7109375" style="10" customWidth="1"/>
    <col min="7172" max="7172" width="0" style="10" hidden="1" customWidth="1"/>
    <col min="7173" max="7173" width="25.140625" style="10" customWidth="1"/>
    <col min="7174" max="7174" width="18.140625" style="10" customWidth="1"/>
    <col min="7175" max="7175" width="38.28515625" style="10" customWidth="1"/>
    <col min="7176" max="7176" width="17.28515625" style="10" customWidth="1"/>
    <col min="7177" max="7177" width="28.140625" style="10" customWidth="1"/>
    <col min="7178" max="7178" width="17.28515625" style="10" customWidth="1"/>
    <col min="7179" max="7179" width="42.85546875" style="10" customWidth="1"/>
    <col min="7180" max="7180" width="17.28515625" style="10" customWidth="1"/>
    <col min="7181" max="7181" width="40" style="10" customWidth="1"/>
    <col min="7182" max="7182" width="18.5703125" style="10" customWidth="1"/>
    <col min="7183" max="7420" width="9.140625" style="10"/>
    <col min="7421" max="7421" width="9.28515625" style="10" bestFit="1" customWidth="1"/>
    <col min="7422" max="7422" width="40.5703125" style="10" customWidth="1"/>
    <col min="7423" max="7423" width="22.85546875" style="10" customWidth="1"/>
    <col min="7424" max="7424" width="26.42578125" style="10" customWidth="1"/>
    <col min="7425" max="7425" width="28" style="10" customWidth="1"/>
    <col min="7426" max="7426" width="0" style="10" hidden="1" customWidth="1"/>
    <col min="7427" max="7427" width="19.7109375" style="10" customWidth="1"/>
    <col min="7428" max="7428" width="0" style="10" hidden="1" customWidth="1"/>
    <col min="7429" max="7429" width="25.140625" style="10" customWidth="1"/>
    <col min="7430" max="7430" width="18.140625" style="10" customWidth="1"/>
    <col min="7431" max="7431" width="38.28515625" style="10" customWidth="1"/>
    <col min="7432" max="7432" width="17.28515625" style="10" customWidth="1"/>
    <col min="7433" max="7433" width="28.140625" style="10" customWidth="1"/>
    <col min="7434" max="7434" width="17.28515625" style="10" customWidth="1"/>
    <col min="7435" max="7435" width="42.85546875" style="10" customWidth="1"/>
    <col min="7436" max="7436" width="17.28515625" style="10" customWidth="1"/>
    <col min="7437" max="7437" width="40" style="10" customWidth="1"/>
    <col min="7438" max="7438" width="18.5703125" style="10" customWidth="1"/>
    <col min="7439" max="7676" width="9.140625" style="10"/>
    <col min="7677" max="7677" width="9.28515625" style="10" bestFit="1" customWidth="1"/>
    <col min="7678" max="7678" width="40.5703125" style="10" customWidth="1"/>
    <col min="7679" max="7679" width="22.85546875" style="10" customWidth="1"/>
    <col min="7680" max="7680" width="26.42578125" style="10" customWidth="1"/>
    <col min="7681" max="7681" width="28" style="10" customWidth="1"/>
    <col min="7682" max="7682" width="0" style="10" hidden="1" customWidth="1"/>
    <col min="7683" max="7683" width="19.7109375" style="10" customWidth="1"/>
    <col min="7684" max="7684" width="0" style="10" hidden="1" customWidth="1"/>
    <col min="7685" max="7685" width="25.140625" style="10" customWidth="1"/>
    <col min="7686" max="7686" width="18.140625" style="10" customWidth="1"/>
    <col min="7687" max="7687" width="38.28515625" style="10" customWidth="1"/>
    <col min="7688" max="7688" width="17.28515625" style="10" customWidth="1"/>
    <col min="7689" max="7689" width="28.140625" style="10" customWidth="1"/>
    <col min="7690" max="7690" width="17.28515625" style="10" customWidth="1"/>
    <col min="7691" max="7691" width="42.85546875" style="10" customWidth="1"/>
    <col min="7692" max="7692" width="17.28515625" style="10" customWidth="1"/>
    <col min="7693" max="7693" width="40" style="10" customWidth="1"/>
    <col min="7694" max="7694" width="18.5703125" style="10" customWidth="1"/>
    <col min="7695" max="7932" width="9.140625" style="10"/>
    <col min="7933" max="7933" width="9.28515625" style="10" bestFit="1" customWidth="1"/>
    <col min="7934" max="7934" width="40.5703125" style="10" customWidth="1"/>
    <col min="7935" max="7935" width="22.85546875" style="10" customWidth="1"/>
    <col min="7936" max="7936" width="26.42578125" style="10" customWidth="1"/>
    <col min="7937" max="7937" width="28" style="10" customWidth="1"/>
    <col min="7938" max="7938" width="0" style="10" hidden="1" customWidth="1"/>
    <col min="7939" max="7939" width="19.7109375" style="10" customWidth="1"/>
    <col min="7940" max="7940" width="0" style="10" hidden="1" customWidth="1"/>
    <col min="7941" max="7941" width="25.140625" style="10" customWidth="1"/>
    <col min="7942" max="7942" width="18.140625" style="10" customWidth="1"/>
    <col min="7943" max="7943" width="38.28515625" style="10" customWidth="1"/>
    <col min="7944" max="7944" width="17.28515625" style="10" customWidth="1"/>
    <col min="7945" max="7945" width="28.140625" style="10" customWidth="1"/>
    <col min="7946" max="7946" width="17.28515625" style="10" customWidth="1"/>
    <col min="7947" max="7947" width="42.85546875" style="10" customWidth="1"/>
    <col min="7948" max="7948" width="17.28515625" style="10" customWidth="1"/>
    <col min="7949" max="7949" width="40" style="10" customWidth="1"/>
    <col min="7950" max="7950" width="18.5703125" style="10" customWidth="1"/>
    <col min="7951" max="8188" width="9.140625" style="10"/>
    <col min="8189" max="8189" width="9.28515625" style="10" bestFit="1" customWidth="1"/>
    <col min="8190" max="8190" width="40.5703125" style="10" customWidth="1"/>
    <col min="8191" max="8191" width="22.85546875" style="10" customWidth="1"/>
    <col min="8192" max="8192" width="26.42578125" style="10" customWidth="1"/>
    <col min="8193" max="8193" width="28" style="10" customWidth="1"/>
    <col min="8194" max="8194" width="0" style="10" hidden="1" customWidth="1"/>
    <col min="8195" max="8195" width="19.7109375" style="10" customWidth="1"/>
    <col min="8196" max="8196" width="0" style="10" hidden="1" customWidth="1"/>
    <col min="8197" max="8197" width="25.140625" style="10" customWidth="1"/>
    <col min="8198" max="8198" width="18.140625" style="10" customWidth="1"/>
    <col min="8199" max="8199" width="38.28515625" style="10" customWidth="1"/>
    <col min="8200" max="8200" width="17.28515625" style="10" customWidth="1"/>
    <col min="8201" max="8201" width="28.140625" style="10" customWidth="1"/>
    <col min="8202" max="8202" width="17.28515625" style="10" customWidth="1"/>
    <col min="8203" max="8203" width="42.85546875" style="10" customWidth="1"/>
    <col min="8204" max="8204" width="17.28515625" style="10" customWidth="1"/>
    <col min="8205" max="8205" width="40" style="10" customWidth="1"/>
    <col min="8206" max="8206" width="18.5703125" style="10" customWidth="1"/>
    <col min="8207" max="8444" width="9.140625" style="10"/>
    <col min="8445" max="8445" width="9.28515625" style="10" bestFit="1" customWidth="1"/>
    <col min="8446" max="8446" width="40.5703125" style="10" customWidth="1"/>
    <col min="8447" max="8447" width="22.85546875" style="10" customWidth="1"/>
    <col min="8448" max="8448" width="26.42578125" style="10" customWidth="1"/>
    <col min="8449" max="8449" width="28" style="10" customWidth="1"/>
    <col min="8450" max="8450" width="0" style="10" hidden="1" customWidth="1"/>
    <col min="8451" max="8451" width="19.7109375" style="10" customWidth="1"/>
    <col min="8452" max="8452" width="0" style="10" hidden="1" customWidth="1"/>
    <col min="8453" max="8453" width="25.140625" style="10" customWidth="1"/>
    <col min="8454" max="8454" width="18.140625" style="10" customWidth="1"/>
    <col min="8455" max="8455" width="38.28515625" style="10" customWidth="1"/>
    <col min="8456" max="8456" width="17.28515625" style="10" customWidth="1"/>
    <col min="8457" max="8457" width="28.140625" style="10" customWidth="1"/>
    <col min="8458" max="8458" width="17.28515625" style="10" customWidth="1"/>
    <col min="8459" max="8459" width="42.85546875" style="10" customWidth="1"/>
    <col min="8460" max="8460" width="17.28515625" style="10" customWidth="1"/>
    <col min="8461" max="8461" width="40" style="10" customWidth="1"/>
    <col min="8462" max="8462" width="18.5703125" style="10" customWidth="1"/>
    <col min="8463" max="8700" width="9.140625" style="10"/>
    <col min="8701" max="8701" width="9.28515625" style="10" bestFit="1" customWidth="1"/>
    <col min="8702" max="8702" width="40.5703125" style="10" customWidth="1"/>
    <col min="8703" max="8703" width="22.85546875" style="10" customWidth="1"/>
    <col min="8704" max="8704" width="26.42578125" style="10" customWidth="1"/>
    <col min="8705" max="8705" width="28" style="10" customWidth="1"/>
    <col min="8706" max="8706" width="0" style="10" hidden="1" customWidth="1"/>
    <col min="8707" max="8707" width="19.7109375" style="10" customWidth="1"/>
    <col min="8708" max="8708" width="0" style="10" hidden="1" customWidth="1"/>
    <col min="8709" max="8709" width="25.140625" style="10" customWidth="1"/>
    <col min="8710" max="8710" width="18.140625" style="10" customWidth="1"/>
    <col min="8711" max="8711" width="38.28515625" style="10" customWidth="1"/>
    <col min="8712" max="8712" width="17.28515625" style="10" customWidth="1"/>
    <col min="8713" max="8713" width="28.140625" style="10" customWidth="1"/>
    <col min="8714" max="8714" width="17.28515625" style="10" customWidth="1"/>
    <col min="8715" max="8715" width="42.85546875" style="10" customWidth="1"/>
    <col min="8716" max="8716" width="17.28515625" style="10" customWidth="1"/>
    <col min="8717" max="8717" width="40" style="10" customWidth="1"/>
    <col min="8718" max="8718" width="18.5703125" style="10" customWidth="1"/>
    <col min="8719" max="8956" width="9.140625" style="10"/>
    <col min="8957" max="8957" width="9.28515625" style="10" bestFit="1" customWidth="1"/>
    <col min="8958" max="8958" width="40.5703125" style="10" customWidth="1"/>
    <col min="8959" max="8959" width="22.85546875" style="10" customWidth="1"/>
    <col min="8960" max="8960" width="26.42578125" style="10" customWidth="1"/>
    <col min="8961" max="8961" width="28" style="10" customWidth="1"/>
    <col min="8962" max="8962" width="0" style="10" hidden="1" customWidth="1"/>
    <col min="8963" max="8963" width="19.7109375" style="10" customWidth="1"/>
    <col min="8964" max="8964" width="0" style="10" hidden="1" customWidth="1"/>
    <col min="8965" max="8965" width="25.140625" style="10" customWidth="1"/>
    <col min="8966" max="8966" width="18.140625" style="10" customWidth="1"/>
    <col min="8967" max="8967" width="38.28515625" style="10" customWidth="1"/>
    <col min="8968" max="8968" width="17.28515625" style="10" customWidth="1"/>
    <col min="8969" max="8969" width="28.140625" style="10" customWidth="1"/>
    <col min="8970" max="8970" width="17.28515625" style="10" customWidth="1"/>
    <col min="8971" max="8971" width="42.85546875" style="10" customWidth="1"/>
    <col min="8972" max="8972" width="17.28515625" style="10" customWidth="1"/>
    <col min="8973" max="8973" width="40" style="10" customWidth="1"/>
    <col min="8974" max="8974" width="18.5703125" style="10" customWidth="1"/>
    <col min="8975" max="9212" width="9.140625" style="10"/>
    <col min="9213" max="9213" width="9.28515625" style="10" bestFit="1" customWidth="1"/>
    <col min="9214" max="9214" width="40.5703125" style="10" customWidth="1"/>
    <col min="9215" max="9215" width="22.85546875" style="10" customWidth="1"/>
    <col min="9216" max="9216" width="26.42578125" style="10" customWidth="1"/>
    <col min="9217" max="9217" width="28" style="10" customWidth="1"/>
    <col min="9218" max="9218" width="0" style="10" hidden="1" customWidth="1"/>
    <col min="9219" max="9219" width="19.7109375" style="10" customWidth="1"/>
    <col min="9220" max="9220" width="0" style="10" hidden="1" customWidth="1"/>
    <col min="9221" max="9221" width="25.140625" style="10" customWidth="1"/>
    <col min="9222" max="9222" width="18.140625" style="10" customWidth="1"/>
    <col min="9223" max="9223" width="38.28515625" style="10" customWidth="1"/>
    <col min="9224" max="9224" width="17.28515625" style="10" customWidth="1"/>
    <col min="9225" max="9225" width="28.140625" style="10" customWidth="1"/>
    <col min="9226" max="9226" width="17.28515625" style="10" customWidth="1"/>
    <col min="9227" max="9227" width="42.85546875" style="10" customWidth="1"/>
    <col min="9228" max="9228" width="17.28515625" style="10" customWidth="1"/>
    <col min="9229" max="9229" width="40" style="10" customWidth="1"/>
    <col min="9230" max="9230" width="18.5703125" style="10" customWidth="1"/>
    <col min="9231" max="9468" width="9.140625" style="10"/>
    <col min="9469" max="9469" width="9.28515625" style="10" bestFit="1" customWidth="1"/>
    <col min="9470" max="9470" width="40.5703125" style="10" customWidth="1"/>
    <col min="9471" max="9471" width="22.85546875" style="10" customWidth="1"/>
    <col min="9472" max="9472" width="26.42578125" style="10" customWidth="1"/>
    <col min="9473" max="9473" width="28" style="10" customWidth="1"/>
    <col min="9474" max="9474" width="0" style="10" hidden="1" customWidth="1"/>
    <col min="9475" max="9475" width="19.7109375" style="10" customWidth="1"/>
    <col min="9476" max="9476" width="0" style="10" hidden="1" customWidth="1"/>
    <col min="9477" max="9477" width="25.140625" style="10" customWidth="1"/>
    <col min="9478" max="9478" width="18.140625" style="10" customWidth="1"/>
    <col min="9479" max="9479" width="38.28515625" style="10" customWidth="1"/>
    <col min="9480" max="9480" width="17.28515625" style="10" customWidth="1"/>
    <col min="9481" max="9481" width="28.140625" style="10" customWidth="1"/>
    <col min="9482" max="9482" width="17.28515625" style="10" customWidth="1"/>
    <col min="9483" max="9483" width="42.85546875" style="10" customWidth="1"/>
    <col min="9484" max="9484" width="17.28515625" style="10" customWidth="1"/>
    <col min="9485" max="9485" width="40" style="10" customWidth="1"/>
    <col min="9486" max="9486" width="18.5703125" style="10" customWidth="1"/>
    <col min="9487" max="9724" width="9.140625" style="10"/>
    <col min="9725" max="9725" width="9.28515625" style="10" bestFit="1" customWidth="1"/>
    <col min="9726" max="9726" width="40.5703125" style="10" customWidth="1"/>
    <col min="9727" max="9727" width="22.85546875" style="10" customWidth="1"/>
    <col min="9728" max="9728" width="26.42578125" style="10" customWidth="1"/>
    <col min="9729" max="9729" width="28" style="10" customWidth="1"/>
    <col min="9730" max="9730" width="0" style="10" hidden="1" customWidth="1"/>
    <col min="9731" max="9731" width="19.7109375" style="10" customWidth="1"/>
    <col min="9732" max="9732" width="0" style="10" hidden="1" customWidth="1"/>
    <col min="9733" max="9733" width="25.140625" style="10" customWidth="1"/>
    <col min="9734" max="9734" width="18.140625" style="10" customWidth="1"/>
    <col min="9735" max="9735" width="38.28515625" style="10" customWidth="1"/>
    <col min="9736" max="9736" width="17.28515625" style="10" customWidth="1"/>
    <col min="9737" max="9737" width="28.140625" style="10" customWidth="1"/>
    <col min="9738" max="9738" width="17.28515625" style="10" customWidth="1"/>
    <col min="9739" max="9739" width="42.85546875" style="10" customWidth="1"/>
    <col min="9740" max="9740" width="17.28515625" style="10" customWidth="1"/>
    <col min="9741" max="9741" width="40" style="10" customWidth="1"/>
    <col min="9742" max="9742" width="18.5703125" style="10" customWidth="1"/>
    <col min="9743" max="9980" width="9.140625" style="10"/>
    <col min="9981" max="9981" width="9.28515625" style="10" bestFit="1" customWidth="1"/>
    <col min="9982" max="9982" width="40.5703125" style="10" customWidth="1"/>
    <col min="9983" max="9983" width="22.85546875" style="10" customWidth="1"/>
    <col min="9984" max="9984" width="26.42578125" style="10" customWidth="1"/>
    <col min="9985" max="9985" width="28" style="10" customWidth="1"/>
    <col min="9986" max="9986" width="0" style="10" hidden="1" customWidth="1"/>
    <col min="9987" max="9987" width="19.7109375" style="10" customWidth="1"/>
    <col min="9988" max="9988" width="0" style="10" hidden="1" customWidth="1"/>
    <col min="9989" max="9989" width="25.140625" style="10" customWidth="1"/>
    <col min="9990" max="9990" width="18.140625" style="10" customWidth="1"/>
    <col min="9991" max="9991" width="38.28515625" style="10" customWidth="1"/>
    <col min="9992" max="9992" width="17.28515625" style="10" customWidth="1"/>
    <col min="9993" max="9993" width="28.140625" style="10" customWidth="1"/>
    <col min="9994" max="9994" width="17.28515625" style="10" customWidth="1"/>
    <col min="9995" max="9995" width="42.85546875" style="10" customWidth="1"/>
    <col min="9996" max="9996" width="17.28515625" style="10" customWidth="1"/>
    <col min="9997" max="9997" width="40" style="10" customWidth="1"/>
    <col min="9998" max="9998" width="18.5703125" style="10" customWidth="1"/>
    <col min="9999" max="10236" width="9.140625" style="10"/>
    <col min="10237" max="10237" width="9.28515625" style="10" bestFit="1" customWidth="1"/>
    <col min="10238" max="10238" width="40.5703125" style="10" customWidth="1"/>
    <col min="10239" max="10239" width="22.85546875" style="10" customWidth="1"/>
    <col min="10240" max="10240" width="26.42578125" style="10" customWidth="1"/>
    <col min="10241" max="10241" width="28" style="10" customWidth="1"/>
    <col min="10242" max="10242" width="0" style="10" hidden="1" customWidth="1"/>
    <col min="10243" max="10243" width="19.7109375" style="10" customWidth="1"/>
    <col min="10244" max="10244" width="0" style="10" hidden="1" customWidth="1"/>
    <col min="10245" max="10245" width="25.140625" style="10" customWidth="1"/>
    <col min="10246" max="10246" width="18.140625" style="10" customWidth="1"/>
    <col min="10247" max="10247" width="38.28515625" style="10" customWidth="1"/>
    <col min="10248" max="10248" width="17.28515625" style="10" customWidth="1"/>
    <col min="10249" max="10249" width="28.140625" style="10" customWidth="1"/>
    <col min="10250" max="10250" width="17.28515625" style="10" customWidth="1"/>
    <col min="10251" max="10251" width="42.85546875" style="10" customWidth="1"/>
    <col min="10252" max="10252" width="17.28515625" style="10" customWidth="1"/>
    <col min="10253" max="10253" width="40" style="10" customWidth="1"/>
    <col min="10254" max="10254" width="18.5703125" style="10" customWidth="1"/>
    <col min="10255" max="10492" width="9.140625" style="10"/>
    <col min="10493" max="10493" width="9.28515625" style="10" bestFit="1" customWidth="1"/>
    <col min="10494" max="10494" width="40.5703125" style="10" customWidth="1"/>
    <col min="10495" max="10495" width="22.85546875" style="10" customWidth="1"/>
    <col min="10496" max="10496" width="26.42578125" style="10" customWidth="1"/>
    <col min="10497" max="10497" width="28" style="10" customWidth="1"/>
    <col min="10498" max="10498" width="0" style="10" hidden="1" customWidth="1"/>
    <col min="10499" max="10499" width="19.7109375" style="10" customWidth="1"/>
    <col min="10500" max="10500" width="0" style="10" hidden="1" customWidth="1"/>
    <col min="10501" max="10501" width="25.140625" style="10" customWidth="1"/>
    <col min="10502" max="10502" width="18.140625" style="10" customWidth="1"/>
    <col min="10503" max="10503" width="38.28515625" style="10" customWidth="1"/>
    <col min="10504" max="10504" width="17.28515625" style="10" customWidth="1"/>
    <col min="10505" max="10505" width="28.140625" style="10" customWidth="1"/>
    <col min="10506" max="10506" width="17.28515625" style="10" customWidth="1"/>
    <col min="10507" max="10507" width="42.85546875" style="10" customWidth="1"/>
    <col min="10508" max="10508" width="17.28515625" style="10" customWidth="1"/>
    <col min="10509" max="10509" width="40" style="10" customWidth="1"/>
    <col min="10510" max="10510" width="18.5703125" style="10" customWidth="1"/>
    <col min="10511" max="10748" width="9.140625" style="10"/>
    <col min="10749" max="10749" width="9.28515625" style="10" bestFit="1" customWidth="1"/>
    <col min="10750" max="10750" width="40.5703125" style="10" customWidth="1"/>
    <col min="10751" max="10751" width="22.85546875" style="10" customWidth="1"/>
    <col min="10752" max="10752" width="26.42578125" style="10" customWidth="1"/>
    <col min="10753" max="10753" width="28" style="10" customWidth="1"/>
    <col min="10754" max="10754" width="0" style="10" hidden="1" customWidth="1"/>
    <col min="10755" max="10755" width="19.7109375" style="10" customWidth="1"/>
    <col min="10756" max="10756" width="0" style="10" hidden="1" customWidth="1"/>
    <col min="10757" max="10757" width="25.140625" style="10" customWidth="1"/>
    <col min="10758" max="10758" width="18.140625" style="10" customWidth="1"/>
    <col min="10759" max="10759" width="38.28515625" style="10" customWidth="1"/>
    <col min="10760" max="10760" width="17.28515625" style="10" customWidth="1"/>
    <col min="10761" max="10761" width="28.140625" style="10" customWidth="1"/>
    <col min="10762" max="10762" width="17.28515625" style="10" customWidth="1"/>
    <col min="10763" max="10763" width="42.85546875" style="10" customWidth="1"/>
    <col min="10764" max="10764" width="17.28515625" style="10" customWidth="1"/>
    <col min="10765" max="10765" width="40" style="10" customWidth="1"/>
    <col min="10766" max="10766" width="18.5703125" style="10" customWidth="1"/>
    <col min="10767" max="11004" width="9.140625" style="10"/>
    <col min="11005" max="11005" width="9.28515625" style="10" bestFit="1" customWidth="1"/>
    <col min="11006" max="11006" width="40.5703125" style="10" customWidth="1"/>
    <col min="11007" max="11007" width="22.85546875" style="10" customWidth="1"/>
    <col min="11008" max="11008" width="26.42578125" style="10" customWidth="1"/>
    <col min="11009" max="11009" width="28" style="10" customWidth="1"/>
    <col min="11010" max="11010" width="0" style="10" hidden="1" customWidth="1"/>
    <col min="11011" max="11011" width="19.7109375" style="10" customWidth="1"/>
    <col min="11012" max="11012" width="0" style="10" hidden="1" customWidth="1"/>
    <col min="11013" max="11013" width="25.140625" style="10" customWidth="1"/>
    <col min="11014" max="11014" width="18.140625" style="10" customWidth="1"/>
    <col min="11015" max="11015" width="38.28515625" style="10" customWidth="1"/>
    <col min="11016" max="11016" width="17.28515625" style="10" customWidth="1"/>
    <col min="11017" max="11017" width="28.140625" style="10" customWidth="1"/>
    <col min="11018" max="11018" width="17.28515625" style="10" customWidth="1"/>
    <col min="11019" max="11019" width="42.85546875" style="10" customWidth="1"/>
    <col min="11020" max="11020" width="17.28515625" style="10" customWidth="1"/>
    <col min="11021" max="11021" width="40" style="10" customWidth="1"/>
    <col min="11022" max="11022" width="18.5703125" style="10" customWidth="1"/>
    <col min="11023" max="11260" width="9.140625" style="10"/>
    <col min="11261" max="11261" width="9.28515625" style="10" bestFit="1" customWidth="1"/>
    <col min="11262" max="11262" width="40.5703125" style="10" customWidth="1"/>
    <col min="11263" max="11263" width="22.85546875" style="10" customWidth="1"/>
    <col min="11264" max="11264" width="26.42578125" style="10" customWidth="1"/>
    <col min="11265" max="11265" width="28" style="10" customWidth="1"/>
    <col min="11266" max="11266" width="0" style="10" hidden="1" customWidth="1"/>
    <col min="11267" max="11267" width="19.7109375" style="10" customWidth="1"/>
    <col min="11268" max="11268" width="0" style="10" hidden="1" customWidth="1"/>
    <col min="11269" max="11269" width="25.140625" style="10" customWidth="1"/>
    <col min="11270" max="11270" width="18.140625" style="10" customWidth="1"/>
    <col min="11271" max="11271" width="38.28515625" style="10" customWidth="1"/>
    <col min="11272" max="11272" width="17.28515625" style="10" customWidth="1"/>
    <col min="11273" max="11273" width="28.140625" style="10" customWidth="1"/>
    <col min="11274" max="11274" width="17.28515625" style="10" customWidth="1"/>
    <col min="11275" max="11275" width="42.85546875" style="10" customWidth="1"/>
    <col min="11276" max="11276" width="17.28515625" style="10" customWidth="1"/>
    <col min="11277" max="11277" width="40" style="10" customWidth="1"/>
    <col min="11278" max="11278" width="18.5703125" style="10" customWidth="1"/>
    <col min="11279" max="11516" width="9.140625" style="10"/>
    <col min="11517" max="11517" width="9.28515625" style="10" bestFit="1" customWidth="1"/>
    <col min="11518" max="11518" width="40.5703125" style="10" customWidth="1"/>
    <col min="11519" max="11519" width="22.85546875" style="10" customWidth="1"/>
    <col min="11520" max="11520" width="26.42578125" style="10" customWidth="1"/>
    <col min="11521" max="11521" width="28" style="10" customWidth="1"/>
    <col min="11522" max="11522" width="0" style="10" hidden="1" customWidth="1"/>
    <col min="11523" max="11523" width="19.7109375" style="10" customWidth="1"/>
    <col min="11524" max="11524" width="0" style="10" hidden="1" customWidth="1"/>
    <col min="11525" max="11525" width="25.140625" style="10" customWidth="1"/>
    <col min="11526" max="11526" width="18.140625" style="10" customWidth="1"/>
    <col min="11527" max="11527" width="38.28515625" style="10" customWidth="1"/>
    <col min="11528" max="11528" width="17.28515625" style="10" customWidth="1"/>
    <col min="11529" max="11529" width="28.140625" style="10" customWidth="1"/>
    <col min="11530" max="11530" width="17.28515625" style="10" customWidth="1"/>
    <col min="11531" max="11531" width="42.85546875" style="10" customWidth="1"/>
    <col min="11532" max="11532" width="17.28515625" style="10" customWidth="1"/>
    <col min="11533" max="11533" width="40" style="10" customWidth="1"/>
    <col min="11534" max="11534" width="18.5703125" style="10" customWidth="1"/>
    <col min="11535" max="11772" width="9.140625" style="10"/>
    <col min="11773" max="11773" width="9.28515625" style="10" bestFit="1" customWidth="1"/>
    <col min="11774" max="11774" width="40.5703125" style="10" customWidth="1"/>
    <col min="11775" max="11775" width="22.85546875" style="10" customWidth="1"/>
    <col min="11776" max="11776" width="26.42578125" style="10" customWidth="1"/>
    <col min="11777" max="11777" width="28" style="10" customWidth="1"/>
    <col min="11778" max="11778" width="0" style="10" hidden="1" customWidth="1"/>
    <col min="11779" max="11779" width="19.7109375" style="10" customWidth="1"/>
    <col min="11780" max="11780" width="0" style="10" hidden="1" customWidth="1"/>
    <col min="11781" max="11781" width="25.140625" style="10" customWidth="1"/>
    <col min="11782" max="11782" width="18.140625" style="10" customWidth="1"/>
    <col min="11783" max="11783" width="38.28515625" style="10" customWidth="1"/>
    <col min="11784" max="11784" width="17.28515625" style="10" customWidth="1"/>
    <col min="11785" max="11785" width="28.140625" style="10" customWidth="1"/>
    <col min="11786" max="11786" width="17.28515625" style="10" customWidth="1"/>
    <col min="11787" max="11787" width="42.85546875" style="10" customWidth="1"/>
    <col min="11788" max="11788" width="17.28515625" style="10" customWidth="1"/>
    <col min="11789" max="11789" width="40" style="10" customWidth="1"/>
    <col min="11790" max="11790" width="18.5703125" style="10" customWidth="1"/>
    <col min="11791" max="12028" width="9.140625" style="10"/>
    <col min="12029" max="12029" width="9.28515625" style="10" bestFit="1" customWidth="1"/>
    <col min="12030" max="12030" width="40.5703125" style="10" customWidth="1"/>
    <col min="12031" max="12031" width="22.85546875" style="10" customWidth="1"/>
    <col min="12032" max="12032" width="26.42578125" style="10" customWidth="1"/>
    <col min="12033" max="12033" width="28" style="10" customWidth="1"/>
    <col min="12034" max="12034" width="0" style="10" hidden="1" customWidth="1"/>
    <col min="12035" max="12035" width="19.7109375" style="10" customWidth="1"/>
    <col min="12036" max="12036" width="0" style="10" hidden="1" customWidth="1"/>
    <col min="12037" max="12037" width="25.140625" style="10" customWidth="1"/>
    <col min="12038" max="12038" width="18.140625" style="10" customWidth="1"/>
    <col min="12039" max="12039" width="38.28515625" style="10" customWidth="1"/>
    <col min="12040" max="12040" width="17.28515625" style="10" customWidth="1"/>
    <col min="12041" max="12041" width="28.140625" style="10" customWidth="1"/>
    <col min="12042" max="12042" width="17.28515625" style="10" customWidth="1"/>
    <col min="12043" max="12043" width="42.85546875" style="10" customWidth="1"/>
    <col min="12044" max="12044" width="17.28515625" style="10" customWidth="1"/>
    <col min="12045" max="12045" width="40" style="10" customWidth="1"/>
    <col min="12046" max="12046" width="18.5703125" style="10" customWidth="1"/>
    <col min="12047" max="12284" width="9.140625" style="10"/>
    <col min="12285" max="12285" width="9.28515625" style="10" bestFit="1" customWidth="1"/>
    <col min="12286" max="12286" width="40.5703125" style="10" customWidth="1"/>
    <col min="12287" max="12287" width="22.85546875" style="10" customWidth="1"/>
    <col min="12288" max="12288" width="26.42578125" style="10" customWidth="1"/>
    <col min="12289" max="12289" width="28" style="10" customWidth="1"/>
    <col min="12290" max="12290" width="0" style="10" hidden="1" customWidth="1"/>
    <col min="12291" max="12291" width="19.7109375" style="10" customWidth="1"/>
    <col min="12292" max="12292" width="0" style="10" hidden="1" customWidth="1"/>
    <col min="12293" max="12293" width="25.140625" style="10" customWidth="1"/>
    <col min="12294" max="12294" width="18.140625" style="10" customWidth="1"/>
    <col min="12295" max="12295" width="38.28515625" style="10" customWidth="1"/>
    <col min="12296" max="12296" width="17.28515625" style="10" customWidth="1"/>
    <col min="12297" max="12297" width="28.140625" style="10" customWidth="1"/>
    <col min="12298" max="12298" width="17.28515625" style="10" customWidth="1"/>
    <col min="12299" max="12299" width="42.85546875" style="10" customWidth="1"/>
    <col min="12300" max="12300" width="17.28515625" style="10" customWidth="1"/>
    <col min="12301" max="12301" width="40" style="10" customWidth="1"/>
    <col min="12302" max="12302" width="18.5703125" style="10" customWidth="1"/>
    <col min="12303" max="12540" width="9.140625" style="10"/>
    <col min="12541" max="12541" width="9.28515625" style="10" bestFit="1" customWidth="1"/>
    <col min="12542" max="12542" width="40.5703125" style="10" customWidth="1"/>
    <col min="12543" max="12543" width="22.85546875" style="10" customWidth="1"/>
    <col min="12544" max="12544" width="26.42578125" style="10" customWidth="1"/>
    <col min="12545" max="12545" width="28" style="10" customWidth="1"/>
    <col min="12546" max="12546" width="0" style="10" hidden="1" customWidth="1"/>
    <col min="12547" max="12547" width="19.7109375" style="10" customWidth="1"/>
    <col min="12548" max="12548" width="0" style="10" hidden="1" customWidth="1"/>
    <col min="12549" max="12549" width="25.140625" style="10" customWidth="1"/>
    <col min="12550" max="12550" width="18.140625" style="10" customWidth="1"/>
    <col min="12551" max="12551" width="38.28515625" style="10" customWidth="1"/>
    <col min="12552" max="12552" width="17.28515625" style="10" customWidth="1"/>
    <col min="12553" max="12553" width="28.140625" style="10" customWidth="1"/>
    <col min="12554" max="12554" width="17.28515625" style="10" customWidth="1"/>
    <col min="12555" max="12555" width="42.85546875" style="10" customWidth="1"/>
    <col min="12556" max="12556" width="17.28515625" style="10" customWidth="1"/>
    <col min="12557" max="12557" width="40" style="10" customWidth="1"/>
    <col min="12558" max="12558" width="18.5703125" style="10" customWidth="1"/>
    <col min="12559" max="12796" width="9.140625" style="10"/>
    <col min="12797" max="12797" width="9.28515625" style="10" bestFit="1" customWidth="1"/>
    <col min="12798" max="12798" width="40.5703125" style="10" customWidth="1"/>
    <col min="12799" max="12799" width="22.85546875" style="10" customWidth="1"/>
    <col min="12800" max="12800" width="26.42578125" style="10" customWidth="1"/>
    <col min="12801" max="12801" width="28" style="10" customWidth="1"/>
    <col min="12802" max="12802" width="0" style="10" hidden="1" customWidth="1"/>
    <col min="12803" max="12803" width="19.7109375" style="10" customWidth="1"/>
    <col min="12804" max="12804" width="0" style="10" hidden="1" customWidth="1"/>
    <col min="12805" max="12805" width="25.140625" style="10" customWidth="1"/>
    <col min="12806" max="12806" width="18.140625" style="10" customWidth="1"/>
    <col min="12807" max="12807" width="38.28515625" style="10" customWidth="1"/>
    <col min="12808" max="12808" width="17.28515625" style="10" customWidth="1"/>
    <col min="12809" max="12809" width="28.140625" style="10" customWidth="1"/>
    <col min="12810" max="12810" width="17.28515625" style="10" customWidth="1"/>
    <col min="12811" max="12811" width="42.85546875" style="10" customWidth="1"/>
    <col min="12812" max="12812" width="17.28515625" style="10" customWidth="1"/>
    <col min="12813" max="12813" width="40" style="10" customWidth="1"/>
    <col min="12814" max="12814" width="18.5703125" style="10" customWidth="1"/>
    <col min="12815" max="13052" width="9.140625" style="10"/>
    <col min="13053" max="13053" width="9.28515625" style="10" bestFit="1" customWidth="1"/>
    <col min="13054" max="13054" width="40.5703125" style="10" customWidth="1"/>
    <col min="13055" max="13055" width="22.85546875" style="10" customWidth="1"/>
    <col min="13056" max="13056" width="26.42578125" style="10" customWidth="1"/>
    <col min="13057" max="13057" width="28" style="10" customWidth="1"/>
    <col min="13058" max="13058" width="0" style="10" hidden="1" customWidth="1"/>
    <col min="13059" max="13059" width="19.7109375" style="10" customWidth="1"/>
    <col min="13060" max="13060" width="0" style="10" hidden="1" customWidth="1"/>
    <col min="13061" max="13061" width="25.140625" style="10" customWidth="1"/>
    <col min="13062" max="13062" width="18.140625" style="10" customWidth="1"/>
    <col min="13063" max="13063" width="38.28515625" style="10" customWidth="1"/>
    <col min="13064" max="13064" width="17.28515625" style="10" customWidth="1"/>
    <col min="13065" max="13065" width="28.140625" style="10" customWidth="1"/>
    <col min="13066" max="13066" width="17.28515625" style="10" customWidth="1"/>
    <col min="13067" max="13067" width="42.85546875" style="10" customWidth="1"/>
    <col min="13068" max="13068" width="17.28515625" style="10" customWidth="1"/>
    <col min="13069" max="13069" width="40" style="10" customWidth="1"/>
    <col min="13070" max="13070" width="18.5703125" style="10" customWidth="1"/>
    <col min="13071" max="13308" width="9.140625" style="10"/>
    <col min="13309" max="13309" width="9.28515625" style="10" bestFit="1" customWidth="1"/>
    <col min="13310" max="13310" width="40.5703125" style="10" customWidth="1"/>
    <col min="13311" max="13311" width="22.85546875" style="10" customWidth="1"/>
    <col min="13312" max="13312" width="26.42578125" style="10" customWidth="1"/>
    <col min="13313" max="13313" width="28" style="10" customWidth="1"/>
    <col min="13314" max="13314" width="0" style="10" hidden="1" customWidth="1"/>
    <col min="13315" max="13315" width="19.7109375" style="10" customWidth="1"/>
    <col min="13316" max="13316" width="0" style="10" hidden="1" customWidth="1"/>
    <col min="13317" max="13317" width="25.140625" style="10" customWidth="1"/>
    <col min="13318" max="13318" width="18.140625" style="10" customWidth="1"/>
    <col min="13319" max="13319" width="38.28515625" style="10" customWidth="1"/>
    <col min="13320" max="13320" width="17.28515625" style="10" customWidth="1"/>
    <col min="13321" max="13321" width="28.140625" style="10" customWidth="1"/>
    <col min="13322" max="13322" width="17.28515625" style="10" customWidth="1"/>
    <col min="13323" max="13323" width="42.85546875" style="10" customWidth="1"/>
    <col min="13324" max="13324" width="17.28515625" style="10" customWidth="1"/>
    <col min="13325" max="13325" width="40" style="10" customWidth="1"/>
    <col min="13326" max="13326" width="18.5703125" style="10" customWidth="1"/>
    <col min="13327" max="13564" width="9.140625" style="10"/>
    <col min="13565" max="13565" width="9.28515625" style="10" bestFit="1" customWidth="1"/>
    <col min="13566" max="13566" width="40.5703125" style="10" customWidth="1"/>
    <col min="13567" max="13567" width="22.85546875" style="10" customWidth="1"/>
    <col min="13568" max="13568" width="26.42578125" style="10" customWidth="1"/>
    <col min="13569" max="13569" width="28" style="10" customWidth="1"/>
    <col min="13570" max="13570" width="0" style="10" hidden="1" customWidth="1"/>
    <col min="13571" max="13571" width="19.7109375" style="10" customWidth="1"/>
    <col min="13572" max="13572" width="0" style="10" hidden="1" customWidth="1"/>
    <col min="13573" max="13573" width="25.140625" style="10" customWidth="1"/>
    <col min="13574" max="13574" width="18.140625" style="10" customWidth="1"/>
    <col min="13575" max="13575" width="38.28515625" style="10" customWidth="1"/>
    <col min="13576" max="13576" width="17.28515625" style="10" customWidth="1"/>
    <col min="13577" max="13577" width="28.140625" style="10" customWidth="1"/>
    <col min="13578" max="13578" width="17.28515625" style="10" customWidth="1"/>
    <col min="13579" max="13579" width="42.85546875" style="10" customWidth="1"/>
    <col min="13580" max="13580" width="17.28515625" style="10" customWidth="1"/>
    <col min="13581" max="13581" width="40" style="10" customWidth="1"/>
    <col min="13582" max="13582" width="18.5703125" style="10" customWidth="1"/>
    <col min="13583" max="13820" width="9.140625" style="10"/>
    <col min="13821" max="13821" width="9.28515625" style="10" bestFit="1" customWidth="1"/>
    <col min="13822" max="13822" width="40.5703125" style="10" customWidth="1"/>
    <col min="13823" max="13823" width="22.85546875" style="10" customWidth="1"/>
    <col min="13824" max="13824" width="26.42578125" style="10" customWidth="1"/>
    <col min="13825" max="13825" width="28" style="10" customWidth="1"/>
    <col min="13826" max="13826" width="0" style="10" hidden="1" customWidth="1"/>
    <col min="13827" max="13827" width="19.7109375" style="10" customWidth="1"/>
    <col min="13828" max="13828" width="0" style="10" hidden="1" customWidth="1"/>
    <col min="13829" max="13829" width="25.140625" style="10" customWidth="1"/>
    <col min="13830" max="13830" width="18.140625" style="10" customWidth="1"/>
    <col min="13831" max="13831" width="38.28515625" style="10" customWidth="1"/>
    <col min="13832" max="13832" width="17.28515625" style="10" customWidth="1"/>
    <col min="13833" max="13833" width="28.140625" style="10" customWidth="1"/>
    <col min="13834" max="13834" width="17.28515625" style="10" customWidth="1"/>
    <col min="13835" max="13835" width="42.85546875" style="10" customWidth="1"/>
    <col min="13836" max="13836" width="17.28515625" style="10" customWidth="1"/>
    <col min="13837" max="13837" width="40" style="10" customWidth="1"/>
    <col min="13838" max="13838" width="18.5703125" style="10" customWidth="1"/>
    <col min="13839" max="14076" width="9.140625" style="10"/>
    <col min="14077" max="14077" width="9.28515625" style="10" bestFit="1" customWidth="1"/>
    <col min="14078" max="14078" width="40.5703125" style="10" customWidth="1"/>
    <col min="14079" max="14079" width="22.85546875" style="10" customWidth="1"/>
    <col min="14080" max="14080" width="26.42578125" style="10" customWidth="1"/>
    <col min="14081" max="14081" width="28" style="10" customWidth="1"/>
    <col min="14082" max="14082" width="0" style="10" hidden="1" customWidth="1"/>
    <col min="14083" max="14083" width="19.7109375" style="10" customWidth="1"/>
    <col min="14084" max="14084" width="0" style="10" hidden="1" customWidth="1"/>
    <col min="14085" max="14085" width="25.140625" style="10" customWidth="1"/>
    <col min="14086" max="14086" width="18.140625" style="10" customWidth="1"/>
    <col min="14087" max="14087" width="38.28515625" style="10" customWidth="1"/>
    <col min="14088" max="14088" width="17.28515625" style="10" customWidth="1"/>
    <col min="14089" max="14089" width="28.140625" style="10" customWidth="1"/>
    <col min="14090" max="14090" width="17.28515625" style="10" customWidth="1"/>
    <col min="14091" max="14091" width="42.85546875" style="10" customWidth="1"/>
    <col min="14092" max="14092" width="17.28515625" style="10" customWidth="1"/>
    <col min="14093" max="14093" width="40" style="10" customWidth="1"/>
    <col min="14094" max="14094" width="18.5703125" style="10" customWidth="1"/>
    <col min="14095" max="14332" width="9.140625" style="10"/>
    <col min="14333" max="14333" width="9.28515625" style="10" bestFit="1" customWidth="1"/>
    <col min="14334" max="14334" width="40.5703125" style="10" customWidth="1"/>
    <col min="14335" max="14335" width="22.85546875" style="10" customWidth="1"/>
    <col min="14336" max="14336" width="26.42578125" style="10" customWidth="1"/>
    <col min="14337" max="14337" width="28" style="10" customWidth="1"/>
    <col min="14338" max="14338" width="0" style="10" hidden="1" customWidth="1"/>
    <col min="14339" max="14339" width="19.7109375" style="10" customWidth="1"/>
    <col min="14340" max="14340" width="0" style="10" hidden="1" customWidth="1"/>
    <col min="14341" max="14341" width="25.140625" style="10" customWidth="1"/>
    <col min="14342" max="14342" width="18.140625" style="10" customWidth="1"/>
    <col min="14343" max="14343" width="38.28515625" style="10" customWidth="1"/>
    <col min="14344" max="14344" width="17.28515625" style="10" customWidth="1"/>
    <col min="14345" max="14345" width="28.140625" style="10" customWidth="1"/>
    <col min="14346" max="14346" width="17.28515625" style="10" customWidth="1"/>
    <col min="14347" max="14347" width="42.85546875" style="10" customWidth="1"/>
    <col min="14348" max="14348" width="17.28515625" style="10" customWidth="1"/>
    <col min="14349" max="14349" width="40" style="10" customWidth="1"/>
    <col min="14350" max="14350" width="18.5703125" style="10" customWidth="1"/>
    <col min="14351" max="14588" width="9.140625" style="10"/>
    <col min="14589" max="14589" width="9.28515625" style="10" bestFit="1" customWidth="1"/>
    <col min="14590" max="14590" width="40.5703125" style="10" customWidth="1"/>
    <col min="14591" max="14591" width="22.85546875" style="10" customWidth="1"/>
    <col min="14592" max="14592" width="26.42578125" style="10" customWidth="1"/>
    <col min="14593" max="14593" width="28" style="10" customWidth="1"/>
    <col min="14594" max="14594" width="0" style="10" hidden="1" customWidth="1"/>
    <col min="14595" max="14595" width="19.7109375" style="10" customWidth="1"/>
    <col min="14596" max="14596" width="0" style="10" hidden="1" customWidth="1"/>
    <col min="14597" max="14597" width="25.140625" style="10" customWidth="1"/>
    <col min="14598" max="14598" width="18.140625" style="10" customWidth="1"/>
    <col min="14599" max="14599" width="38.28515625" style="10" customWidth="1"/>
    <col min="14600" max="14600" width="17.28515625" style="10" customWidth="1"/>
    <col min="14601" max="14601" width="28.140625" style="10" customWidth="1"/>
    <col min="14602" max="14602" width="17.28515625" style="10" customWidth="1"/>
    <col min="14603" max="14603" width="42.85546875" style="10" customWidth="1"/>
    <col min="14604" max="14604" width="17.28515625" style="10" customWidth="1"/>
    <col min="14605" max="14605" width="40" style="10" customWidth="1"/>
    <col min="14606" max="14606" width="18.5703125" style="10" customWidth="1"/>
    <col min="14607" max="14844" width="9.140625" style="10"/>
    <col min="14845" max="14845" width="9.28515625" style="10" bestFit="1" customWidth="1"/>
    <col min="14846" max="14846" width="40.5703125" style="10" customWidth="1"/>
    <col min="14847" max="14847" width="22.85546875" style="10" customWidth="1"/>
    <col min="14848" max="14848" width="26.42578125" style="10" customWidth="1"/>
    <col min="14849" max="14849" width="28" style="10" customWidth="1"/>
    <col min="14850" max="14850" width="0" style="10" hidden="1" customWidth="1"/>
    <col min="14851" max="14851" width="19.7109375" style="10" customWidth="1"/>
    <col min="14852" max="14852" width="0" style="10" hidden="1" customWidth="1"/>
    <col min="14853" max="14853" width="25.140625" style="10" customWidth="1"/>
    <col min="14854" max="14854" width="18.140625" style="10" customWidth="1"/>
    <col min="14855" max="14855" width="38.28515625" style="10" customWidth="1"/>
    <col min="14856" max="14856" width="17.28515625" style="10" customWidth="1"/>
    <col min="14857" max="14857" width="28.140625" style="10" customWidth="1"/>
    <col min="14858" max="14858" width="17.28515625" style="10" customWidth="1"/>
    <col min="14859" max="14859" width="42.85546875" style="10" customWidth="1"/>
    <col min="14860" max="14860" width="17.28515625" style="10" customWidth="1"/>
    <col min="14861" max="14861" width="40" style="10" customWidth="1"/>
    <col min="14862" max="14862" width="18.5703125" style="10" customWidth="1"/>
    <col min="14863" max="15100" width="9.140625" style="10"/>
    <col min="15101" max="15101" width="9.28515625" style="10" bestFit="1" customWidth="1"/>
    <col min="15102" max="15102" width="40.5703125" style="10" customWidth="1"/>
    <col min="15103" max="15103" width="22.85546875" style="10" customWidth="1"/>
    <col min="15104" max="15104" width="26.42578125" style="10" customWidth="1"/>
    <col min="15105" max="15105" width="28" style="10" customWidth="1"/>
    <col min="15106" max="15106" width="0" style="10" hidden="1" customWidth="1"/>
    <col min="15107" max="15107" width="19.7109375" style="10" customWidth="1"/>
    <col min="15108" max="15108" width="0" style="10" hidden="1" customWidth="1"/>
    <col min="15109" max="15109" width="25.140625" style="10" customWidth="1"/>
    <col min="15110" max="15110" width="18.140625" style="10" customWidth="1"/>
    <col min="15111" max="15111" width="38.28515625" style="10" customWidth="1"/>
    <col min="15112" max="15112" width="17.28515625" style="10" customWidth="1"/>
    <col min="15113" max="15113" width="28.140625" style="10" customWidth="1"/>
    <col min="15114" max="15114" width="17.28515625" style="10" customWidth="1"/>
    <col min="15115" max="15115" width="42.85546875" style="10" customWidth="1"/>
    <col min="15116" max="15116" width="17.28515625" style="10" customWidth="1"/>
    <col min="15117" max="15117" width="40" style="10" customWidth="1"/>
    <col min="15118" max="15118" width="18.5703125" style="10" customWidth="1"/>
    <col min="15119" max="15356" width="9.140625" style="10"/>
    <col min="15357" max="15357" width="9.28515625" style="10" bestFit="1" customWidth="1"/>
    <col min="15358" max="15358" width="40.5703125" style="10" customWidth="1"/>
    <col min="15359" max="15359" width="22.85546875" style="10" customWidth="1"/>
    <col min="15360" max="15360" width="26.42578125" style="10" customWidth="1"/>
    <col min="15361" max="15361" width="28" style="10" customWidth="1"/>
    <col min="15362" max="15362" width="0" style="10" hidden="1" customWidth="1"/>
    <col min="15363" max="15363" width="19.7109375" style="10" customWidth="1"/>
    <col min="15364" max="15364" width="0" style="10" hidden="1" customWidth="1"/>
    <col min="15365" max="15365" width="25.140625" style="10" customWidth="1"/>
    <col min="15366" max="15366" width="18.140625" style="10" customWidth="1"/>
    <col min="15367" max="15367" width="38.28515625" style="10" customWidth="1"/>
    <col min="15368" max="15368" width="17.28515625" style="10" customWidth="1"/>
    <col min="15369" max="15369" width="28.140625" style="10" customWidth="1"/>
    <col min="15370" max="15370" width="17.28515625" style="10" customWidth="1"/>
    <col min="15371" max="15371" width="42.85546875" style="10" customWidth="1"/>
    <col min="15372" max="15372" width="17.28515625" style="10" customWidth="1"/>
    <col min="15373" max="15373" width="40" style="10" customWidth="1"/>
    <col min="15374" max="15374" width="18.5703125" style="10" customWidth="1"/>
    <col min="15375" max="15612" width="9.140625" style="10"/>
    <col min="15613" max="15613" width="9.28515625" style="10" bestFit="1" customWidth="1"/>
    <col min="15614" max="15614" width="40.5703125" style="10" customWidth="1"/>
    <col min="15615" max="15615" width="22.85546875" style="10" customWidth="1"/>
    <col min="15616" max="15616" width="26.42578125" style="10" customWidth="1"/>
    <col min="15617" max="15617" width="28" style="10" customWidth="1"/>
    <col min="15618" max="15618" width="0" style="10" hidden="1" customWidth="1"/>
    <col min="15619" max="15619" width="19.7109375" style="10" customWidth="1"/>
    <col min="15620" max="15620" width="0" style="10" hidden="1" customWidth="1"/>
    <col min="15621" max="15621" width="25.140625" style="10" customWidth="1"/>
    <col min="15622" max="15622" width="18.140625" style="10" customWidth="1"/>
    <col min="15623" max="15623" width="38.28515625" style="10" customWidth="1"/>
    <col min="15624" max="15624" width="17.28515625" style="10" customWidth="1"/>
    <col min="15625" max="15625" width="28.140625" style="10" customWidth="1"/>
    <col min="15626" max="15626" width="17.28515625" style="10" customWidth="1"/>
    <col min="15627" max="15627" width="42.85546875" style="10" customWidth="1"/>
    <col min="15628" max="15628" width="17.28515625" style="10" customWidth="1"/>
    <col min="15629" max="15629" width="40" style="10" customWidth="1"/>
    <col min="15630" max="15630" width="18.5703125" style="10" customWidth="1"/>
    <col min="15631" max="15868" width="9.140625" style="10"/>
    <col min="15869" max="15869" width="9.28515625" style="10" bestFit="1" customWidth="1"/>
    <col min="15870" max="15870" width="40.5703125" style="10" customWidth="1"/>
    <col min="15871" max="15871" width="22.85546875" style="10" customWidth="1"/>
    <col min="15872" max="15872" width="26.42578125" style="10" customWidth="1"/>
    <col min="15873" max="15873" width="28" style="10" customWidth="1"/>
    <col min="15874" max="15874" width="0" style="10" hidden="1" customWidth="1"/>
    <col min="15875" max="15875" width="19.7109375" style="10" customWidth="1"/>
    <col min="15876" max="15876" width="0" style="10" hidden="1" customWidth="1"/>
    <col min="15877" max="15877" width="25.140625" style="10" customWidth="1"/>
    <col min="15878" max="15878" width="18.140625" style="10" customWidth="1"/>
    <col min="15879" max="15879" width="38.28515625" style="10" customWidth="1"/>
    <col min="15880" max="15880" width="17.28515625" style="10" customWidth="1"/>
    <col min="15881" max="15881" width="28.140625" style="10" customWidth="1"/>
    <col min="15882" max="15882" width="17.28515625" style="10" customWidth="1"/>
    <col min="15883" max="15883" width="42.85546875" style="10" customWidth="1"/>
    <col min="15884" max="15884" width="17.28515625" style="10" customWidth="1"/>
    <col min="15885" max="15885" width="40" style="10" customWidth="1"/>
    <col min="15886" max="15886" width="18.5703125" style="10" customWidth="1"/>
    <col min="15887" max="16124" width="9.140625" style="10"/>
    <col min="16125" max="16125" width="9.28515625" style="10" bestFit="1" customWidth="1"/>
    <col min="16126" max="16126" width="40.5703125" style="10" customWidth="1"/>
    <col min="16127" max="16127" width="22.85546875" style="10" customWidth="1"/>
    <col min="16128" max="16128" width="26.42578125" style="10" customWidth="1"/>
    <col min="16129" max="16129" width="28" style="10" customWidth="1"/>
    <col min="16130" max="16130" width="0" style="10" hidden="1" customWidth="1"/>
    <col min="16131" max="16131" width="19.7109375" style="10" customWidth="1"/>
    <col min="16132" max="16132" width="0" style="10" hidden="1" customWidth="1"/>
    <col min="16133" max="16133" width="25.140625" style="10" customWidth="1"/>
    <col min="16134" max="16134" width="18.140625" style="10" customWidth="1"/>
    <col min="16135" max="16135" width="38.28515625" style="10" customWidth="1"/>
    <col min="16136" max="16136" width="17.28515625" style="10" customWidth="1"/>
    <col min="16137" max="16137" width="28.140625" style="10" customWidth="1"/>
    <col min="16138" max="16138" width="17.28515625" style="10" customWidth="1"/>
    <col min="16139" max="16139" width="42.85546875" style="10" customWidth="1"/>
    <col min="16140" max="16140" width="17.28515625" style="10" customWidth="1"/>
    <col min="16141" max="16141" width="40" style="10" customWidth="1"/>
    <col min="16142" max="16142" width="18.5703125" style="10" customWidth="1"/>
    <col min="16143" max="16384" width="9.140625" style="10"/>
  </cols>
  <sheetData>
    <row r="1" spans="1:14">
      <c r="N1" s="12" t="s">
        <v>210</v>
      </c>
    </row>
    <row r="2" spans="1:14" ht="93" customHeight="1">
      <c r="A2" s="479" t="s">
        <v>4100</v>
      </c>
      <c r="B2" s="479"/>
      <c r="C2" s="479"/>
      <c r="D2" s="479"/>
      <c r="E2" s="479"/>
      <c r="F2" s="479"/>
      <c r="G2" s="479"/>
      <c r="H2" s="479"/>
      <c r="I2" s="479"/>
      <c r="J2" s="479"/>
      <c r="K2" s="479"/>
      <c r="L2" s="479"/>
      <c r="M2" s="479"/>
      <c r="N2" s="479"/>
    </row>
    <row r="3" spans="1:14">
      <c r="A3" s="480" t="s">
        <v>0</v>
      </c>
      <c r="B3" s="480" t="s">
        <v>154</v>
      </c>
      <c r="C3" s="480" t="s">
        <v>199</v>
      </c>
      <c r="D3" s="480" t="s">
        <v>200</v>
      </c>
      <c r="E3" s="480" t="s">
        <v>201</v>
      </c>
      <c r="F3" s="480"/>
      <c r="G3" s="480"/>
      <c r="H3" s="480"/>
      <c r="I3" s="480" t="s">
        <v>202</v>
      </c>
      <c r="J3" s="480"/>
      <c r="K3" s="480"/>
      <c r="L3" s="480"/>
      <c r="M3" s="480"/>
      <c r="N3" s="480"/>
    </row>
    <row r="4" spans="1:14" ht="127.5" customHeight="1">
      <c r="A4" s="480"/>
      <c r="B4" s="480"/>
      <c r="C4" s="480"/>
      <c r="D4" s="480"/>
      <c r="E4" s="105" t="s">
        <v>199</v>
      </c>
      <c r="F4" s="105" t="s">
        <v>203</v>
      </c>
      <c r="G4" s="105" t="s">
        <v>204</v>
      </c>
      <c r="H4" s="105" t="s">
        <v>203</v>
      </c>
      <c r="I4" s="105" t="s">
        <v>211</v>
      </c>
      <c r="J4" s="105" t="s">
        <v>213</v>
      </c>
      <c r="K4" s="105" t="s">
        <v>214</v>
      </c>
      <c r="L4" s="105" t="s">
        <v>212</v>
      </c>
      <c r="M4" s="105" t="s">
        <v>205</v>
      </c>
      <c r="N4" s="105" t="s">
        <v>215</v>
      </c>
    </row>
    <row r="5" spans="1:14" s="11" customFormat="1">
      <c r="A5" s="16"/>
      <c r="B5" s="16" t="s">
        <v>206</v>
      </c>
      <c r="C5" s="16">
        <v>8</v>
      </c>
      <c r="D5" s="16">
        <f t="shared" ref="D5" si="0">+SUM(F5,H5)</f>
        <v>160</v>
      </c>
      <c r="E5" s="16">
        <f>+SUM(E6:E6)</f>
        <v>7</v>
      </c>
      <c r="F5" s="16">
        <f>+SUM(F6:F6)</f>
        <v>140</v>
      </c>
      <c r="G5" s="16">
        <f>+SUM(G6:G6)</f>
        <v>1</v>
      </c>
      <c r="H5" s="16">
        <f>+SUM(H6:H6)</f>
        <v>20</v>
      </c>
      <c r="I5" s="16" t="s">
        <v>188</v>
      </c>
      <c r="J5" s="173">
        <v>0.45</v>
      </c>
      <c r="K5" s="16" t="s">
        <v>188</v>
      </c>
      <c r="L5" s="16" t="s">
        <v>188</v>
      </c>
      <c r="M5" s="16" t="s">
        <v>188</v>
      </c>
      <c r="N5" s="51" t="s">
        <v>188</v>
      </c>
    </row>
    <row r="6" spans="1:14" ht="31.5" customHeight="1">
      <c r="A6" s="13">
        <v>1</v>
      </c>
      <c r="B6" s="8" t="s">
        <v>4064</v>
      </c>
      <c r="C6" s="16">
        <v>8</v>
      </c>
      <c r="D6" s="16">
        <v>160</v>
      </c>
      <c r="E6" s="13">
        <v>7</v>
      </c>
      <c r="F6" s="13">
        <v>140</v>
      </c>
      <c r="G6" s="13">
        <v>1</v>
      </c>
      <c r="H6" s="13">
        <v>20</v>
      </c>
      <c r="I6" s="13" t="s">
        <v>207</v>
      </c>
      <c r="J6" s="14">
        <v>0.45</v>
      </c>
      <c r="K6" s="13" t="s">
        <v>190</v>
      </c>
      <c r="L6" s="13" t="s">
        <v>208</v>
      </c>
      <c r="M6" s="13" t="s">
        <v>209</v>
      </c>
      <c r="N6" s="15" t="s">
        <v>270</v>
      </c>
    </row>
    <row r="7" spans="1:14">
      <c r="B7" s="17"/>
      <c r="C7" s="17"/>
      <c r="D7" s="17"/>
      <c r="E7" s="17"/>
      <c r="F7" s="17"/>
      <c r="G7" s="17"/>
      <c r="H7" s="17"/>
      <c r="M7" s="11"/>
      <c r="N7" s="11"/>
    </row>
    <row r="8" spans="1:14">
      <c r="A8" s="18"/>
      <c r="B8" s="481"/>
      <c r="C8" s="481"/>
      <c r="D8" s="481"/>
      <c r="E8" s="481"/>
      <c r="F8" s="481"/>
      <c r="G8" s="481"/>
      <c r="H8" s="481"/>
      <c r="I8" s="481"/>
      <c r="J8" s="481"/>
      <c r="K8" s="481"/>
      <c r="L8" s="481"/>
      <c r="M8" s="481"/>
      <c r="N8" s="481"/>
    </row>
    <row r="9" spans="1:14">
      <c r="B9" s="441" t="s">
        <v>434</v>
      </c>
      <c r="C9" s="441"/>
      <c r="D9" s="441"/>
      <c r="E9" s="320"/>
      <c r="F9" s="385"/>
      <c r="G9" s="385"/>
      <c r="H9" s="385"/>
      <c r="I9" s="385"/>
      <c r="J9" s="385"/>
      <c r="K9" s="385"/>
      <c r="L9" s="5"/>
      <c r="M9" s="441" t="s">
        <v>4654</v>
      </c>
    </row>
    <row r="10" spans="1:14">
      <c r="B10" s="441"/>
      <c r="C10" s="441"/>
      <c r="D10" s="441"/>
      <c r="E10" s="320"/>
      <c r="F10" s="5"/>
      <c r="G10" s="5"/>
      <c r="H10" s="5"/>
      <c r="I10" s="5"/>
      <c r="J10" s="5"/>
      <c r="K10" s="5"/>
      <c r="L10" s="320"/>
      <c r="M10" s="441"/>
    </row>
    <row r="11" spans="1:14">
      <c r="B11" s="2"/>
      <c r="C11" s="5"/>
      <c r="D11" s="5"/>
      <c r="E11" s="2"/>
      <c r="F11" s="5"/>
      <c r="G11" s="5"/>
      <c r="H11" s="5"/>
      <c r="I11" s="5"/>
      <c r="J11" s="5"/>
      <c r="K11" s="5"/>
      <c r="L11" s="386"/>
      <c r="M11" s="386"/>
    </row>
    <row r="12" spans="1:14">
      <c r="B12" s="441" t="s">
        <v>4661</v>
      </c>
      <c r="C12" s="441"/>
      <c r="D12" s="441"/>
      <c r="E12" s="320"/>
      <c r="F12" s="5"/>
      <c r="G12" s="5"/>
      <c r="H12" s="5"/>
      <c r="I12" s="5"/>
      <c r="J12" s="5"/>
      <c r="K12" s="5"/>
      <c r="L12" s="5"/>
      <c r="M12" s="462" t="s">
        <v>4662</v>
      </c>
    </row>
    <row r="13" spans="1:14">
      <c r="B13" s="441"/>
      <c r="C13" s="441"/>
      <c r="D13" s="441"/>
      <c r="E13" s="320"/>
      <c r="F13" s="5"/>
      <c r="G13" s="5"/>
      <c r="H13" s="5"/>
      <c r="I13" s="5"/>
      <c r="J13" s="5"/>
      <c r="K13" s="5"/>
      <c r="L13" s="382"/>
      <c r="M13" s="462"/>
    </row>
  </sheetData>
  <mergeCells count="12">
    <mergeCell ref="B9:D10"/>
    <mergeCell ref="M9:M10"/>
    <mergeCell ref="B12:D13"/>
    <mergeCell ref="M12:M13"/>
    <mergeCell ref="B8:N8"/>
    <mergeCell ref="A2:N2"/>
    <mergeCell ref="A3:A4"/>
    <mergeCell ref="B3:B4"/>
    <mergeCell ref="C3:C4"/>
    <mergeCell ref="D3:D4"/>
    <mergeCell ref="E3:H3"/>
    <mergeCell ref="I3:N3"/>
  </mergeCells>
  <printOptions horizontalCentered="1"/>
  <pageMargins left="0.11811023622047245" right="0.11811023622047245" top="0.15748031496062992" bottom="0.15748031496062992" header="0.31496062992125984" footer="0.31496062992125984"/>
  <pageSetup paperSize="9" scale="73" fitToHeight="100" orientation="landscape" horizont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2">
    <tabColor rgb="FF00B050"/>
  </sheetPr>
  <dimension ref="A1:F22"/>
  <sheetViews>
    <sheetView view="pageBreakPreview" zoomScale="85" zoomScaleNormal="70" zoomScaleSheetLayoutView="85" workbookViewId="0">
      <selection activeCell="D16" sqref="D16"/>
    </sheetView>
  </sheetViews>
  <sheetFormatPr defaultRowHeight="18.75"/>
  <cols>
    <col min="1" max="1" width="5.140625" style="22" customWidth="1"/>
    <col min="2" max="2" width="22.42578125" style="22" customWidth="1"/>
    <col min="3" max="3" width="45.7109375" style="22" customWidth="1"/>
    <col min="4" max="4" width="25.42578125" style="22" customWidth="1"/>
    <col min="5" max="5" width="16.7109375" style="22" customWidth="1"/>
    <col min="6" max="6" width="26.28515625" style="22" bestFit="1" customWidth="1"/>
    <col min="7" max="243" width="9.140625" style="22"/>
    <col min="244" max="244" width="3.42578125" style="22" customWidth="1"/>
    <col min="245" max="245" width="2.5703125" style="22" customWidth="1"/>
    <col min="246" max="246" width="45.7109375" style="22" customWidth="1"/>
    <col min="247" max="247" width="12.5703125" style="22" customWidth="1"/>
    <col min="248" max="248" width="0" style="22" hidden="1" customWidth="1"/>
    <col min="249" max="249" width="19.42578125" style="22" customWidth="1"/>
    <col min="250" max="250" width="11.85546875" style="22" customWidth="1"/>
    <col min="251" max="251" width="0" style="22" hidden="1" customWidth="1"/>
    <col min="252" max="252" width="12.5703125" style="22" customWidth="1"/>
    <col min="253" max="253" width="0" style="22" hidden="1" customWidth="1"/>
    <col min="254" max="254" width="11.7109375" style="22" customWidth="1"/>
    <col min="255" max="255" width="10.42578125" style="22" customWidth="1"/>
    <col min="256" max="256" width="8.5703125" style="22" customWidth="1"/>
    <col min="257" max="260" width="0" style="22" hidden="1" customWidth="1"/>
    <col min="261" max="261" width="27.5703125" style="22" customWidth="1"/>
    <col min="262" max="262" width="22.42578125" style="22" customWidth="1"/>
    <col min="263" max="499" width="9.140625" style="22"/>
    <col min="500" max="500" width="3.42578125" style="22" customWidth="1"/>
    <col min="501" max="501" width="2.5703125" style="22" customWidth="1"/>
    <col min="502" max="502" width="45.7109375" style="22" customWidth="1"/>
    <col min="503" max="503" width="12.5703125" style="22" customWidth="1"/>
    <col min="504" max="504" width="0" style="22" hidden="1" customWidth="1"/>
    <col min="505" max="505" width="19.42578125" style="22" customWidth="1"/>
    <col min="506" max="506" width="11.85546875" style="22" customWidth="1"/>
    <col min="507" max="507" width="0" style="22" hidden="1" customWidth="1"/>
    <col min="508" max="508" width="12.5703125" style="22" customWidth="1"/>
    <col min="509" max="509" width="0" style="22" hidden="1" customWidth="1"/>
    <col min="510" max="510" width="11.7109375" style="22" customWidth="1"/>
    <col min="511" max="511" width="10.42578125" style="22" customWidth="1"/>
    <col min="512" max="512" width="8.5703125" style="22" customWidth="1"/>
    <col min="513" max="516" width="0" style="22" hidden="1" customWidth="1"/>
    <col min="517" max="517" width="27.5703125" style="22" customWidth="1"/>
    <col min="518" max="518" width="22.42578125" style="22" customWidth="1"/>
    <col min="519" max="755" width="9.140625" style="22"/>
    <col min="756" max="756" width="3.42578125" style="22" customWidth="1"/>
    <col min="757" max="757" width="2.5703125" style="22" customWidth="1"/>
    <col min="758" max="758" width="45.7109375" style="22" customWidth="1"/>
    <col min="759" max="759" width="12.5703125" style="22" customWidth="1"/>
    <col min="760" max="760" width="0" style="22" hidden="1" customWidth="1"/>
    <col min="761" max="761" width="19.42578125" style="22" customWidth="1"/>
    <col min="762" max="762" width="11.85546875" style="22" customWidth="1"/>
    <col min="763" max="763" width="0" style="22" hidden="1" customWidth="1"/>
    <col min="764" max="764" width="12.5703125" style="22" customWidth="1"/>
    <col min="765" max="765" width="0" style="22" hidden="1" customWidth="1"/>
    <col min="766" max="766" width="11.7109375" style="22" customWidth="1"/>
    <col min="767" max="767" width="10.42578125" style="22" customWidth="1"/>
    <col min="768" max="768" width="8.5703125" style="22" customWidth="1"/>
    <col min="769" max="772" width="0" style="22" hidden="1" customWidth="1"/>
    <col min="773" max="773" width="27.5703125" style="22" customWidth="1"/>
    <col min="774" max="774" width="22.42578125" style="22" customWidth="1"/>
    <col min="775" max="1011" width="9.140625" style="22"/>
    <col min="1012" max="1012" width="3.42578125" style="22" customWidth="1"/>
    <col min="1013" max="1013" width="2.5703125" style="22" customWidth="1"/>
    <col min="1014" max="1014" width="45.7109375" style="22" customWidth="1"/>
    <col min="1015" max="1015" width="12.5703125" style="22" customWidth="1"/>
    <col min="1016" max="1016" width="0" style="22" hidden="1" customWidth="1"/>
    <col min="1017" max="1017" width="19.42578125" style="22" customWidth="1"/>
    <col min="1018" max="1018" width="11.85546875" style="22" customWidth="1"/>
    <col min="1019" max="1019" width="0" style="22" hidden="1" customWidth="1"/>
    <col min="1020" max="1020" width="12.5703125" style="22" customWidth="1"/>
    <col min="1021" max="1021" width="0" style="22" hidden="1" customWidth="1"/>
    <col min="1022" max="1022" width="11.7109375" style="22" customWidth="1"/>
    <col min="1023" max="1023" width="10.42578125" style="22" customWidth="1"/>
    <col min="1024" max="1024" width="8.5703125" style="22" customWidth="1"/>
    <col min="1025" max="1028" width="0" style="22" hidden="1" customWidth="1"/>
    <col min="1029" max="1029" width="27.5703125" style="22" customWidth="1"/>
    <col min="1030" max="1030" width="22.42578125" style="22" customWidth="1"/>
    <col min="1031" max="1267" width="9.140625" style="22"/>
    <col min="1268" max="1268" width="3.42578125" style="22" customWidth="1"/>
    <col min="1269" max="1269" width="2.5703125" style="22" customWidth="1"/>
    <col min="1270" max="1270" width="45.7109375" style="22" customWidth="1"/>
    <col min="1271" max="1271" width="12.5703125" style="22" customWidth="1"/>
    <col min="1272" max="1272" width="0" style="22" hidden="1" customWidth="1"/>
    <col min="1273" max="1273" width="19.42578125" style="22" customWidth="1"/>
    <col min="1274" max="1274" width="11.85546875" style="22" customWidth="1"/>
    <col min="1275" max="1275" width="0" style="22" hidden="1" customWidth="1"/>
    <col min="1276" max="1276" width="12.5703125" style="22" customWidth="1"/>
    <col min="1277" max="1277" width="0" style="22" hidden="1" customWidth="1"/>
    <col min="1278" max="1278" width="11.7109375" style="22" customWidth="1"/>
    <col min="1279" max="1279" width="10.42578125" style="22" customWidth="1"/>
    <col min="1280" max="1280" width="8.5703125" style="22" customWidth="1"/>
    <col min="1281" max="1284" width="0" style="22" hidden="1" customWidth="1"/>
    <col min="1285" max="1285" width="27.5703125" style="22" customWidth="1"/>
    <col min="1286" max="1286" width="22.42578125" style="22" customWidth="1"/>
    <col min="1287" max="1523" width="9.140625" style="22"/>
    <col min="1524" max="1524" width="3.42578125" style="22" customWidth="1"/>
    <col min="1525" max="1525" width="2.5703125" style="22" customWidth="1"/>
    <col min="1526" max="1526" width="45.7109375" style="22" customWidth="1"/>
    <col min="1527" max="1527" width="12.5703125" style="22" customWidth="1"/>
    <col min="1528" max="1528" width="0" style="22" hidden="1" customWidth="1"/>
    <col min="1529" max="1529" width="19.42578125" style="22" customWidth="1"/>
    <col min="1530" max="1530" width="11.85546875" style="22" customWidth="1"/>
    <col min="1531" max="1531" width="0" style="22" hidden="1" customWidth="1"/>
    <col min="1532" max="1532" width="12.5703125" style="22" customWidth="1"/>
    <col min="1533" max="1533" width="0" style="22" hidden="1" customWidth="1"/>
    <col min="1534" max="1534" width="11.7109375" style="22" customWidth="1"/>
    <col min="1535" max="1535" width="10.42578125" style="22" customWidth="1"/>
    <col min="1536" max="1536" width="8.5703125" style="22" customWidth="1"/>
    <col min="1537" max="1540" width="0" style="22" hidden="1" customWidth="1"/>
    <col min="1541" max="1541" width="27.5703125" style="22" customWidth="1"/>
    <col min="1542" max="1542" width="22.42578125" style="22" customWidth="1"/>
    <col min="1543" max="1779" width="9.140625" style="22"/>
    <col min="1780" max="1780" width="3.42578125" style="22" customWidth="1"/>
    <col min="1781" max="1781" width="2.5703125" style="22" customWidth="1"/>
    <col min="1782" max="1782" width="45.7109375" style="22" customWidth="1"/>
    <col min="1783" max="1783" width="12.5703125" style="22" customWidth="1"/>
    <col min="1784" max="1784" width="0" style="22" hidden="1" customWidth="1"/>
    <col min="1785" max="1785" width="19.42578125" style="22" customWidth="1"/>
    <col min="1786" max="1786" width="11.85546875" style="22" customWidth="1"/>
    <col min="1787" max="1787" width="0" style="22" hidden="1" customWidth="1"/>
    <col min="1788" max="1788" width="12.5703125" style="22" customWidth="1"/>
    <col min="1789" max="1789" width="0" style="22" hidden="1" customWidth="1"/>
    <col min="1790" max="1790" width="11.7109375" style="22" customWidth="1"/>
    <col min="1791" max="1791" width="10.42578125" style="22" customWidth="1"/>
    <col min="1792" max="1792" width="8.5703125" style="22" customWidth="1"/>
    <col min="1793" max="1796" width="0" style="22" hidden="1" customWidth="1"/>
    <col min="1797" max="1797" width="27.5703125" style="22" customWidth="1"/>
    <col min="1798" max="1798" width="22.42578125" style="22" customWidth="1"/>
    <col min="1799" max="2035" width="9.140625" style="22"/>
    <col min="2036" max="2036" width="3.42578125" style="22" customWidth="1"/>
    <col min="2037" max="2037" width="2.5703125" style="22" customWidth="1"/>
    <col min="2038" max="2038" width="45.7109375" style="22" customWidth="1"/>
    <col min="2039" max="2039" width="12.5703125" style="22" customWidth="1"/>
    <col min="2040" max="2040" width="0" style="22" hidden="1" customWidth="1"/>
    <col min="2041" max="2041" width="19.42578125" style="22" customWidth="1"/>
    <col min="2042" max="2042" width="11.85546875" style="22" customWidth="1"/>
    <col min="2043" max="2043" width="0" style="22" hidden="1" customWidth="1"/>
    <col min="2044" max="2044" width="12.5703125" style="22" customWidth="1"/>
    <col min="2045" max="2045" width="0" style="22" hidden="1" customWidth="1"/>
    <col min="2046" max="2046" width="11.7109375" style="22" customWidth="1"/>
    <col min="2047" max="2047" width="10.42578125" style="22" customWidth="1"/>
    <col min="2048" max="2048" width="8.5703125" style="22" customWidth="1"/>
    <col min="2049" max="2052" width="0" style="22" hidden="1" customWidth="1"/>
    <col min="2053" max="2053" width="27.5703125" style="22" customWidth="1"/>
    <col min="2054" max="2054" width="22.42578125" style="22" customWidth="1"/>
    <col min="2055" max="2291" width="9.140625" style="22"/>
    <col min="2292" max="2292" width="3.42578125" style="22" customWidth="1"/>
    <col min="2293" max="2293" width="2.5703125" style="22" customWidth="1"/>
    <col min="2294" max="2294" width="45.7109375" style="22" customWidth="1"/>
    <col min="2295" max="2295" width="12.5703125" style="22" customWidth="1"/>
    <col min="2296" max="2296" width="0" style="22" hidden="1" customWidth="1"/>
    <col min="2297" max="2297" width="19.42578125" style="22" customWidth="1"/>
    <col min="2298" max="2298" width="11.85546875" style="22" customWidth="1"/>
    <col min="2299" max="2299" width="0" style="22" hidden="1" customWidth="1"/>
    <col min="2300" max="2300" width="12.5703125" style="22" customWidth="1"/>
    <col min="2301" max="2301" width="0" style="22" hidden="1" customWidth="1"/>
    <col min="2302" max="2302" width="11.7109375" style="22" customWidth="1"/>
    <col min="2303" max="2303" width="10.42578125" style="22" customWidth="1"/>
    <col min="2304" max="2304" width="8.5703125" style="22" customWidth="1"/>
    <col min="2305" max="2308" width="0" style="22" hidden="1" customWidth="1"/>
    <col min="2309" max="2309" width="27.5703125" style="22" customWidth="1"/>
    <col min="2310" max="2310" width="22.42578125" style="22" customWidth="1"/>
    <col min="2311" max="2547" width="9.140625" style="22"/>
    <col min="2548" max="2548" width="3.42578125" style="22" customWidth="1"/>
    <col min="2549" max="2549" width="2.5703125" style="22" customWidth="1"/>
    <col min="2550" max="2550" width="45.7109375" style="22" customWidth="1"/>
    <col min="2551" max="2551" width="12.5703125" style="22" customWidth="1"/>
    <col min="2552" max="2552" width="0" style="22" hidden="1" customWidth="1"/>
    <col min="2553" max="2553" width="19.42578125" style="22" customWidth="1"/>
    <col min="2554" max="2554" width="11.85546875" style="22" customWidth="1"/>
    <col min="2555" max="2555" width="0" style="22" hidden="1" customWidth="1"/>
    <col min="2556" max="2556" width="12.5703125" style="22" customWidth="1"/>
    <col min="2557" max="2557" width="0" style="22" hidden="1" customWidth="1"/>
    <col min="2558" max="2558" width="11.7109375" style="22" customWidth="1"/>
    <col min="2559" max="2559" width="10.42578125" style="22" customWidth="1"/>
    <col min="2560" max="2560" width="8.5703125" style="22" customWidth="1"/>
    <col min="2561" max="2564" width="0" style="22" hidden="1" customWidth="1"/>
    <col min="2565" max="2565" width="27.5703125" style="22" customWidth="1"/>
    <col min="2566" max="2566" width="22.42578125" style="22" customWidth="1"/>
    <col min="2567" max="2803" width="9.140625" style="22"/>
    <col min="2804" max="2804" width="3.42578125" style="22" customWidth="1"/>
    <col min="2805" max="2805" width="2.5703125" style="22" customWidth="1"/>
    <col min="2806" max="2806" width="45.7109375" style="22" customWidth="1"/>
    <col min="2807" max="2807" width="12.5703125" style="22" customWidth="1"/>
    <col min="2808" max="2808" width="0" style="22" hidden="1" customWidth="1"/>
    <col min="2809" max="2809" width="19.42578125" style="22" customWidth="1"/>
    <col min="2810" max="2810" width="11.85546875" style="22" customWidth="1"/>
    <col min="2811" max="2811" width="0" style="22" hidden="1" customWidth="1"/>
    <col min="2812" max="2812" width="12.5703125" style="22" customWidth="1"/>
    <col min="2813" max="2813" width="0" style="22" hidden="1" customWidth="1"/>
    <col min="2814" max="2814" width="11.7109375" style="22" customWidth="1"/>
    <col min="2815" max="2815" width="10.42578125" style="22" customWidth="1"/>
    <col min="2816" max="2816" width="8.5703125" style="22" customWidth="1"/>
    <col min="2817" max="2820" width="0" style="22" hidden="1" customWidth="1"/>
    <col min="2821" max="2821" width="27.5703125" style="22" customWidth="1"/>
    <col min="2822" max="2822" width="22.42578125" style="22" customWidth="1"/>
    <col min="2823" max="3059" width="9.140625" style="22"/>
    <col min="3060" max="3060" width="3.42578125" style="22" customWidth="1"/>
    <col min="3061" max="3061" width="2.5703125" style="22" customWidth="1"/>
    <col min="3062" max="3062" width="45.7109375" style="22" customWidth="1"/>
    <col min="3063" max="3063" width="12.5703125" style="22" customWidth="1"/>
    <col min="3064" max="3064" width="0" style="22" hidden="1" customWidth="1"/>
    <col min="3065" max="3065" width="19.42578125" style="22" customWidth="1"/>
    <col min="3066" max="3066" width="11.85546875" style="22" customWidth="1"/>
    <col min="3067" max="3067" width="0" style="22" hidden="1" customWidth="1"/>
    <col min="3068" max="3068" width="12.5703125" style="22" customWidth="1"/>
    <col min="3069" max="3069" width="0" style="22" hidden="1" customWidth="1"/>
    <col min="3070" max="3070" width="11.7109375" style="22" customWidth="1"/>
    <col min="3071" max="3071" width="10.42578125" style="22" customWidth="1"/>
    <col min="3072" max="3072" width="8.5703125" style="22" customWidth="1"/>
    <col min="3073" max="3076" width="0" style="22" hidden="1" customWidth="1"/>
    <col min="3077" max="3077" width="27.5703125" style="22" customWidth="1"/>
    <col min="3078" max="3078" width="22.42578125" style="22" customWidth="1"/>
    <col min="3079" max="3315" width="9.140625" style="22"/>
    <col min="3316" max="3316" width="3.42578125" style="22" customWidth="1"/>
    <col min="3317" max="3317" width="2.5703125" style="22" customWidth="1"/>
    <col min="3318" max="3318" width="45.7109375" style="22" customWidth="1"/>
    <col min="3319" max="3319" width="12.5703125" style="22" customWidth="1"/>
    <col min="3320" max="3320" width="0" style="22" hidden="1" customWidth="1"/>
    <col min="3321" max="3321" width="19.42578125" style="22" customWidth="1"/>
    <col min="3322" max="3322" width="11.85546875" style="22" customWidth="1"/>
    <col min="3323" max="3323" width="0" style="22" hidden="1" customWidth="1"/>
    <col min="3324" max="3324" width="12.5703125" style="22" customWidth="1"/>
    <col min="3325" max="3325" width="0" style="22" hidden="1" customWidth="1"/>
    <col min="3326" max="3326" width="11.7109375" style="22" customWidth="1"/>
    <col min="3327" max="3327" width="10.42578125" style="22" customWidth="1"/>
    <col min="3328" max="3328" width="8.5703125" style="22" customWidth="1"/>
    <col min="3329" max="3332" width="0" style="22" hidden="1" customWidth="1"/>
    <col min="3333" max="3333" width="27.5703125" style="22" customWidth="1"/>
    <col min="3334" max="3334" width="22.42578125" style="22" customWidth="1"/>
    <col min="3335" max="3571" width="9.140625" style="22"/>
    <col min="3572" max="3572" width="3.42578125" style="22" customWidth="1"/>
    <col min="3573" max="3573" width="2.5703125" style="22" customWidth="1"/>
    <col min="3574" max="3574" width="45.7109375" style="22" customWidth="1"/>
    <col min="3575" max="3575" width="12.5703125" style="22" customWidth="1"/>
    <col min="3576" max="3576" width="0" style="22" hidden="1" customWidth="1"/>
    <col min="3577" max="3577" width="19.42578125" style="22" customWidth="1"/>
    <col min="3578" max="3578" width="11.85546875" style="22" customWidth="1"/>
    <col min="3579" max="3579" width="0" style="22" hidden="1" customWidth="1"/>
    <col min="3580" max="3580" width="12.5703125" style="22" customWidth="1"/>
    <col min="3581" max="3581" width="0" style="22" hidden="1" customWidth="1"/>
    <col min="3582" max="3582" width="11.7109375" style="22" customWidth="1"/>
    <col min="3583" max="3583" width="10.42578125" style="22" customWidth="1"/>
    <col min="3584" max="3584" width="8.5703125" style="22" customWidth="1"/>
    <col min="3585" max="3588" width="0" style="22" hidden="1" customWidth="1"/>
    <col min="3589" max="3589" width="27.5703125" style="22" customWidth="1"/>
    <col min="3590" max="3590" width="22.42578125" style="22" customWidth="1"/>
    <col min="3591" max="3827" width="9.140625" style="22"/>
    <col min="3828" max="3828" width="3.42578125" style="22" customWidth="1"/>
    <col min="3829" max="3829" width="2.5703125" style="22" customWidth="1"/>
    <col min="3830" max="3830" width="45.7109375" style="22" customWidth="1"/>
    <col min="3831" max="3831" width="12.5703125" style="22" customWidth="1"/>
    <col min="3832" max="3832" width="0" style="22" hidden="1" customWidth="1"/>
    <col min="3833" max="3833" width="19.42578125" style="22" customWidth="1"/>
    <col min="3834" max="3834" width="11.85546875" style="22" customWidth="1"/>
    <col min="3835" max="3835" width="0" style="22" hidden="1" customWidth="1"/>
    <col min="3836" max="3836" width="12.5703125" style="22" customWidth="1"/>
    <col min="3837" max="3837" width="0" style="22" hidden="1" customWidth="1"/>
    <col min="3838" max="3838" width="11.7109375" style="22" customWidth="1"/>
    <col min="3839" max="3839" width="10.42578125" style="22" customWidth="1"/>
    <col min="3840" max="3840" width="8.5703125" style="22" customWidth="1"/>
    <col min="3841" max="3844" width="0" style="22" hidden="1" customWidth="1"/>
    <col min="3845" max="3845" width="27.5703125" style="22" customWidth="1"/>
    <col min="3846" max="3846" width="22.42578125" style="22" customWidth="1"/>
    <col min="3847" max="4083" width="9.140625" style="22"/>
    <col min="4084" max="4084" width="3.42578125" style="22" customWidth="1"/>
    <col min="4085" max="4085" width="2.5703125" style="22" customWidth="1"/>
    <col min="4086" max="4086" width="45.7109375" style="22" customWidth="1"/>
    <col min="4087" max="4087" width="12.5703125" style="22" customWidth="1"/>
    <col min="4088" max="4088" width="0" style="22" hidden="1" customWidth="1"/>
    <col min="4089" max="4089" width="19.42578125" style="22" customWidth="1"/>
    <col min="4090" max="4090" width="11.85546875" style="22" customWidth="1"/>
    <col min="4091" max="4091" width="0" style="22" hidden="1" customWidth="1"/>
    <col min="4092" max="4092" width="12.5703125" style="22" customWidth="1"/>
    <col min="4093" max="4093" width="0" style="22" hidden="1" customWidth="1"/>
    <col min="4094" max="4094" width="11.7109375" style="22" customWidth="1"/>
    <col min="4095" max="4095" width="10.42578125" style="22" customWidth="1"/>
    <col min="4096" max="4096" width="8.5703125" style="22" customWidth="1"/>
    <col min="4097" max="4100" width="0" style="22" hidden="1" customWidth="1"/>
    <col min="4101" max="4101" width="27.5703125" style="22" customWidth="1"/>
    <col min="4102" max="4102" width="22.42578125" style="22" customWidth="1"/>
    <col min="4103" max="4339" width="9.140625" style="22"/>
    <col min="4340" max="4340" width="3.42578125" style="22" customWidth="1"/>
    <col min="4341" max="4341" width="2.5703125" style="22" customWidth="1"/>
    <col min="4342" max="4342" width="45.7109375" style="22" customWidth="1"/>
    <col min="4343" max="4343" width="12.5703125" style="22" customWidth="1"/>
    <col min="4344" max="4344" width="0" style="22" hidden="1" customWidth="1"/>
    <col min="4345" max="4345" width="19.42578125" style="22" customWidth="1"/>
    <col min="4346" max="4346" width="11.85546875" style="22" customWidth="1"/>
    <col min="4347" max="4347" width="0" style="22" hidden="1" customWidth="1"/>
    <col min="4348" max="4348" width="12.5703125" style="22" customWidth="1"/>
    <col min="4349" max="4349" width="0" style="22" hidden="1" customWidth="1"/>
    <col min="4350" max="4350" width="11.7109375" style="22" customWidth="1"/>
    <col min="4351" max="4351" width="10.42578125" style="22" customWidth="1"/>
    <col min="4352" max="4352" width="8.5703125" style="22" customWidth="1"/>
    <col min="4353" max="4356" width="0" style="22" hidden="1" customWidth="1"/>
    <col min="4357" max="4357" width="27.5703125" style="22" customWidth="1"/>
    <col min="4358" max="4358" width="22.42578125" style="22" customWidth="1"/>
    <col min="4359" max="4595" width="9.140625" style="22"/>
    <col min="4596" max="4596" width="3.42578125" style="22" customWidth="1"/>
    <col min="4597" max="4597" width="2.5703125" style="22" customWidth="1"/>
    <col min="4598" max="4598" width="45.7109375" style="22" customWidth="1"/>
    <col min="4599" max="4599" width="12.5703125" style="22" customWidth="1"/>
    <col min="4600" max="4600" width="0" style="22" hidden="1" customWidth="1"/>
    <col min="4601" max="4601" width="19.42578125" style="22" customWidth="1"/>
    <col min="4602" max="4602" width="11.85546875" style="22" customWidth="1"/>
    <col min="4603" max="4603" width="0" style="22" hidden="1" customWidth="1"/>
    <col min="4604" max="4604" width="12.5703125" style="22" customWidth="1"/>
    <col min="4605" max="4605" width="0" style="22" hidden="1" customWidth="1"/>
    <col min="4606" max="4606" width="11.7109375" style="22" customWidth="1"/>
    <col min="4607" max="4607" width="10.42578125" style="22" customWidth="1"/>
    <col min="4608" max="4608" width="8.5703125" style="22" customWidth="1"/>
    <col min="4609" max="4612" width="0" style="22" hidden="1" customWidth="1"/>
    <col min="4613" max="4613" width="27.5703125" style="22" customWidth="1"/>
    <col min="4614" max="4614" width="22.42578125" style="22" customWidth="1"/>
    <col min="4615" max="4851" width="9.140625" style="22"/>
    <col min="4852" max="4852" width="3.42578125" style="22" customWidth="1"/>
    <col min="4853" max="4853" width="2.5703125" style="22" customWidth="1"/>
    <col min="4854" max="4854" width="45.7109375" style="22" customWidth="1"/>
    <col min="4855" max="4855" width="12.5703125" style="22" customWidth="1"/>
    <col min="4856" max="4856" width="0" style="22" hidden="1" customWidth="1"/>
    <col min="4857" max="4857" width="19.42578125" style="22" customWidth="1"/>
    <col min="4858" max="4858" width="11.85546875" style="22" customWidth="1"/>
    <col min="4859" max="4859" width="0" style="22" hidden="1" customWidth="1"/>
    <col min="4860" max="4860" width="12.5703125" style="22" customWidth="1"/>
    <col min="4861" max="4861" width="0" style="22" hidden="1" customWidth="1"/>
    <col min="4862" max="4862" width="11.7109375" style="22" customWidth="1"/>
    <col min="4863" max="4863" width="10.42578125" style="22" customWidth="1"/>
    <col min="4864" max="4864" width="8.5703125" style="22" customWidth="1"/>
    <col min="4865" max="4868" width="0" style="22" hidden="1" customWidth="1"/>
    <col min="4869" max="4869" width="27.5703125" style="22" customWidth="1"/>
    <col min="4870" max="4870" width="22.42578125" style="22" customWidth="1"/>
    <col min="4871" max="5107" width="9.140625" style="22"/>
    <col min="5108" max="5108" width="3.42578125" style="22" customWidth="1"/>
    <col min="5109" max="5109" width="2.5703125" style="22" customWidth="1"/>
    <col min="5110" max="5110" width="45.7109375" style="22" customWidth="1"/>
    <col min="5111" max="5111" width="12.5703125" style="22" customWidth="1"/>
    <col min="5112" max="5112" width="0" style="22" hidden="1" customWidth="1"/>
    <col min="5113" max="5113" width="19.42578125" style="22" customWidth="1"/>
    <col min="5114" max="5114" width="11.85546875" style="22" customWidth="1"/>
    <col min="5115" max="5115" width="0" style="22" hidden="1" customWidth="1"/>
    <col min="5116" max="5116" width="12.5703125" style="22" customWidth="1"/>
    <col min="5117" max="5117" width="0" style="22" hidden="1" customWidth="1"/>
    <col min="5118" max="5118" width="11.7109375" style="22" customWidth="1"/>
    <col min="5119" max="5119" width="10.42578125" style="22" customWidth="1"/>
    <col min="5120" max="5120" width="8.5703125" style="22" customWidth="1"/>
    <col min="5121" max="5124" width="0" style="22" hidden="1" customWidth="1"/>
    <col min="5125" max="5125" width="27.5703125" style="22" customWidth="1"/>
    <col min="5126" max="5126" width="22.42578125" style="22" customWidth="1"/>
    <col min="5127" max="5363" width="9.140625" style="22"/>
    <col min="5364" max="5364" width="3.42578125" style="22" customWidth="1"/>
    <col min="5365" max="5365" width="2.5703125" style="22" customWidth="1"/>
    <col min="5366" max="5366" width="45.7109375" style="22" customWidth="1"/>
    <col min="5367" max="5367" width="12.5703125" style="22" customWidth="1"/>
    <col min="5368" max="5368" width="0" style="22" hidden="1" customWidth="1"/>
    <col min="5369" max="5369" width="19.42578125" style="22" customWidth="1"/>
    <col min="5370" max="5370" width="11.85546875" style="22" customWidth="1"/>
    <col min="5371" max="5371" width="0" style="22" hidden="1" customWidth="1"/>
    <col min="5372" max="5372" width="12.5703125" style="22" customWidth="1"/>
    <col min="5373" max="5373" width="0" style="22" hidden="1" customWidth="1"/>
    <col min="5374" max="5374" width="11.7109375" style="22" customWidth="1"/>
    <col min="5375" max="5375" width="10.42578125" style="22" customWidth="1"/>
    <col min="5376" max="5376" width="8.5703125" style="22" customWidth="1"/>
    <col min="5377" max="5380" width="0" style="22" hidden="1" customWidth="1"/>
    <col min="5381" max="5381" width="27.5703125" style="22" customWidth="1"/>
    <col min="5382" max="5382" width="22.42578125" style="22" customWidth="1"/>
    <col min="5383" max="5619" width="9.140625" style="22"/>
    <col min="5620" max="5620" width="3.42578125" style="22" customWidth="1"/>
    <col min="5621" max="5621" width="2.5703125" style="22" customWidth="1"/>
    <col min="5622" max="5622" width="45.7109375" style="22" customWidth="1"/>
    <col min="5623" max="5623" width="12.5703125" style="22" customWidth="1"/>
    <col min="5624" max="5624" width="0" style="22" hidden="1" customWidth="1"/>
    <col min="5625" max="5625" width="19.42578125" style="22" customWidth="1"/>
    <col min="5626" max="5626" width="11.85546875" style="22" customWidth="1"/>
    <col min="5627" max="5627" width="0" style="22" hidden="1" customWidth="1"/>
    <col min="5628" max="5628" width="12.5703125" style="22" customWidth="1"/>
    <col min="5629" max="5629" width="0" style="22" hidden="1" customWidth="1"/>
    <col min="5630" max="5630" width="11.7109375" style="22" customWidth="1"/>
    <col min="5631" max="5631" width="10.42578125" style="22" customWidth="1"/>
    <col min="5632" max="5632" width="8.5703125" style="22" customWidth="1"/>
    <col min="5633" max="5636" width="0" style="22" hidden="1" customWidth="1"/>
    <col min="5637" max="5637" width="27.5703125" style="22" customWidth="1"/>
    <col min="5638" max="5638" width="22.42578125" style="22" customWidth="1"/>
    <col min="5639" max="5875" width="9.140625" style="22"/>
    <col min="5876" max="5876" width="3.42578125" style="22" customWidth="1"/>
    <col min="5877" max="5877" width="2.5703125" style="22" customWidth="1"/>
    <col min="5878" max="5878" width="45.7109375" style="22" customWidth="1"/>
    <col min="5879" max="5879" width="12.5703125" style="22" customWidth="1"/>
    <col min="5880" max="5880" width="0" style="22" hidden="1" customWidth="1"/>
    <col min="5881" max="5881" width="19.42578125" style="22" customWidth="1"/>
    <col min="5882" max="5882" width="11.85546875" style="22" customWidth="1"/>
    <col min="5883" max="5883" width="0" style="22" hidden="1" customWidth="1"/>
    <col min="5884" max="5884" width="12.5703125" style="22" customWidth="1"/>
    <col min="5885" max="5885" width="0" style="22" hidden="1" customWidth="1"/>
    <col min="5886" max="5886" width="11.7109375" style="22" customWidth="1"/>
    <col min="5887" max="5887" width="10.42578125" style="22" customWidth="1"/>
    <col min="5888" max="5888" width="8.5703125" style="22" customWidth="1"/>
    <col min="5889" max="5892" width="0" style="22" hidden="1" customWidth="1"/>
    <col min="5893" max="5893" width="27.5703125" style="22" customWidth="1"/>
    <col min="5894" max="5894" width="22.42578125" style="22" customWidth="1"/>
    <col min="5895" max="6131" width="9.140625" style="22"/>
    <col min="6132" max="6132" width="3.42578125" style="22" customWidth="1"/>
    <col min="6133" max="6133" width="2.5703125" style="22" customWidth="1"/>
    <col min="6134" max="6134" width="45.7109375" style="22" customWidth="1"/>
    <col min="6135" max="6135" width="12.5703125" style="22" customWidth="1"/>
    <col min="6136" max="6136" width="0" style="22" hidden="1" customWidth="1"/>
    <col min="6137" max="6137" width="19.42578125" style="22" customWidth="1"/>
    <col min="6138" max="6138" width="11.85546875" style="22" customWidth="1"/>
    <col min="6139" max="6139" width="0" style="22" hidden="1" customWidth="1"/>
    <col min="6140" max="6140" width="12.5703125" style="22" customWidth="1"/>
    <col min="6141" max="6141" width="0" style="22" hidden="1" customWidth="1"/>
    <col min="6142" max="6142" width="11.7109375" style="22" customWidth="1"/>
    <col min="6143" max="6143" width="10.42578125" style="22" customWidth="1"/>
    <col min="6144" max="6144" width="8.5703125" style="22" customWidth="1"/>
    <col min="6145" max="6148" width="0" style="22" hidden="1" customWidth="1"/>
    <col min="6149" max="6149" width="27.5703125" style="22" customWidth="1"/>
    <col min="6150" max="6150" width="22.42578125" style="22" customWidth="1"/>
    <col min="6151" max="6387" width="9.140625" style="22"/>
    <col min="6388" max="6388" width="3.42578125" style="22" customWidth="1"/>
    <col min="6389" max="6389" width="2.5703125" style="22" customWidth="1"/>
    <col min="6390" max="6390" width="45.7109375" style="22" customWidth="1"/>
    <col min="6391" max="6391" width="12.5703125" style="22" customWidth="1"/>
    <col min="6392" max="6392" width="0" style="22" hidden="1" customWidth="1"/>
    <col min="6393" max="6393" width="19.42578125" style="22" customWidth="1"/>
    <col min="6394" max="6394" width="11.85546875" style="22" customWidth="1"/>
    <col min="6395" max="6395" width="0" style="22" hidden="1" customWidth="1"/>
    <col min="6396" max="6396" width="12.5703125" style="22" customWidth="1"/>
    <col min="6397" max="6397" width="0" style="22" hidden="1" customWidth="1"/>
    <col min="6398" max="6398" width="11.7109375" style="22" customWidth="1"/>
    <col min="6399" max="6399" width="10.42578125" style="22" customWidth="1"/>
    <col min="6400" max="6400" width="8.5703125" style="22" customWidth="1"/>
    <col min="6401" max="6404" width="0" style="22" hidden="1" customWidth="1"/>
    <col min="6405" max="6405" width="27.5703125" style="22" customWidth="1"/>
    <col min="6406" max="6406" width="22.42578125" style="22" customWidth="1"/>
    <col min="6407" max="6643" width="9.140625" style="22"/>
    <col min="6644" max="6644" width="3.42578125" style="22" customWidth="1"/>
    <col min="6645" max="6645" width="2.5703125" style="22" customWidth="1"/>
    <col min="6646" max="6646" width="45.7109375" style="22" customWidth="1"/>
    <col min="6647" max="6647" width="12.5703125" style="22" customWidth="1"/>
    <col min="6648" max="6648" width="0" style="22" hidden="1" customWidth="1"/>
    <col min="6649" max="6649" width="19.42578125" style="22" customWidth="1"/>
    <col min="6650" max="6650" width="11.85546875" style="22" customWidth="1"/>
    <col min="6651" max="6651" width="0" style="22" hidden="1" customWidth="1"/>
    <col min="6652" max="6652" width="12.5703125" style="22" customWidth="1"/>
    <col min="6653" max="6653" width="0" style="22" hidden="1" customWidth="1"/>
    <col min="6654" max="6654" width="11.7109375" style="22" customWidth="1"/>
    <col min="6655" max="6655" width="10.42578125" style="22" customWidth="1"/>
    <col min="6656" max="6656" width="8.5703125" style="22" customWidth="1"/>
    <col min="6657" max="6660" width="0" style="22" hidden="1" customWidth="1"/>
    <col min="6661" max="6661" width="27.5703125" style="22" customWidth="1"/>
    <col min="6662" max="6662" width="22.42578125" style="22" customWidth="1"/>
    <col min="6663" max="6899" width="9.140625" style="22"/>
    <col min="6900" max="6900" width="3.42578125" style="22" customWidth="1"/>
    <col min="6901" max="6901" width="2.5703125" style="22" customWidth="1"/>
    <col min="6902" max="6902" width="45.7109375" style="22" customWidth="1"/>
    <col min="6903" max="6903" width="12.5703125" style="22" customWidth="1"/>
    <col min="6904" max="6904" width="0" style="22" hidden="1" customWidth="1"/>
    <col min="6905" max="6905" width="19.42578125" style="22" customWidth="1"/>
    <col min="6906" max="6906" width="11.85546875" style="22" customWidth="1"/>
    <col min="6907" max="6907" width="0" style="22" hidden="1" customWidth="1"/>
    <col min="6908" max="6908" width="12.5703125" style="22" customWidth="1"/>
    <col min="6909" max="6909" width="0" style="22" hidden="1" customWidth="1"/>
    <col min="6910" max="6910" width="11.7109375" style="22" customWidth="1"/>
    <col min="6911" max="6911" width="10.42578125" style="22" customWidth="1"/>
    <col min="6912" max="6912" width="8.5703125" style="22" customWidth="1"/>
    <col min="6913" max="6916" width="0" style="22" hidden="1" customWidth="1"/>
    <col min="6917" max="6917" width="27.5703125" style="22" customWidth="1"/>
    <col min="6918" max="6918" width="22.42578125" style="22" customWidth="1"/>
    <col min="6919" max="7155" width="9.140625" style="22"/>
    <col min="7156" max="7156" width="3.42578125" style="22" customWidth="1"/>
    <col min="7157" max="7157" width="2.5703125" style="22" customWidth="1"/>
    <col min="7158" max="7158" width="45.7109375" style="22" customWidth="1"/>
    <col min="7159" max="7159" width="12.5703125" style="22" customWidth="1"/>
    <col min="7160" max="7160" width="0" style="22" hidden="1" customWidth="1"/>
    <col min="7161" max="7161" width="19.42578125" style="22" customWidth="1"/>
    <col min="7162" max="7162" width="11.85546875" style="22" customWidth="1"/>
    <col min="7163" max="7163" width="0" style="22" hidden="1" customWidth="1"/>
    <col min="7164" max="7164" width="12.5703125" style="22" customWidth="1"/>
    <col min="7165" max="7165" width="0" style="22" hidden="1" customWidth="1"/>
    <col min="7166" max="7166" width="11.7109375" style="22" customWidth="1"/>
    <col min="7167" max="7167" width="10.42578125" style="22" customWidth="1"/>
    <col min="7168" max="7168" width="8.5703125" style="22" customWidth="1"/>
    <col min="7169" max="7172" width="0" style="22" hidden="1" customWidth="1"/>
    <col min="7173" max="7173" width="27.5703125" style="22" customWidth="1"/>
    <col min="7174" max="7174" width="22.42578125" style="22" customWidth="1"/>
    <col min="7175" max="7411" width="9.140625" style="22"/>
    <col min="7412" max="7412" width="3.42578125" style="22" customWidth="1"/>
    <col min="7413" max="7413" width="2.5703125" style="22" customWidth="1"/>
    <col min="7414" max="7414" width="45.7109375" style="22" customWidth="1"/>
    <col min="7415" max="7415" width="12.5703125" style="22" customWidth="1"/>
    <col min="7416" max="7416" width="0" style="22" hidden="1" customWidth="1"/>
    <col min="7417" max="7417" width="19.42578125" style="22" customWidth="1"/>
    <col min="7418" max="7418" width="11.85546875" style="22" customWidth="1"/>
    <col min="7419" max="7419" width="0" style="22" hidden="1" customWidth="1"/>
    <col min="7420" max="7420" width="12.5703125" style="22" customWidth="1"/>
    <col min="7421" max="7421" width="0" style="22" hidden="1" customWidth="1"/>
    <col min="7422" max="7422" width="11.7109375" style="22" customWidth="1"/>
    <col min="7423" max="7423" width="10.42578125" style="22" customWidth="1"/>
    <col min="7424" max="7424" width="8.5703125" style="22" customWidth="1"/>
    <col min="7425" max="7428" width="0" style="22" hidden="1" customWidth="1"/>
    <col min="7429" max="7429" width="27.5703125" style="22" customWidth="1"/>
    <col min="7430" max="7430" width="22.42578125" style="22" customWidth="1"/>
    <col min="7431" max="7667" width="9.140625" style="22"/>
    <col min="7668" max="7668" width="3.42578125" style="22" customWidth="1"/>
    <col min="7669" max="7669" width="2.5703125" style="22" customWidth="1"/>
    <col min="7670" max="7670" width="45.7109375" style="22" customWidth="1"/>
    <col min="7671" max="7671" width="12.5703125" style="22" customWidth="1"/>
    <col min="7672" max="7672" width="0" style="22" hidden="1" customWidth="1"/>
    <col min="7673" max="7673" width="19.42578125" style="22" customWidth="1"/>
    <col min="7674" max="7674" width="11.85546875" style="22" customWidth="1"/>
    <col min="7675" max="7675" width="0" style="22" hidden="1" customWidth="1"/>
    <col min="7676" max="7676" width="12.5703125" style="22" customWidth="1"/>
    <col min="7677" max="7677" width="0" style="22" hidden="1" customWidth="1"/>
    <col min="7678" max="7678" width="11.7109375" style="22" customWidth="1"/>
    <col min="7679" max="7679" width="10.42578125" style="22" customWidth="1"/>
    <col min="7680" max="7680" width="8.5703125" style="22" customWidth="1"/>
    <col min="7681" max="7684" width="0" style="22" hidden="1" customWidth="1"/>
    <col min="7685" max="7685" width="27.5703125" style="22" customWidth="1"/>
    <col min="7686" max="7686" width="22.42578125" style="22" customWidth="1"/>
    <col min="7687" max="7923" width="9.140625" style="22"/>
    <col min="7924" max="7924" width="3.42578125" style="22" customWidth="1"/>
    <col min="7925" max="7925" width="2.5703125" style="22" customWidth="1"/>
    <col min="7926" max="7926" width="45.7109375" style="22" customWidth="1"/>
    <col min="7927" max="7927" width="12.5703125" style="22" customWidth="1"/>
    <col min="7928" max="7928" width="0" style="22" hidden="1" customWidth="1"/>
    <col min="7929" max="7929" width="19.42578125" style="22" customWidth="1"/>
    <col min="7930" max="7930" width="11.85546875" style="22" customWidth="1"/>
    <col min="7931" max="7931" width="0" style="22" hidden="1" customWidth="1"/>
    <col min="7932" max="7932" width="12.5703125" style="22" customWidth="1"/>
    <col min="7933" max="7933" width="0" style="22" hidden="1" customWidth="1"/>
    <col min="7934" max="7934" width="11.7109375" style="22" customWidth="1"/>
    <col min="7935" max="7935" width="10.42578125" style="22" customWidth="1"/>
    <col min="7936" max="7936" width="8.5703125" style="22" customWidth="1"/>
    <col min="7937" max="7940" width="0" style="22" hidden="1" customWidth="1"/>
    <col min="7941" max="7941" width="27.5703125" style="22" customWidth="1"/>
    <col min="7942" max="7942" width="22.42578125" style="22" customWidth="1"/>
    <col min="7943" max="8179" width="9.140625" style="22"/>
    <col min="8180" max="8180" width="3.42578125" style="22" customWidth="1"/>
    <col min="8181" max="8181" width="2.5703125" style="22" customWidth="1"/>
    <col min="8182" max="8182" width="45.7109375" style="22" customWidth="1"/>
    <col min="8183" max="8183" width="12.5703125" style="22" customWidth="1"/>
    <col min="8184" max="8184" width="0" style="22" hidden="1" customWidth="1"/>
    <col min="8185" max="8185" width="19.42578125" style="22" customWidth="1"/>
    <col min="8186" max="8186" width="11.85546875" style="22" customWidth="1"/>
    <col min="8187" max="8187" width="0" style="22" hidden="1" customWidth="1"/>
    <col min="8188" max="8188" width="12.5703125" style="22" customWidth="1"/>
    <col min="8189" max="8189" width="0" style="22" hidden="1" customWidth="1"/>
    <col min="8190" max="8190" width="11.7109375" style="22" customWidth="1"/>
    <col min="8191" max="8191" width="10.42578125" style="22" customWidth="1"/>
    <col min="8192" max="8192" width="8.5703125" style="22" customWidth="1"/>
    <col min="8193" max="8196" width="0" style="22" hidden="1" customWidth="1"/>
    <col min="8197" max="8197" width="27.5703125" style="22" customWidth="1"/>
    <col min="8198" max="8198" width="22.42578125" style="22" customWidth="1"/>
    <col min="8199" max="8435" width="9.140625" style="22"/>
    <col min="8436" max="8436" width="3.42578125" style="22" customWidth="1"/>
    <col min="8437" max="8437" width="2.5703125" style="22" customWidth="1"/>
    <col min="8438" max="8438" width="45.7109375" style="22" customWidth="1"/>
    <col min="8439" max="8439" width="12.5703125" style="22" customWidth="1"/>
    <col min="8440" max="8440" width="0" style="22" hidden="1" customWidth="1"/>
    <col min="8441" max="8441" width="19.42578125" style="22" customWidth="1"/>
    <col min="8442" max="8442" width="11.85546875" style="22" customWidth="1"/>
    <col min="8443" max="8443" width="0" style="22" hidden="1" customWidth="1"/>
    <col min="8444" max="8444" width="12.5703125" style="22" customWidth="1"/>
    <col min="8445" max="8445" width="0" style="22" hidden="1" customWidth="1"/>
    <col min="8446" max="8446" width="11.7109375" style="22" customWidth="1"/>
    <col min="8447" max="8447" width="10.42578125" style="22" customWidth="1"/>
    <col min="8448" max="8448" width="8.5703125" style="22" customWidth="1"/>
    <col min="8449" max="8452" width="0" style="22" hidden="1" customWidth="1"/>
    <col min="8453" max="8453" width="27.5703125" style="22" customWidth="1"/>
    <col min="8454" max="8454" width="22.42578125" style="22" customWidth="1"/>
    <col min="8455" max="8691" width="9.140625" style="22"/>
    <col min="8692" max="8692" width="3.42578125" style="22" customWidth="1"/>
    <col min="8693" max="8693" width="2.5703125" style="22" customWidth="1"/>
    <col min="8694" max="8694" width="45.7109375" style="22" customWidth="1"/>
    <col min="8695" max="8695" width="12.5703125" style="22" customWidth="1"/>
    <col min="8696" max="8696" width="0" style="22" hidden="1" customWidth="1"/>
    <col min="8697" max="8697" width="19.42578125" style="22" customWidth="1"/>
    <col min="8698" max="8698" width="11.85546875" style="22" customWidth="1"/>
    <col min="8699" max="8699" width="0" style="22" hidden="1" customWidth="1"/>
    <col min="8700" max="8700" width="12.5703125" style="22" customWidth="1"/>
    <col min="8701" max="8701" width="0" style="22" hidden="1" customWidth="1"/>
    <col min="8702" max="8702" width="11.7109375" style="22" customWidth="1"/>
    <col min="8703" max="8703" width="10.42578125" style="22" customWidth="1"/>
    <col min="8704" max="8704" width="8.5703125" style="22" customWidth="1"/>
    <col min="8705" max="8708" width="0" style="22" hidden="1" customWidth="1"/>
    <col min="8709" max="8709" width="27.5703125" style="22" customWidth="1"/>
    <col min="8710" max="8710" width="22.42578125" style="22" customWidth="1"/>
    <col min="8711" max="8947" width="9.140625" style="22"/>
    <col min="8948" max="8948" width="3.42578125" style="22" customWidth="1"/>
    <col min="8949" max="8949" width="2.5703125" style="22" customWidth="1"/>
    <col min="8950" max="8950" width="45.7109375" style="22" customWidth="1"/>
    <col min="8951" max="8951" width="12.5703125" style="22" customWidth="1"/>
    <col min="8952" max="8952" width="0" style="22" hidden="1" customWidth="1"/>
    <col min="8953" max="8953" width="19.42578125" style="22" customWidth="1"/>
    <col min="8954" max="8954" width="11.85546875" style="22" customWidth="1"/>
    <col min="8955" max="8955" width="0" style="22" hidden="1" customWidth="1"/>
    <col min="8956" max="8956" width="12.5703125" style="22" customWidth="1"/>
    <col min="8957" max="8957" width="0" style="22" hidden="1" customWidth="1"/>
    <col min="8958" max="8958" width="11.7109375" style="22" customWidth="1"/>
    <col min="8959" max="8959" width="10.42578125" style="22" customWidth="1"/>
    <col min="8960" max="8960" width="8.5703125" style="22" customWidth="1"/>
    <col min="8961" max="8964" width="0" style="22" hidden="1" customWidth="1"/>
    <col min="8965" max="8965" width="27.5703125" style="22" customWidth="1"/>
    <col min="8966" max="8966" width="22.42578125" style="22" customWidth="1"/>
    <col min="8967" max="9203" width="9.140625" style="22"/>
    <col min="9204" max="9204" width="3.42578125" style="22" customWidth="1"/>
    <col min="9205" max="9205" width="2.5703125" style="22" customWidth="1"/>
    <col min="9206" max="9206" width="45.7109375" style="22" customWidth="1"/>
    <col min="9207" max="9207" width="12.5703125" style="22" customWidth="1"/>
    <col min="9208" max="9208" width="0" style="22" hidden="1" customWidth="1"/>
    <col min="9209" max="9209" width="19.42578125" style="22" customWidth="1"/>
    <col min="9210" max="9210" width="11.85546875" style="22" customWidth="1"/>
    <col min="9211" max="9211" width="0" style="22" hidden="1" customWidth="1"/>
    <col min="9212" max="9212" width="12.5703125" style="22" customWidth="1"/>
    <col min="9213" max="9213" width="0" style="22" hidden="1" customWidth="1"/>
    <col min="9214" max="9214" width="11.7109375" style="22" customWidth="1"/>
    <col min="9215" max="9215" width="10.42578125" style="22" customWidth="1"/>
    <col min="9216" max="9216" width="8.5703125" style="22" customWidth="1"/>
    <col min="9217" max="9220" width="0" style="22" hidden="1" customWidth="1"/>
    <col min="9221" max="9221" width="27.5703125" style="22" customWidth="1"/>
    <col min="9222" max="9222" width="22.42578125" style="22" customWidth="1"/>
    <col min="9223" max="9459" width="9.140625" style="22"/>
    <col min="9460" max="9460" width="3.42578125" style="22" customWidth="1"/>
    <col min="9461" max="9461" width="2.5703125" style="22" customWidth="1"/>
    <col min="9462" max="9462" width="45.7109375" style="22" customWidth="1"/>
    <col min="9463" max="9463" width="12.5703125" style="22" customWidth="1"/>
    <col min="9464" max="9464" width="0" style="22" hidden="1" customWidth="1"/>
    <col min="9465" max="9465" width="19.42578125" style="22" customWidth="1"/>
    <col min="9466" max="9466" width="11.85546875" style="22" customWidth="1"/>
    <col min="9467" max="9467" width="0" style="22" hidden="1" customWidth="1"/>
    <col min="9468" max="9468" width="12.5703125" style="22" customWidth="1"/>
    <col min="9469" max="9469" width="0" style="22" hidden="1" customWidth="1"/>
    <col min="9470" max="9470" width="11.7109375" style="22" customWidth="1"/>
    <col min="9471" max="9471" width="10.42578125" style="22" customWidth="1"/>
    <col min="9472" max="9472" width="8.5703125" style="22" customWidth="1"/>
    <col min="9473" max="9476" width="0" style="22" hidden="1" customWidth="1"/>
    <col min="9477" max="9477" width="27.5703125" style="22" customWidth="1"/>
    <col min="9478" max="9478" width="22.42578125" style="22" customWidth="1"/>
    <col min="9479" max="9715" width="9.140625" style="22"/>
    <col min="9716" max="9716" width="3.42578125" style="22" customWidth="1"/>
    <col min="9717" max="9717" width="2.5703125" style="22" customWidth="1"/>
    <col min="9718" max="9718" width="45.7109375" style="22" customWidth="1"/>
    <col min="9719" max="9719" width="12.5703125" style="22" customWidth="1"/>
    <col min="9720" max="9720" width="0" style="22" hidden="1" customWidth="1"/>
    <col min="9721" max="9721" width="19.42578125" style="22" customWidth="1"/>
    <col min="9722" max="9722" width="11.85546875" style="22" customWidth="1"/>
    <col min="9723" max="9723" width="0" style="22" hidden="1" customWidth="1"/>
    <col min="9724" max="9724" width="12.5703125" style="22" customWidth="1"/>
    <col min="9725" max="9725" width="0" style="22" hidden="1" customWidth="1"/>
    <col min="9726" max="9726" width="11.7109375" style="22" customWidth="1"/>
    <col min="9727" max="9727" width="10.42578125" style="22" customWidth="1"/>
    <col min="9728" max="9728" width="8.5703125" style="22" customWidth="1"/>
    <col min="9729" max="9732" width="0" style="22" hidden="1" customWidth="1"/>
    <col min="9733" max="9733" width="27.5703125" style="22" customWidth="1"/>
    <col min="9734" max="9734" width="22.42578125" style="22" customWidth="1"/>
    <col min="9735" max="9971" width="9.140625" style="22"/>
    <col min="9972" max="9972" width="3.42578125" style="22" customWidth="1"/>
    <col min="9973" max="9973" width="2.5703125" style="22" customWidth="1"/>
    <col min="9974" max="9974" width="45.7109375" style="22" customWidth="1"/>
    <col min="9975" max="9975" width="12.5703125" style="22" customWidth="1"/>
    <col min="9976" max="9976" width="0" style="22" hidden="1" customWidth="1"/>
    <col min="9977" max="9977" width="19.42578125" style="22" customWidth="1"/>
    <col min="9978" max="9978" width="11.85546875" style="22" customWidth="1"/>
    <col min="9979" max="9979" width="0" style="22" hidden="1" customWidth="1"/>
    <col min="9980" max="9980" width="12.5703125" style="22" customWidth="1"/>
    <col min="9981" max="9981" width="0" style="22" hidden="1" customWidth="1"/>
    <col min="9982" max="9982" width="11.7109375" style="22" customWidth="1"/>
    <col min="9983" max="9983" width="10.42578125" style="22" customWidth="1"/>
    <col min="9984" max="9984" width="8.5703125" style="22" customWidth="1"/>
    <col min="9985" max="9988" width="0" style="22" hidden="1" customWidth="1"/>
    <col min="9989" max="9989" width="27.5703125" style="22" customWidth="1"/>
    <col min="9990" max="9990" width="22.42578125" style="22" customWidth="1"/>
    <col min="9991" max="10227" width="9.140625" style="22"/>
    <col min="10228" max="10228" width="3.42578125" style="22" customWidth="1"/>
    <col min="10229" max="10229" width="2.5703125" style="22" customWidth="1"/>
    <col min="10230" max="10230" width="45.7109375" style="22" customWidth="1"/>
    <col min="10231" max="10231" width="12.5703125" style="22" customWidth="1"/>
    <col min="10232" max="10232" width="0" style="22" hidden="1" customWidth="1"/>
    <col min="10233" max="10233" width="19.42578125" style="22" customWidth="1"/>
    <col min="10234" max="10234" width="11.85546875" style="22" customWidth="1"/>
    <col min="10235" max="10235" width="0" style="22" hidden="1" customWidth="1"/>
    <col min="10236" max="10236" width="12.5703125" style="22" customWidth="1"/>
    <col min="10237" max="10237" width="0" style="22" hidden="1" customWidth="1"/>
    <col min="10238" max="10238" width="11.7109375" style="22" customWidth="1"/>
    <col min="10239" max="10239" width="10.42578125" style="22" customWidth="1"/>
    <col min="10240" max="10240" width="8.5703125" style="22" customWidth="1"/>
    <col min="10241" max="10244" width="0" style="22" hidden="1" customWidth="1"/>
    <col min="10245" max="10245" width="27.5703125" style="22" customWidth="1"/>
    <col min="10246" max="10246" width="22.42578125" style="22" customWidth="1"/>
    <col min="10247" max="10483" width="9.140625" style="22"/>
    <col min="10484" max="10484" width="3.42578125" style="22" customWidth="1"/>
    <col min="10485" max="10485" width="2.5703125" style="22" customWidth="1"/>
    <col min="10486" max="10486" width="45.7109375" style="22" customWidth="1"/>
    <col min="10487" max="10487" width="12.5703125" style="22" customWidth="1"/>
    <col min="10488" max="10488" width="0" style="22" hidden="1" customWidth="1"/>
    <col min="10489" max="10489" width="19.42578125" style="22" customWidth="1"/>
    <col min="10490" max="10490" width="11.85546875" style="22" customWidth="1"/>
    <col min="10491" max="10491" width="0" style="22" hidden="1" customWidth="1"/>
    <col min="10492" max="10492" width="12.5703125" style="22" customWidth="1"/>
    <col min="10493" max="10493" width="0" style="22" hidden="1" customWidth="1"/>
    <col min="10494" max="10494" width="11.7109375" style="22" customWidth="1"/>
    <col min="10495" max="10495" width="10.42578125" style="22" customWidth="1"/>
    <col min="10496" max="10496" width="8.5703125" style="22" customWidth="1"/>
    <col min="10497" max="10500" width="0" style="22" hidden="1" customWidth="1"/>
    <col min="10501" max="10501" width="27.5703125" style="22" customWidth="1"/>
    <col min="10502" max="10502" width="22.42578125" style="22" customWidth="1"/>
    <col min="10503" max="10739" width="9.140625" style="22"/>
    <col min="10740" max="10740" width="3.42578125" style="22" customWidth="1"/>
    <col min="10741" max="10741" width="2.5703125" style="22" customWidth="1"/>
    <col min="10742" max="10742" width="45.7109375" style="22" customWidth="1"/>
    <col min="10743" max="10743" width="12.5703125" style="22" customWidth="1"/>
    <col min="10744" max="10744" width="0" style="22" hidden="1" customWidth="1"/>
    <col min="10745" max="10745" width="19.42578125" style="22" customWidth="1"/>
    <col min="10746" max="10746" width="11.85546875" style="22" customWidth="1"/>
    <col min="10747" max="10747" width="0" style="22" hidden="1" customWidth="1"/>
    <col min="10748" max="10748" width="12.5703125" style="22" customWidth="1"/>
    <col min="10749" max="10749" width="0" style="22" hidden="1" customWidth="1"/>
    <col min="10750" max="10750" width="11.7109375" style="22" customWidth="1"/>
    <col min="10751" max="10751" width="10.42578125" style="22" customWidth="1"/>
    <col min="10752" max="10752" width="8.5703125" style="22" customWidth="1"/>
    <col min="10753" max="10756" width="0" style="22" hidden="1" customWidth="1"/>
    <col min="10757" max="10757" width="27.5703125" style="22" customWidth="1"/>
    <col min="10758" max="10758" width="22.42578125" style="22" customWidth="1"/>
    <col min="10759" max="10995" width="9.140625" style="22"/>
    <col min="10996" max="10996" width="3.42578125" style="22" customWidth="1"/>
    <col min="10997" max="10997" width="2.5703125" style="22" customWidth="1"/>
    <col min="10998" max="10998" width="45.7109375" style="22" customWidth="1"/>
    <col min="10999" max="10999" width="12.5703125" style="22" customWidth="1"/>
    <col min="11000" max="11000" width="0" style="22" hidden="1" customWidth="1"/>
    <col min="11001" max="11001" width="19.42578125" style="22" customWidth="1"/>
    <col min="11002" max="11002" width="11.85546875" style="22" customWidth="1"/>
    <col min="11003" max="11003" width="0" style="22" hidden="1" customWidth="1"/>
    <col min="11004" max="11004" width="12.5703125" style="22" customWidth="1"/>
    <col min="11005" max="11005" width="0" style="22" hidden="1" customWidth="1"/>
    <col min="11006" max="11006" width="11.7109375" style="22" customWidth="1"/>
    <col min="11007" max="11007" width="10.42578125" style="22" customWidth="1"/>
    <col min="11008" max="11008" width="8.5703125" style="22" customWidth="1"/>
    <col min="11009" max="11012" width="0" style="22" hidden="1" customWidth="1"/>
    <col min="11013" max="11013" width="27.5703125" style="22" customWidth="1"/>
    <col min="11014" max="11014" width="22.42578125" style="22" customWidth="1"/>
    <col min="11015" max="11251" width="9.140625" style="22"/>
    <col min="11252" max="11252" width="3.42578125" style="22" customWidth="1"/>
    <col min="11253" max="11253" width="2.5703125" style="22" customWidth="1"/>
    <col min="11254" max="11254" width="45.7109375" style="22" customWidth="1"/>
    <col min="11255" max="11255" width="12.5703125" style="22" customWidth="1"/>
    <col min="11256" max="11256" width="0" style="22" hidden="1" customWidth="1"/>
    <col min="11257" max="11257" width="19.42578125" style="22" customWidth="1"/>
    <col min="11258" max="11258" width="11.85546875" style="22" customWidth="1"/>
    <col min="11259" max="11259" width="0" style="22" hidden="1" customWidth="1"/>
    <col min="11260" max="11260" width="12.5703125" style="22" customWidth="1"/>
    <col min="11261" max="11261" width="0" style="22" hidden="1" customWidth="1"/>
    <col min="11262" max="11262" width="11.7109375" style="22" customWidth="1"/>
    <col min="11263" max="11263" width="10.42578125" style="22" customWidth="1"/>
    <col min="11264" max="11264" width="8.5703125" style="22" customWidth="1"/>
    <col min="11265" max="11268" width="0" style="22" hidden="1" customWidth="1"/>
    <col min="11269" max="11269" width="27.5703125" style="22" customWidth="1"/>
    <col min="11270" max="11270" width="22.42578125" style="22" customWidth="1"/>
    <col min="11271" max="11507" width="9.140625" style="22"/>
    <col min="11508" max="11508" width="3.42578125" style="22" customWidth="1"/>
    <col min="11509" max="11509" width="2.5703125" style="22" customWidth="1"/>
    <col min="11510" max="11510" width="45.7109375" style="22" customWidth="1"/>
    <col min="11511" max="11511" width="12.5703125" style="22" customWidth="1"/>
    <col min="11512" max="11512" width="0" style="22" hidden="1" customWidth="1"/>
    <col min="11513" max="11513" width="19.42578125" style="22" customWidth="1"/>
    <col min="11514" max="11514" width="11.85546875" style="22" customWidth="1"/>
    <col min="11515" max="11515" width="0" style="22" hidden="1" customWidth="1"/>
    <col min="11516" max="11516" width="12.5703125" style="22" customWidth="1"/>
    <col min="11517" max="11517" width="0" style="22" hidden="1" customWidth="1"/>
    <col min="11518" max="11518" width="11.7109375" style="22" customWidth="1"/>
    <col min="11519" max="11519" width="10.42578125" style="22" customWidth="1"/>
    <col min="11520" max="11520" width="8.5703125" style="22" customWidth="1"/>
    <col min="11521" max="11524" width="0" style="22" hidden="1" customWidth="1"/>
    <col min="11525" max="11525" width="27.5703125" style="22" customWidth="1"/>
    <col min="11526" max="11526" width="22.42578125" style="22" customWidth="1"/>
    <col min="11527" max="11763" width="9.140625" style="22"/>
    <col min="11764" max="11764" width="3.42578125" style="22" customWidth="1"/>
    <col min="11765" max="11765" width="2.5703125" style="22" customWidth="1"/>
    <col min="11766" max="11766" width="45.7109375" style="22" customWidth="1"/>
    <col min="11767" max="11767" width="12.5703125" style="22" customWidth="1"/>
    <col min="11768" max="11768" width="0" style="22" hidden="1" customWidth="1"/>
    <col min="11769" max="11769" width="19.42578125" style="22" customWidth="1"/>
    <col min="11770" max="11770" width="11.85546875" style="22" customWidth="1"/>
    <col min="11771" max="11771" width="0" style="22" hidden="1" customWidth="1"/>
    <col min="11772" max="11772" width="12.5703125" style="22" customWidth="1"/>
    <col min="11773" max="11773" width="0" style="22" hidden="1" customWidth="1"/>
    <col min="11774" max="11774" width="11.7109375" style="22" customWidth="1"/>
    <col min="11775" max="11775" width="10.42578125" style="22" customWidth="1"/>
    <col min="11776" max="11776" width="8.5703125" style="22" customWidth="1"/>
    <col min="11777" max="11780" width="0" style="22" hidden="1" customWidth="1"/>
    <col min="11781" max="11781" width="27.5703125" style="22" customWidth="1"/>
    <col min="11782" max="11782" width="22.42578125" style="22" customWidth="1"/>
    <col min="11783" max="12019" width="9.140625" style="22"/>
    <col min="12020" max="12020" width="3.42578125" style="22" customWidth="1"/>
    <col min="12021" max="12021" width="2.5703125" style="22" customWidth="1"/>
    <col min="12022" max="12022" width="45.7109375" style="22" customWidth="1"/>
    <col min="12023" max="12023" width="12.5703125" style="22" customWidth="1"/>
    <col min="12024" max="12024" width="0" style="22" hidden="1" customWidth="1"/>
    <col min="12025" max="12025" width="19.42578125" style="22" customWidth="1"/>
    <col min="12026" max="12026" width="11.85546875" style="22" customWidth="1"/>
    <col min="12027" max="12027" width="0" style="22" hidden="1" customWidth="1"/>
    <col min="12028" max="12028" width="12.5703125" style="22" customWidth="1"/>
    <col min="12029" max="12029" width="0" style="22" hidden="1" customWidth="1"/>
    <col min="12030" max="12030" width="11.7109375" style="22" customWidth="1"/>
    <col min="12031" max="12031" width="10.42578125" style="22" customWidth="1"/>
    <col min="12032" max="12032" width="8.5703125" style="22" customWidth="1"/>
    <col min="12033" max="12036" width="0" style="22" hidden="1" customWidth="1"/>
    <col min="12037" max="12037" width="27.5703125" style="22" customWidth="1"/>
    <col min="12038" max="12038" width="22.42578125" style="22" customWidth="1"/>
    <col min="12039" max="12275" width="9.140625" style="22"/>
    <col min="12276" max="12276" width="3.42578125" style="22" customWidth="1"/>
    <col min="12277" max="12277" width="2.5703125" style="22" customWidth="1"/>
    <col min="12278" max="12278" width="45.7109375" style="22" customWidth="1"/>
    <col min="12279" max="12279" width="12.5703125" style="22" customWidth="1"/>
    <col min="12280" max="12280" width="0" style="22" hidden="1" customWidth="1"/>
    <col min="12281" max="12281" width="19.42578125" style="22" customWidth="1"/>
    <col min="12282" max="12282" width="11.85546875" style="22" customWidth="1"/>
    <col min="12283" max="12283" width="0" style="22" hidden="1" customWidth="1"/>
    <col min="12284" max="12284" width="12.5703125" style="22" customWidth="1"/>
    <col min="12285" max="12285" width="0" style="22" hidden="1" customWidth="1"/>
    <col min="12286" max="12286" width="11.7109375" style="22" customWidth="1"/>
    <col min="12287" max="12287" width="10.42578125" style="22" customWidth="1"/>
    <col min="12288" max="12288" width="8.5703125" style="22" customWidth="1"/>
    <col min="12289" max="12292" width="0" style="22" hidden="1" customWidth="1"/>
    <col min="12293" max="12293" width="27.5703125" style="22" customWidth="1"/>
    <col min="12294" max="12294" width="22.42578125" style="22" customWidth="1"/>
    <col min="12295" max="12531" width="9.140625" style="22"/>
    <col min="12532" max="12532" width="3.42578125" style="22" customWidth="1"/>
    <col min="12533" max="12533" width="2.5703125" style="22" customWidth="1"/>
    <col min="12534" max="12534" width="45.7109375" style="22" customWidth="1"/>
    <col min="12535" max="12535" width="12.5703125" style="22" customWidth="1"/>
    <col min="12536" max="12536" width="0" style="22" hidden="1" customWidth="1"/>
    <col min="12537" max="12537" width="19.42578125" style="22" customWidth="1"/>
    <col min="12538" max="12538" width="11.85546875" style="22" customWidth="1"/>
    <col min="12539" max="12539" width="0" style="22" hidden="1" customWidth="1"/>
    <col min="12540" max="12540" width="12.5703125" style="22" customWidth="1"/>
    <col min="12541" max="12541" width="0" style="22" hidden="1" customWidth="1"/>
    <col min="12542" max="12542" width="11.7109375" style="22" customWidth="1"/>
    <col min="12543" max="12543" width="10.42578125" style="22" customWidth="1"/>
    <col min="12544" max="12544" width="8.5703125" style="22" customWidth="1"/>
    <col min="12545" max="12548" width="0" style="22" hidden="1" customWidth="1"/>
    <col min="12549" max="12549" width="27.5703125" style="22" customWidth="1"/>
    <col min="12550" max="12550" width="22.42578125" style="22" customWidth="1"/>
    <col min="12551" max="12787" width="9.140625" style="22"/>
    <col min="12788" max="12788" width="3.42578125" style="22" customWidth="1"/>
    <col min="12789" max="12789" width="2.5703125" style="22" customWidth="1"/>
    <col min="12790" max="12790" width="45.7109375" style="22" customWidth="1"/>
    <col min="12791" max="12791" width="12.5703125" style="22" customWidth="1"/>
    <col min="12792" max="12792" width="0" style="22" hidden="1" customWidth="1"/>
    <col min="12793" max="12793" width="19.42578125" style="22" customWidth="1"/>
    <col min="12794" max="12794" width="11.85546875" style="22" customWidth="1"/>
    <col min="12795" max="12795" width="0" style="22" hidden="1" customWidth="1"/>
    <col min="12796" max="12796" width="12.5703125" style="22" customWidth="1"/>
    <col min="12797" max="12797" width="0" style="22" hidden="1" customWidth="1"/>
    <col min="12798" max="12798" width="11.7109375" style="22" customWidth="1"/>
    <col min="12799" max="12799" width="10.42578125" style="22" customWidth="1"/>
    <col min="12800" max="12800" width="8.5703125" style="22" customWidth="1"/>
    <col min="12801" max="12804" width="0" style="22" hidden="1" customWidth="1"/>
    <col min="12805" max="12805" width="27.5703125" style="22" customWidth="1"/>
    <col min="12806" max="12806" width="22.42578125" style="22" customWidth="1"/>
    <col min="12807" max="13043" width="9.140625" style="22"/>
    <col min="13044" max="13044" width="3.42578125" style="22" customWidth="1"/>
    <col min="13045" max="13045" width="2.5703125" style="22" customWidth="1"/>
    <col min="13046" max="13046" width="45.7109375" style="22" customWidth="1"/>
    <col min="13047" max="13047" width="12.5703125" style="22" customWidth="1"/>
    <col min="13048" max="13048" width="0" style="22" hidden="1" customWidth="1"/>
    <col min="13049" max="13049" width="19.42578125" style="22" customWidth="1"/>
    <col min="13050" max="13050" width="11.85546875" style="22" customWidth="1"/>
    <col min="13051" max="13051" width="0" style="22" hidden="1" customWidth="1"/>
    <col min="13052" max="13052" width="12.5703125" style="22" customWidth="1"/>
    <col min="13053" max="13053" width="0" style="22" hidden="1" customWidth="1"/>
    <col min="13054" max="13054" width="11.7109375" style="22" customWidth="1"/>
    <col min="13055" max="13055" width="10.42578125" style="22" customWidth="1"/>
    <col min="13056" max="13056" width="8.5703125" style="22" customWidth="1"/>
    <col min="13057" max="13060" width="0" style="22" hidden="1" customWidth="1"/>
    <col min="13061" max="13061" width="27.5703125" style="22" customWidth="1"/>
    <col min="13062" max="13062" width="22.42578125" style="22" customWidth="1"/>
    <col min="13063" max="13299" width="9.140625" style="22"/>
    <col min="13300" max="13300" width="3.42578125" style="22" customWidth="1"/>
    <col min="13301" max="13301" width="2.5703125" style="22" customWidth="1"/>
    <col min="13302" max="13302" width="45.7109375" style="22" customWidth="1"/>
    <col min="13303" max="13303" width="12.5703125" style="22" customWidth="1"/>
    <col min="13304" max="13304" width="0" style="22" hidden="1" customWidth="1"/>
    <col min="13305" max="13305" width="19.42578125" style="22" customWidth="1"/>
    <col min="13306" max="13306" width="11.85546875" style="22" customWidth="1"/>
    <col min="13307" max="13307" width="0" style="22" hidden="1" customWidth="1"/>
    <col min="13308" max="13308" width="12.5703125" style="22" customWidth="1"/>
    <col min="13309" max="13309" width="0" style="22" hidden="1" customWidth="1"/>
    <col min="13310" max="13310" width="11.7109375" style="22" customWidth="1"/>
    <col min="13311" max="13311" width="10.42578125" style="22" customWidth="1"/>
    <col min="13312" max="13312" width="8.5703125" style="22" customWidth="1"/>
    <col min="13313" max="13316" width="0" style="22" hidden="1" customWidth="1"/>
    <col min="13317" max="13317" width="27.5703125" style="22" customWidth="1"/>
    <col min="13318" max="13318" width="22.42578125" style="22" customWidth="1"/>
    <col min="13319" max="13555" width="9.140625" style="22"/>
    <col min="13556" max="13556" width="3.42578125" style="22" customWidth="1"/>
    <col min="13557" max="13557" width="2.5703125" style="22" customWidth="1"/>
    <col min="13558" max="13558" width="45.7109375" style="22" customWidth="1"/>
    <col min="13559" max="13559" width="12.5703125" style="22" customWidth="1"/>
    <col min="13560" max="13560" width="0" style="22" hidden="1" customWidth="1"/>
    <col min="13561" max="13561" width="19.42578125" style="22" customWidth="1"/>
    <col min="13562" max="13562" width="11.85546875" style="22" customWidth="1"/>
    <col min="13563" max="13563" width="0" style="22" hidden="1" customWidth="1"/>
    <col min="13564" max="13564" width="12.5703125" style="22" customWidth="1"/>
    <col min="13565" max="13565" width="0" style="22" hidden="1" customWidth="1"/>
    <col min="13566" max="13566" width="11.7109375" style="22" customWidth="1"/>
    <col min="13567" max="13567" width="10.42578125" style="22" customWidth="1"/>
    <col min="13568" max="13568" width="8.5703125" style="22" customWidth="1"/>
    <col min="13569" max="13572" width="0" style="22" hidden="1" customWidth="1"/>
    <col min="13573" max="13573" width="27.5703125" style="22" customWidth="1"/>
    <col min="13574" max="13574" width="22.42578125" style="22" customWidth="1"/>
    <col min="13575" max="13811" width="9.140625" style="22"/>
    <col min="13812" max="13812" width="3.42578125" style="22" customWidth="1"/>
    <col min="13813" max="13813" width="2.5703125" style="22" customWidth="1"/>
    <col min="13814" max="13814" width="45.7109375" style="22" customWidth="1"/>
    <col min="13815" max="13815" width="12.5703125" style="22" customWidth="1"/>
    <col min="13816" max="13816" width="0" style="22" hidden="1" customWidth="1"/>
    <col min="13817" max="13817" width="19.42578125" style="22" customWidth="1"/>
    <col min="13818" max="13818" width="11.85546875" style="22" customWidth="1"/>
    <col min="13819" max="13819" width="0" style="22" hidden="1" customWidth="1"/>
    <col min="13820" max="13820" width="12.5703125" style="22" customWidth="1"/>
    <col min="13821" max="13821" width="0" style="22" hidden="1" customWidth="1"/>
    <col min="13822" max="13822" width="11.7109375" style="22" customWidth="1"/>
    <col min="13823" max="13823" width="10.42578125" style="22" customWidth="1"/>
    <col min="13824" max="13824" width="8.5703125" style="22" customWidth="1"/>
    <col min="13825" max="13828" width="0" style="22" hidden="1" customWidth="1"/>
    <col min="13829" max="13829" width="27.5703125" style="22" customWidth="1"/>
    <col min="13830" max="13830" width="22.42578125" style="22" customWidth="1"/>
    <col min="13831" max="14067" width="9.140625" style="22"/>
    <col min="14068" max="14068" width="3.42578125" style="22" customWidth="1"/>
    <col min="14069" max="14069" width="2.5703125" style="22" customWidth="1"/>
    <col min="14070" max="14070" width="45.7109375" style="22" customWidth="1"/>
    <col min="14071" max="14071" width="12.5703125" style="22" customWidth="1"/>
    <col min="14072" max="14072" width="0" style="22" hidden="1" customWidth="1"/>
    <col min="14073" max="14073" width="19.42578125" style="22" customWidth="1"/>
    <col min="14074" max="14074" width="11.85546875" style="22" customWidth="1"/>
    <col min="14075" max="14075" width="0" style="22" hidden="1" customWidth="1"/>
    <col min="14076" max="14076" width="12.5703125" style="22" customWidth="1"/>
    <col min="14077" max="14077" width="0" style="22" hidden="1" customWidth="1"/>
    <col min="14078" max="14078" width="11.7109375" style="22" customWidth="1"/>
    <col min="14079" max="14079" width="10.42578125" style="22" customWidth="1"/>
    <col min="14080" max="14080" width="8.5703125" style="22" customWidth="1"/>
    <col min="14081" max="14084" width="0" style="22" hidden="1" customWidth="1"/>
    <col min="14085" max="14085" width="27.5703125" style="22" customWidth="1"/>
    <col min="14086" max="14086" width="22.42578125" style="22" customWidth="1"/>
    <col min="14087" max="14323" width="9.140625" style="22"/>
    <col min="14324" max="14324" width="3.42578125" style="22" customWidth="1"/>
    <col min="14325" max="14325" width="2.5703125" style="22" customWidth="1"/>
    <col min="14326" max="14326" width="45.7109375" style="22" customWidth="1"/>
    <col min="14327" max="14327" width="12.5703125" style="22" customWidth="1"/>
    <col min="14328" max="14328" width="0" style="22" hidden="1" customWidth="1"/>
    <col min="14329" max="14329" width="19.42578125" style="22" customWidth="1"/>
    <col min="14330" max="14330" width="11.85546875" style="22" customWidth="1"/>
    <col min="14331" max="14331" width="0" style="22" hidden="1" customWidth="1"/>
    <col min="14332" max="14332" width="12.5703125" style="22" customWidth="1"/>
    <col min="14333" max="14333" width="0" style="22" hidden="1" customWidth="1"/>
    <col min="14334" max="14334" width="11.7109375" style="22" customWidth="1"/>
    <col min="14335" max="14335" width="10.42578125" style="22" customWidth="1"/>
    <col min="14336" max="14336" width="8.5703125" style="22" customWidth="1"/>
    <col min="14337" max="14340" width="0" style="22" hidden="1" customWidth="1"/>
    <col min="14341" max="14341" width="27.5703125" style="22" customWidth="1"/>
    <col min="14342" max="14342" width="22.42578125" style="22" customWidth="1"/>
    <col min="14343" max="14579" width="9.140625" style="22"/>
    <col min="14580" max="14580" width="3.42578125" style="22" customWidth="1"/>
    <col min="14581" max="14581" width="2.5703125" style="22" customWidth="1"/>
    <col min="14582" max="14582" width="45.7109375" style="22" customWidth="1"/>
    <col min="14583" max="14583" width="12.5703125" style="22" customWidth="1"/>
    <col min="14584" max="14584" width="0" style="22" hidden="1" customWidth="1"/>
    <col min="14585" max="14585" width="19.42578125" style="22" customWidth="1"/>
    <col min="14586" max="14586" width="11.85546875" style="22" customWidth="1"/>
    <col min="14587" max="14587" width="0" style="22" hidden="1" customWidth="1"/>
    <col min="14588" max="14588" width="12.5703125" style="22" customWidth="1"/>
    <col min="14589" max="14589" width="0" style="22" hidden="1" customWidth="1"/>
    <col min="14590" max="14590" width="11.7109375" style="22" customWidth="1"/>
    <col min="14591" max="14591" width="10.42578125" style="22" customWidth="1"/>
    <col min="14592" max="14592" width="8.5703125" style="22" customWidth="1"/>
    <col min="14593" max="14596" width="0" style="22" hidden="1" customWidth="1"/>
    <col min="14597" max="14597" width="27.5703125" style="22" customWidth="1"/>
    <col min="14598" max="14598" width="22.42578125" style="22" customWidth="1"/>
    <col min="14599" max="14835" width="9.140625" style="22"/>
    <col min="14836" max="14836" width="3.42578125" style="22" customWidth="1"/>
    <col min="14837" max="14837" width="2.5703125" style="22" customWidth="1"/>
    <col min="14838" max="14838" width="45.7109375" style="22" customWidth="1"/>
    <col min="14839" max="14839" width="12.5703125" style="22" customWidth="1"/>
    <col min="14840" max="14840" width="0" style="22" hidden="1" customWidth="1"/>
    <col min="14841" max="14841" width="19.42578125" style="22" customWidth="1"/>
    <col min="14842" max="14842" width="11.85546875" style="22" customWidth="1"/>
    <col min="14843" max="14843" width="0" style="22" hidden="1" customWidth="1"/>
    <col min="14844" max="14844" width="12.5703125" style="22" customWidth="1"/>
    <col min="14845" max="14845" width="0" style="22" hidden="1" customWidth="1"/>
    <col min="14846" max="14846" width="11.7109375" style="22" customWidth="1"/>
    <col min="14847" max="14847" width="10.42578125" style="22" customWidth="1"/>
    <col min="14848" max="14848" width="8.5703125" style="22" customWidth="1"/>
    <col min="14849" max="14852" width="0" style="22" hidden="1" customWidth="1"/>
    <col min="14853" max="14853" width="27.5703125" style="22" customWidth="1"/>
    <col min="14854" max="14854" width="22.42578125" style="22" customWidth="1"/>
    <col min="14855" max="15091" width="9.140625" style="22"/>
    <col min="15092" max="15092" width="3.42578125" style="22" customWidth="1"/>
    <col min="15093" max="15093" width="2.5703125" style="22" customWidth="1"/>
    <col min="15094" max="15094" width="45.7109375" style="22" customWidth="1"/>
    <col min="15095" max="15095" width="12.5703125" style="22" customWidth="1"/>
    <col min="15096" max="15096" width="0" style="22" hidden="1" customWidth="1"/>
    <col min="15097" max="15097" width="19.42578125" style="22" customWidth="1"/>
    <col min="15098" max="15098" width="11.85546875" style="22" customWidth="1"/>
    <col min="15099" max="15099" width="0" style="22" hidden="1" customWidth="1"/>
    <col min="15100" max="15100" width="12.5703125" style="22" customWidth="1"/>
    <col min="15101" max="15101" width="0" style="22" hidden="1" customWidth="1"/>
    <col min="15102" max="15102" width="11.7109375" style="22" customWidth="1"/>
    <col min="15103" max="15103" width="10.42578125" style="22" customWidth="1"/>
    <col min="15104" max="15104" width="8.5703125" style="22" customWidth="1"/>
    <col min="15105" max="15108" width="0" style="22" hidden="1" customWidth="1"/>
    <col min="15109" max="15109" width="27.5703125" style="22" customWidth="1"/>
    <col min="15110" max="15110" width="22.42578125" style="22" customWidth="1"/>
    <col min="15111" max="15347" width="9.140625" style="22"/>
    <col min="15348" max="15348" width="3.42578125" style="22" customWidth="1"/>
    <col min="15349" max="15349" width="2.5703125" style="22" customWidth="1"/>
    <col min="15350" max="15350" width="45.7109375" style="22" customWidth="1"/>
    <col min="15351" max="15351" width="12.5703125" style="22" customWidth="1"/>
    <col min="15352" max="15352" width="0" style="22" hidden="1" customWidth="1"/>
    <col min="15353" max="15353" width="19.42578125" style="22" customWidth="1"/>
    <col min="15354" max="15354" width="11.85546875" style="22" customWidth="1"/>
    <col min="15355" max="15355" width="0" style="22" hidden="1" customWidth="1"/>
    <col min="15356" max="15356" width="12.5703125" style="22" customWidth="1"/>
    <col min="15357" max="15357" width="0" style="22" hidden="1" customWidth="1"/>
    <col min="15358" max="15358" width="11.7109375" style="22" customWidth="1"/>
    <col min="15359" max="15359" width="10.42578125" style="22" customWidth="1"/>
    <col min="15360" max="15360" width="8.5703125" style="22" customWidth="1"/>
    <col min="15361" max="15364" width="0" style="22" hidden="1" customWidth="1"/>
    <col min="15365" max="15365" width="27.5703125" style="22" customWidth="1"/>
    <col min="15366" max="15366" width="22.42578125" style="22" customWidth="1"/>
    <col min="15367" max="15603" width="9.140625" style="22"/>
    <col min="15604" max="15604" width="3.42578125" style="22" customWidth="1"/>
    <col min="15605" max="15605" width="2.5703125" style="22" customWidth="1"/>
    <col min="15606" max="15606" width="45.7109375" style="22" customWidth="1"/>
    <col min="15607" max="15607" width="12.5703125" style="22" customWidth="1"/>
    <col min="15608" max="15608" width="0" style="22" hidden="1" customWidth="1"/>
    <col min="15609" max="15609" width="19.42578125" style="22" customWidth="1"/>
    <col min="15610" max="15610" width="11.85546875" style="22" customWidth="1"/>
    <col min="15611" max="15611" width="0" style="22" hidden="1" customWidth="1"/>
    <col min="15612" max="15612" width="12.5703125" style="22" customWidth="1"/>
    <col min="15613" max="15613" width="0" style="22" hidden="1" customWidth="1"/>
    <col min="15614" max="15614" width="11.7109375" style="22" customWidth="1"/>
    <col min="15615" max="15615" width="10.42578125" style="22" customWidth="1"/>
    <col min="15616" max="15616" width="8.5703125" style="22" customWidth="1"/>
    <col min="15617" max="15620" width="0" style="22" hidden="1" customWidth="1"/>
    <col min="15621" max="15621" width="27.5703125" style="22" customWidth="1"/>
    <col min="15622" max="15622" width="22.42578125" style="22" customWidth="1"/>
    <col min="15623" max="15859" width="9.140625" style="22"/>
    <col min="15860" max="15860" width="3.42578125" style="22" customWidth="1"/>
    <col min="15861" max="15861" width="2.5703125" style="22" customWidth="1"/>
    <col min="15862" max="15862" width="45.7109375" style="22" customWidth="1"/>
    <col min="15863" max="15863" width="12.5703125" style="22" customWidth="1"/>
    <col min="15864" max="15864" width="0" style="22" hidden="1" customWidth="1"/>
    <col min="15865" max="15865" width="19.42578125" style="22" customWidth="1"/>
    <col min="15866" max="15866" width="11.85546875" style="22" customWidth="1"/>
    <col min="15867" max="15867" width="0" style="22" hidden="1" customWidth="1"/>
    <col min="15868" max="15868" width="12.5703125" style="22" customWidth="1"/>
    <col min="15869" max="15869" width="0" style="22" hidden="1" customWidth="1"/>
    <col min="15870" max="15870" width="11.7109375" style="22" customWidth="1"/>
    <col min="15871" max="15871" width="10.42578125" style="22" customWidth="1"/>
    <col min="15872" max="15872" width="8.5703125" style="22" customWidth="1"/>
    <col min="15873" max="15876" width="0" style="22" hidden="1" customWidth="1"/>
    <col min="15877" max="15877" width="27.5703125" style="22" customWidth="1"/>
    <col min="15878" max="15878" width="22.42578125" style="22" customWidth="1"/>
    <col min="15879" max="16115" width="9.140625" style="22"/>
    <col min="16116" max="16116" width="3.42578125" style="22" customWidth="1"/>
    <col min="16117" max="16117" width="2.5703125" style="22" customWidth="1"/>
    <col min="16118" max="16118" width="45.7109375" style="22" customWidth="1"/>
    <col min="16119" max="16119" width="12.5703125" style="22" customWidth="1"/>
    <col min="16120" max="16120" width="0" style="22" hidden="1" customWidth="1"/>
    <col min="16121" max="16121" width="19.42578125" style="22" customWidth="1"/>
    <col min="16122" max="16122" width="11.85546875" style="22" customWidth="1"/>
    <col min="16123" max="16123" width="0" style="22" hidden="1" customWidth="1"/>
    <col min="16124" max="16124" width="12.5703125" style="22" customWidth="1"/>
    <col min="16125" max="16125" width="0" style="22" hidden="1" customWidth="1"/>
    <col min="16126" max="16126" width="11.7109375" style="22" customWidth="1"/>
    <col min="16127" max="16127" width="10.42578125" style="22" customWidth="1"/>
    <col min="16128" max="16128" width="8.5703125" style="22" customWidth="1"/>
    <col min="16129" max="16132" width="0" style="22" hidden="1" customWidth="1"/>
    <col min="16133" max="16133" width="27.5703125" style="22" customWidth="1"/>
    <col min="16134" max="16134" width="22.42578125" style="22" customWidth="1"/>
    <col min="16135" max="16384" width="9.140625" style="22"/>
  </cols>
  <sheetData>
    <row r="1" spans="1:6">
      <c r="F1" s="22" t="s">
        <v>216</v>
      </c>
    </row>
    <row r="2" spans="1:6" s="107" customFormat="1">
      <c r="A2" s="484" t="s">
        <v>4238</v>
      </c>
      <c r="B2" s="484"/>
      <c r="C2" s="484"/>
      <c r="D2" s="484"/>
      <c r="E2" s="484"/>
      <c r="F2" s="484"/>
    </row>
    <row r="3" spans="1:6">
      <c r="A3" s="485" t="s">
        <v>223</v>
      </c>
      <c r="B3" s="485"/>
      <c r="C3" s="485"/>
      <c r="D3" s="485"/>
      <c r="E3" s="485"/>
      <c r="F3" s="485"/>
    </row>
    <row r="4" spans="1:6" ht="12" customHeight="1">
      <c r="B4" s="107"/>
      <c r="C4" s="107"/>
      <c r="D4" s="107"/>
      <c r="E4" s="107"/>
      <c r="F4" s="23"/>
    </row>
    <row r="5" spans="1:6" ht="13.5" customHeight="1">
      <c r="A5" s="486" t="s">
        <v>217</v>
      </c>
      <c r="B5" s="486" t="s">
        <v>154</v>
      </c>
      <c r="C5" s="486" t="s">
        <v>218</v>
      </c>
      <c r="D5" s="486" t="s">
        <v>219</v>
      </c>
      <c r="E5" s="487" t="s">
        <v>224</v>
      </c>
      <c r="F5" s="487" t="s">
        <v>222</v>
      </c>
    </row>
    <row r="6" spans="1:6" s="107" customFormat="1" ht="12" customHeight="1">
      <c r="A6" s="486"/>
      <c r="B6" s="486"/>
      <c r="C6" s="486"/>
      <c r="D6" s="486"/>
      <c r="E6" s="488"/>
      <c r="F6" s="488"/>
    </row>
    <row r="7" spans="1:6" s="106" customFormat="1" ht="58.5" customHeight="1">
      <c r="A7" s="486"/>
      <c r="B7" s="486"/>
      <c r="C7" s="486"/>
      <c r="D7" s="486"/>
      <c r="E7" s="489"/>
      <c r="F7" s="489"/>
    </row>
    <row r="8" spans="1:6" ht="16.5" customHeight="1">
      <c r="A8" s="24" t="s">
        <v>221</v>
      </c>
      <c r="B8" s="19">
        <v>1</v>
      </c>
      <c r="C8" s="19">
        <v>2</v>
      </c>
      <c r="D8" s="19">
        <v>3</v>
      </c>
      <c r="E8" s="19">
        <v>4</v>
      </c>
      <c r="F8" s="19">
        <v>5</v>
      </c>
    </row>
    <row r="9" spans="1:6" ht="37.5" customHeight="1">
      <c r="A9" s="482" t="s">
        <v>4386</v>
      </c>
      <c r="B9" s="483"/>
      <c r="C9" s="249">
        <v>18</v>
      </c>
      <c r="D9" s="249" t="s">
        <v>188</v>
      </c>
      <c r="E9" s="250">
        <f>SUM(E10:E13)</f>
        <v>1734</v>
      </c>
      <c r="F9" s="249" t="s">
        <v>188</v>
      </c>
    </row>
    <row r="10" spans="1:6" ht="78.75" customHeight="1">
      <c r="A10" s="24">
        <v>1</v>
      </c>
      <c r="B10" s="104" t="s">
        <v>4101</v>
      </c>
      <c r="C10" s="104" t="s">
        <v>4445</v>
      </c>
      <c r="D10" s="20" t="s">
        <v>4102</v>
      </c>
      <c r="E10" s="20">
        <v>951.3</v>
      </c>
      <c r="F10" s="21" t="s">
        <v>4246</v>
      </c>
    </row>
    <row r="11" spans="1:6" ht="75">
      <c r="A11" s="24">
        <v>2</v>
      </c>
      <c r="B11" s="104" t="s">
        <v>4103</v>
      </c>
      <c r="C11" s="104" t="s">
        <v>4104</v>
      </c>
      <c r="D11" s="20" t="s">
        <v>4288</v>
      </c>
      <c r="E11" s="20">
        <v>231.4</v>
      </c>
      <c r="F11" s="21" t="s">
        <v>4246</v>
      </c>
    </row>
    <row r="12" spans="1:6" ht="75">
      <c r="A12" s="24">
        <v>3</v>
      </c>
      <c r="B12" s="104" t="s">
        <v>4105</v>
      </c>
      <c r="C12" s="104" t="s">
        <v>4106</v>
      </c>
      <c r="D12" s="20" t="s">
        <v>4288</v>
      </c>
      <c r="E12" s="20">
        <v>299.8</v>
      </c>
      <c r="F12" s="21" t="s">
        <v>4246</v>
      </c>
    </row>
    <row r="13" spans="1:6" ht="75">
      <c r="A13" s="24">
        <v>4</v>
      </c>
      <c r="B13" s="104" t="s">
        <v>4107</v>
      </c>
      <c r="C13" s="104" t="s">
        <v>4108</v>
      </c>
      <c r="D13" s="20" t="s">
        <v>4288</v>
      </c>
      <c r="E13" s="20">
        <v>251.5</v>
      </c>
      <c r="F13" s="21" t="s">
        <v>4246</v>
      </c>
    </row>
    <row r="15" spans="1:6">
      <c r="B15" s="462" t="s">
        <v>4657</v>
      </c>
      <c r="C15" s="462"/>
      <c r="D15" s="382"/>
      <c r="E15" s="382"/>
      <c r="F15" s="462" t="s">
        <v>4658</v>
      </c>
    </row>
    <row r="16" spans="1:6">
      <c r="B16" s="462"/>
      <c r="C16" s="462"/>
      <c r="D16" s="382"/>
      <c r="E16" s="382"/>
      <c r="F16" s="462"/>
    </row>
    <row r="18" spans="2:6">
      <c r="B18" s="441" t="s">
        <v>434</v>
      </c>
      <c r="C18" s="441"/>
      <c r="D18" s="441"/>
      <c r="E18" s="320"/>
      <c r="F18" s="441" t="s">
        <v>4654</v>
      </c>
    </row>
    <row r="19" spans="2:6">
      <c r="B19" s="441"/>
      <c r="C19" s="441"/>
      <c r="D19" s="441"/>
      <c r="E19" s="320"/>
      <c r="F19" s="441"/>
    </row>
    <row r="21" spans="2:6">
      <c r="B21" s="463" t="s">
        <v>4655</v>
      </c>
      <c r="C21" s="463"/>
      <c r="D21" s="384"/>
      <c r="E21" s="384"/>
      <c r="F21" s="462" t="s">
        <v>4656</v>
      </c>
    </row>
    <row r="22" spans="2:6">
      <c r="B22" s="463"/>
      <c r="C22" s="463"/>
      <c r="D22" s="384"/>
      <c r="E22" s="384"/>
      <c r="F22" s="462"/>
    </row>
  </sheetData>
  <mergeCells count="15">
    <mergeCell ref="B15:C16"/>
    <mergeCell ref="F15:F16"/>
    <mergeCell ref="B18:D19"/>
    <mergeCell ref="F18:F19"/>
    <mergeCell ref="B21:C22"/>
    <mergeCell ref="F21:F22"/>
    <mergeCell ref="A9:B9"/>
    <mergeCell ref="A2:F2"/>
    <mergeCell ref="A3:F3"/>
    <mergeCell ref="A5:A7"/>
    <mergeCell ref="B5:B7"/>
    <mergeCell ref="C5:C7"/>
    <mergeCell ref="D5:D7"/>
    <mergeCell ref="E5:E7"/>
    <mergeCell ref="F5:F7"/>
  </mergeCells>
  <printOptions horizontalCentered="1"/>
  <pageMargins left="0.11811023622047245" right="0.11811023622047245" top="0.15748031496062992" bottom="0.15748031496062992" header="0.31496062992125984" footer="0.31496062992125984"/>
  <pageSetup paperSize="9" scale="86" fitToHeight="100" orientation="landscape" horizont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4">
    <tabColor rgb="FF00B050"/>
  </sheetPr>
  <dimension ref="A1:S94"/>
  <sheetViews>
    <sheetView view="pageBreakPreview" zoomScale="70" zoomScaleNormal="70" zoomScaleSheetLayoutView="70" workbookViewId="0">
      <selection activeCell="K12" sqref="K12"/>
    </sheetView>
  </sheetViews>
  <sheetFormatPr defaultRowHeight="15.75"/>
  <cols>
    <col min="1" max="1" width="6.5703125" style="219" customWidth="1"/>
    <col min="2" max="2" width="25.140625" style="25" customWidth="1"/>
    <col min="3" max="3" width="14.7109375" style="26" customWidth="1"/>
    <col min="4" max="4" width="9.7109375" style="26" customWidth="1"/>
    <col min="5" max="5" width="9.85546875" style="26" customWidth="1"/>
    <col min="6" max="6" width="10.5703125" style="26" customWidth="1"/>
    <col min="7" max="7" width="12.7109375" style="26" customWidth="1"/>
    <col min="8" max="8" width="8.7109375" style="26" customWidth="1"/>
    <col min="9" max="9" width="13.42578125" style="27" customWidth="1"/>
    <col min="10" max="10" width="12.140625" style="27" customWidth="1"/>
    <col min="11" max="11" width="7" style="27" customWidth="1"/>
    <col min="12" max="12" width="12" style="27" customWidth="1"/>
    <col min="13" max="13" width="10.7109375" style="27" customWidth="1"/>
    <col min="14" max="14" width="7.42578125" style="27" customWidth="1"/>
    <col min="15" max="15" width="8" style="27" customWidth="1"/>
    <col min="16" max="16" width="11.140625" style="27" customWidth="1"/>
    <col min="17" max="17" width="22.7109375" style="27" customWidth="1"/>
    <col min="18" max="18" width="33.42578125" style="27" customWidth="1"/>
    <col min="19" max="19" width="22.85546875" style="27" customWidth="1"/>
    <col min="20" max="253" width="9.140625" style="27"/>
    <col min="254" max="254" width="6.5703125" style="27" customWidth="1"/>
    <col min="255" max="255" width="20.5703125" style="27" customWidth="1"/>
    <col min="256" max="256" width="21.85546875" style="27" customWidth="1"/>
    <col min="257" max="257" width="13.5703125" style="27" customWidth="1"/>
    <col min="258" max="260" width="10.5703125" style="27" customWidth="1"/>
    <col min="261" max="261" width="12.5703125" style="27" customWidth="1"/>
    <col min="262" max="263" width="9.5703125" style="27" customWidth="1"/>
    <col min="264" max="264" width="13" style="27" customWidth="1"/>
    <col min="265" max="266" width="9.5703125" style="27" customWidth="1"/>
    <col min="267" max="267" width="13.85546875" style="27" customWidth="1"/>
    <col min="268" max="269" width="9.5703125" style="27" customWidth="1"/>
    <col min="270" max="270" width="13.28515625" style="27" customWidth="1"/>
    <col min="271" max="271" width="24.5703125" style="27" customWidth="1"/>
    <col min="272" max="272" width="35.5703125" style="27" customWidth="1"/>
    <col min="273" max="273" width="8.140625" style="27" customWidth="1"/>
    <col min="274" max="274" width="14" style="27" customWidth="1"/>
    <col min="275" max="275" width="22.85546875" style="27" customWidth="1"/>
    <col min="276" max="509" width="9.140625" style="27"/>
    <col min="510" max="510" width="6.5703125" style="27" customWidth="1"/>
    <col min="511" max="511" width="20.5703125" style="27" customWidth="1"/>
    <col min="512" max="512" width="21.85546875" style="27" customWidth="1"/>
    <col min="513" max="513" width="13.5703125" style="27" customWidth="1"/>
    <col min="514" max="516" width="10.5703125" style="27" customWidth="1"/>
    <col min="517" max="517" width="12.5703125" style="27" customWidth="1"/>
    <col min="518" max="519" width="9.5703125" style="27" customWidth="1"/>
    <col min="520" max="520" width="13" style="27" customWidth="1"/>
    <col min="521" max="522" width="9.5703125" style="27" customWidth="1"/>
    <col min="523" max="523" width="13.85546875" style="27" customWidth="1"/>
    <col min="524" max="525" width="9.5703125" style="27" customWidth="1"/>
    <col min="526" max="526" width="13.28515625" style="27" customWidth="1"/>
    <col min="527" max="527" width="24.5703125" style="27" customWidth="1"/>
    <col min="528" max="528" width="35.5703125" style="27" customWidth="1"/>
    <col min="529" max="529" width="8.140625" style="27" customWidth="1"/>
    <col min="530" max="530" width="14" style="27" customWidth="1"/>
    <col min="531" max="531" width="22.85546875" style="27" customWidth="1"/>
    <col min="532" max="765" width="9.140625" style="27"/>
    <col min="766" max="766" width="6.5703125" style="27" customWidth="1"/>
    <col min="767" max="767" width="20.5703125" style="27" customWidth="1"/>
    <col min="768" max="768" width="21.85546875" style="27" customWidth="1"/>
    <col min="769" max="769" width="13.5703125" style="27" customWidth="1"/>
    <col min="770" max="772" width="10.5703125" style="27" customWidth="1"/>
    <col min="773" max="773" width="12.5703125" style="27" customWidth="1"/>
    <col min="774" max="775" width="9.5703125" style="27" customWidth="1"/>
    <col min="776" max="776" width="13" style="27" customWidth="1"/>
    <col min="777" max="778" width="9.5703125" style="27" customWidth="1"/>
    <col min="779" max="779" width="13.85546875" style="27" customWidth="1"/>
    <col min="780" max="781" width="9.5703125" style="27" customWidth="1"/>
    <col min="782" max="782" width="13.28515625" style="27" customWidth="1"/>
    <col min="783" max="783" width="24.5703125" style="27" customWidth="1"/>
    <col min="784" max="784" width="35.5703125" style="27" customWidth="1"/>
    <col min="785" max="785" width="8.140625" style="27" customWidth="1"/>
    <col min="786" max="786" width="14" style="27" customWidth="1"/>
    <col min="787" max="787" width="22.85546875" style="27" customWidth="1"/>
    <col min="788" max="1021" width="9.140625" style="27"/>
    <col min="1022" max="1022" width="6.5703125" style="27" customWidth="1"/>
    <col min="1023" max="1023" width="20.5703125" style="27" customWidth="1"/>
    <col min="1024" max="1024" width="21.85546875" style="27" customWidth="1"/>
    <col min="1025" max="1025" width="13.5703125" style="27" customWidth="1"/>
    <col min="1026" max="1028" width="10.5703125" style="27" customWidth="1"/>
    <col min="1029" max="1029" width="12.5703125" style="27" customWidth="1"/>
    <col min="1030" max="1031" width="9.5703125" style="27" customWidth="1"/>
    <col min="1032" max="1032" width="13" style="27" customWidth="1"/>
    <col min="1033" max="1034" width="9.5703125" style="27" customWidth="1"/>
    <col min="1035" max="1035" width="13.85546875" style="27" customWidth="1"/>
    <col min="1036" max="1037" width="9.5703125" style="27" customWidth="1"/>
    <col min="1038" max="1038" width="13.28515625" style="27" customWidth="1"/>
    <col min="1039" max="1039" width="24.5703125" style="27" customWidth="1"/>
    <col min="1040" max="1040" width="35.5703125" style="27" customWidth="1"/>
    <col min="1041" max="1041" width="8.140625" style="27" customWidth="1"/>
    <col min="1042" max="1042" width="14" style="27" customWidth="1"/>
    <col min="1043" max="1043" width="22.85546875" style="27" customWidth="1"/>
    <col min="1044" max="1277" width="9.140625" style="27"/>
    <col min="1278" max="1278" width="6.5703125" style="27" customWidth="1"/>
    <col min="1279" max="1279" width="20.5703125" style="27" customWidth="1"/>
    <col min="1280" max="1280" width="21.85546875" style="27" customWidth="1"/>
    <col min="1281" max="1281" width="13.5703125" style="27" customWidth="1"/>
    <col min="1282" max="1284" width="10.5703125" style="27" customWidth="1"/>
    <col min="1285" max="1285" width="12.5703125" style="27" customWidth="1"/>
    <col min="1286" max="1287" width="9.5703125" style="27" customWidth="1"/>
    <col min="1288" max="1288" width="13" style="27" customWidth="1"/>
    <col min="1289" max="1290" width="9.5703125" style="27" customWidth="1"/>
    <col min="1291" max="1291" width="13.85546875" style="27" customWidth="1"/>
    <col min="1292" max="1293" width="9.5703125" style="27" customWidth="1"/>
    <col min="1294" max="1294" width="13.28515625" style="27" customWidth="1"/>
    <col min="1295" max="1295" width="24.5703125" style="27" customWidth="1"/>
    <col min="1296" max="1296" width="35.5703125" style="27" customWidth="1"/>
    <col min="1297" max="1297" width="8.140625" style="27" customWidth="1"/>
    <col min="1298" max="1298" width="14" style="27" customWidth="1"/>
    <col min="1299" max="1299" width="22.85546875" style="27" customWidth="1"/>
    <col min="1300" max="1533" width="9.140625" style="27"/>
    <col min="1534" max="1534" width="6.5703125" style="27" customWidth="1"/>
    <col min="1535" max="1535" width="20.5703125" style="27" customWidth="1"/>
    <col min="1536" max="1536" width="21.85546875" style="27" customWidth="1"/>
    <col min="1537" max="1537" width="13.5703125" style="27" customWidth="1"/>
    <col min="1538" max="1540" width="10.5703125" style="27" customWidth="1"/>
    <col min="1541" max="1541" width="12.5703125" style="27" customWidth="1"/>
    <col min="1542" max="1543" width="9.5703125" style="27" customWidth="1"/>
    <col min="1544" max="1544" width="13" style="27" customWidth="1"/>
    <col min="1545" max="1546" width="9.5703125" style="27" customWidth="1"/>
    <col min="1547" max="1547" width="13.85546875" style="27" customWidth="1"/>
    <col min="1548" max="1549" width="9.5703125" style="27" customWidth="1"/>
    <col min="1550" max="1550" width="13.28515625" style="27" customWidth="1"/>
    <col min="1551" max="1551" width="24.5703125" style="27" customWidth="1"/>
    <col min="1552" max="1552" width="35.5703125" style="27" customWidth="1"/>
    <col min="1553" max="1553" width="8.140625" style="27" customWidth="1"/>
    <col min="1554" max="1554" width="14" style="27" customWidth="1"/>
    <col min="1555" max="1555" width="22.85546875" style="27" customWidth="1"/>
    <col min="1556" max="1789" width="9.140625" style="27"/>
    <col min="1790" max="1790" width="6.5703125" style="27" customWidth="1"/>
    <col min="1791" max="1791" width="20.5703125" style="27" customWidth="1"/>
    <col min="1792" max="1792" width="21.85546875" style="27" customWidth="1"/>
    <col min="1793" max="1793" width="13.5703125" style="27" customWidth="1"/>
    <col min="1794" max="1796" width="10.5703125" style="27" customWidth="1"/>
    <col min="1797" max="1797" width="12.5703125" style="27" customWidth="1"/>
    <col min="1798" max="1799" width="9.5703125" style="27" customWidth="1"/>
    <col min="1800" max="1800" width="13" style="27" customWidth="1"/>
    <col min="1801" max="1802" width="9.5703125" style="27" customWidth="1"/>
    <col min="1803" max="1803" width="13.85546875" style="27" customWidth="1"/>
    <col min="1804" max="1805" width="9.5703125" style="27" customWidth="1"/>
    <col min="1806" max="1806" width="13.28515625" style="27" customWidth="1"/>
    <col min="1807" max="1807" width="24.5703125" style="27" customWidth="1"/>
    <col min="1808" max="1808" width="35.5703125" style="27" customWidth="1"/>
    <col min="1809" max="1809" width="8.140625" style="27" customWidth="1"/>
    <col min="1810" max="1810" width="14" style="27" customWidth="1"/>
    <col min="1811" max="1811" width="22.85546875" style="27" customWidth="1"/>
    <col min="1812" max="2045" width="9.140625" style="27"/>
    <col min="2046" max="2046" width="6.5703125" style="27" customWidth="1"/>
    <col min="2047" max="2047" width="20.5703125" style="27" customWidth="1"/>
    <col min="2048" max="2048" width="21.85546875" style="27" customWidth="1"/>
    <col min="2049" max="2049" width="13.5703125" style="27" customWidth="1"/>
    <col min="2050" max="2052" width="10.5703125" style="27" customWidth="1"/>
    <col min="2053" max="2053" width="12.5703125" style="27" customWidth="1"/>
    <col min="2054" max="2055" width="9.5703125" style="27" customWidth="1"/>
    <col min="2056" max="2056" width="13" style="27" customWidth="1"/>
    <col min="2057" max="2058" width="9.5703125" style="27" customWidth="1"/>
    <col min="2059" max="2059" width="13.85546875" style="27" customWidth="1"/>
    <col min="2060" max="2061" width="9.5703125" style="27" customWidth="1"/>
    <col min="2062" max="2062" width="13.28515625" style="27" customWidth="1"/>
    <col min="2063" max="2063" width="24.5703125" style="27" customWidth="1"/>
    <col min="2064" max="2064" width="35.5703125" style="27" customWidth="1"/>
    <col min="2065" max="2065" width="8.140625" style="27" customWidth="1"/>
    <col min="2066" max="2066" width="14" style="27" customWidth="1"/>
    <col min="2067" max="2067" width="22.85546875" style="27" customWidth="1"/>
    <col min="2068" max="2301" width="9.140625" style="27"/>
    <col min="2302" max="2302" width="6.5703125" style="27" customWidth="1"/>
    <col min="2303" max="2303" width="20.5703125" style="27" customWidth="1"/>
    <col min="2304" max="2304" width="21.85546875" style="27" customWidth="1"/>
    <col min="2305" max="2305" width="13.5703125" style="27" customWidth="1"/>
    <col min="2306" max="2308" width="10.5703125" style="27" customWidth="1"/>
    <col min="2309" max="2309" width="12.5703125" style="27" customWidth="1"/>
    <col min="2310" max="2311" width="9.5703125" style="27" customWidth="1"/>
    <col min="2312" max="2312" width="13" style="27" customWidth="1"/>
    <col min="2313" max="2314" width="9.5703125" style="27" customWidth="1"/>
    <col min="2315" max="2315" width="13.85546875" style="27" customWidth="1"/>
    <col min="2316" max="2317" width="9.5703125" style="27" customWidth="1"/>
    <col min="2318" max="2318" width="13.28515625" style="27" customWidth="1"/>
    <col min="2319" max="2319" width="24.5703125" style="27" customWidth="1"/>
    <col min="2320" max="2320" width="35.5703125" style="27" customWidth="1"/>
    <col min="2321" max="2321" width="8.140625" style="27" customWidth="1"/>
    <col min="2322" max="2322" width="14" style="27" customWidth="1"/>
    <col min="2323" max="2323" width="22.85546875" style="27" customWidth="1"/>
    <col min="2324" max="2557" width="9.140625" style="27"/>
    <col min="2558" max="2558" width="6.5703125" style="27" customWidth="1"/>
    <col min="2559" max="2559" width="20.5703125" style="27" customWidth="1"/>
    <col min="2560" max="2560" width="21.85546875" style="27" customWidth="1"/>
    <col min="2561" max="2561" width="13.5703125" style="27" customWidth="1"/>
    <col min="2562" max="2564" width="10.5703125" style="27" customWidth="1"/>
    <col min="2565" max="2565" width="12.5703125" style="27" customWidth="1"/>
    <col min="2566" max="2567" width="9.5703125" style="27" customWidth="1"/>
    <col min="2568" max="2568" width="13" style="27" customWidth="1"/>
    <col min="2569" max="2570" width="9.5703125" style="27" customWidth="1"/>
    <col min="2571" max="2571" width="13.85546875" style="27" customWidth="1"/>
    <col min="2572" max="2573" width="9.5703125" style="27" customWidth="1"/>
    <col min="2574" max="2574" width="13.28515625" style="27" customWidth="1"/>
    <col min="2575" max="2575" width="24.5703125" style="27" customWidth="1"/>
    <col min="2576" max="2576" width="35.5703125" style="27" customWidth="1"/>
    <col min="2577" max="2577" width="8.140625" style="27" customWidth="1"/>
    <col min="2578" max="2578" width="14" style="27" customWidth="1"/>
    <col min="2579" max="2579" width="22.85546875" style="27" customWidth="1"/>
    <col min="2580" max="2813" width="9.140625" style="27"/>
    <col min="2814" max="2814" width="6.5703125" style="27" customWidth="1"/>
    <col min="2815" max="2815" width="20.5703125" style="27" customWidth="1"/>
    <col min="2816" max="2816" width="21.85546875" style="27" customWidth="1"/>
    <col min="2817" max="2817" width="13.5703125" style="27" customWidth="1"/>
    <col min="2818" max="2820" width="10.5703125" style="27" customWidth="1"/>
    <col min="2821" max="2821" width="12.5703125" style="27" customWidth="1"/>
    <col min="2822" max="2823" width="9.5703125" style="27" customWidth="1"/>
    <col min="2824" max="2824" width="13" style="27" customWidth="1"/>
    <col min="2825" max="2826" width="9.5703125" style="27" customWidth="1"/>
    <col min="2827" max="2827" width="13.85546875" style="27" customWidth="1"/>
    <col min="2828" max="2829" width="9.5703125" style="27" customWidth="1"/>
    <col min="2830" max="2830" width="13.28515625" style="27" customWidth="1"/>
    <col min="2831" max="2831" width="24.5703125" style="27" customWidth="1"/>
    <col min="2832" max="2832" width="35.5703125" style="27" customWidth="1"/>
    <col min="2833" max="2833" width="8.140625" style="27" customWidth="1"/>
    <col min="2834" max="2834" width="14" style="27" customWidth="1"/>
    <col min="2835" max="2835" width="22.85546875" style="27" customWidth="1"/>
    <col min="2836" max="3069" width="9.140625" style="27"/>
    <col min="3070" max="3070" width="6.5703125" style="27" customWidth="1"/>
    <col min="3071" max="3071" width="20.5703125" style="27" customWidth="1"/>
    <col min="3072" max="3072" width="21.85546875" style="27" customWidth="1"/>
    <col min="3073" max="3073" width="13.5703125" style="27" customWidth="1"/>
    <col min="3074" max="3076" width="10.5703125" style="27" customWidth="1"/>
    <col min="3077" max="3077" width="12.5703125" style="27" customWidth="1"/>
    <col min="3078" max="3079" width="9.5703125" style="27" customWidth="1"/>
    <col min="3080" max="3080" width="13" style="27" customWidth="1"/>
    <col min="3081" max="3082" width="9.5703125" style="27" customWidth="1"/>
    <col min="3083" max="3083" width="13.85546875" style="27" customWidth="1"/>
    <col min="3084" max="3085" width="9.5703125" style="27" customWidth="1"/>
    <col min="3086" max="3086" width="13.28515625" style="27" customWidth="1"/>
    <col min="3087" max="3087" width="24.5703125" style="27" customWidth="1"/>
    <col min="3088" max="3088" width="35.5703125" style="27" customWidth="1"/>
    <col min="3089" max="3089" width="8.140625" style="27" customWidth="1"/>
    <col min="3090" max="3090" width="14" style="27" customWidth="1"/>
    <col min="3091" max="3091" width="22.85546875" style="27" customWidth="1"/>
    <col min="3092" max="3325" width="9.140625" style="27"/>
    <col min="3326" max="3326" width="6.5703125" style="27" customWidth="1"/>
    <col min="3327" max="3327" width="20.5703125" style="27" customWidth="1"/>
    <col min="3328" max="3328" width="21.85546875" style="27" customWidth="1"/>
    <col min="3329" max="3329" width="13.5703125" style="27" customWidth="1"/>
    <col min="3330" max="3332" width="10.5703125" style="27" customWidth="1"/>
    <col min="3333" max="3333" width="12.5703125" style="27" customWidth="1"/>
    <col min="3334" max="3335" width="9.5703125" style="27" customWidth="1"/>
    <col min="3336" max="3336" width="13" style="27" customWidth="1"/>
    <col min="3337" max="3338" width="9.5703125" style="27" customWidth="1"/>
    <col min="3339" max="3339" width="13.85546875" style="27" customWidth="1"/>
    <col min="3340" max="3341" width="9.5703125" style="27" customWidth="1"/>
    <col min="3342" max="3342" width="13.28515625" style="27" customWidth="1"/>
    <col min="3343" max="3343" width="24.5703125" style="27" customWidth="1"/>
    <col min="3344" max="3344" width="35.5703125" style="27" customWidth="1"/>
    <col min="3345" max="3345" width="8.140625" style="27" customWidth="1"/>
    <col min="3346" max="3346" width="14" style="27" customWidth="1"/>
    <col min="3347" max="3347" width="22.85546875" style="27" customWidth="1"/>
    <col min="3348" max="3581" width="9.140625" style="27"/>
    <col min="3582" max="3582" width="6.5703125" style="27" customWidth="1"/>
    <col min="3583" max="3583" width="20.5703125" style="27" customWidth="1"/>
    <col min="3584" max="3584" width="21.85546875" style="27" customWidth="1"/>
    <col min="3585" max="3585" width="13.5703125" style="27" customWidth="1"/>
    <col min="3586" max="3588" width="10.5703125" style="27" customWidth="1"/>
    <col min="3589" max="3589" width="12.5703125" style="27" customWidth="1"/>
    <col min="3590" max="3591" width="9.5703125" style="27" customWidth="1"/>
    <col min="3592" max="3592" width="13" style="27" customWidth="1"/>
    <col min="3593" max="3594" width="9.5703125" style="27" customWidth="1"/>
    <col min="3595" max="3595" width="13.85546875" style="27" customWidth="1"/>
    <col min="3596" max="3597" width="9.5703125" style="27" customWidth="1"/>
    <col min="3598" max="3598" width="13.28515625" style="27" customWidth="1"/>
    <col min="3599" max="3599" width="24.5703125" style="27" customWidth="1"/>
    <col min="3600" max="3600" width="35.5703125" style="27" customWidth="1"/>
    <col min="3601" max="3601" width="8.140625" style="27" customWidth="1"/>
    <col min="3602" max="3602" width="14" style="27" customWidth="1"/>
    <col min="3603" max="3603" width="22.85546875" style="27" customWidth="1"/>
    <col min="3604" max="3837" width="9.140625" style="27"/>
    <col min="3838" max="3838" width="6.5703125" style="27" customWidth="1"/>
    <col min="3839" max="3839" width="20.5703125" style="27" customWidth="1"/>
    <col min="3840" max="3840" width="21.85546875" style="27" customWidth="1"/>
    <col min="3841" max="3841" width="13.5703125" style="27" customWidth="1"/>
    <col min="3842" max="3844" width="10.5703125" style="27" customWidth="1"/>
    <col min="3845" max="3845" width="12.5703125" style="27" customWidth="1"/>
    <col min="3846" max="3847" width="9.5703125" style="27" customWidth="1"/>
    <col min="3848" max="3848" width="13" style="27" customWidth="1"/>
    <col min="3849" max="3850" width="9.5703125" style="27" customWidth="1"/>
    <col min="3851" max="3851" width="13.85546875" style="27" customWidth="1"/>
    <col min="3852" max="3853" width="9.5703125" style="27" customWidth="1"/>
    <col min="3854" max="3854" width="13.28515625" style="27" customWidth="1"/>
    <col min="3855" max="3855" width="24.5703125" style="27" customWidth="1"/>
    <col min="3856" max="3856" width="35.5703125" style="27" customWidth="1"/>
    <col min="3857" max="3857" width="8.140625" style="27" customWidth="1"/>
    <col min="3858" max="3858" width="14" style="27" customWidth="1"/>
    <col min="3859" max="3859" width="22.85546875" style="27" customWidth="1"/>
    <col min="3860" max="4093" width="9.140625" style="27"/>
    <col min="4094" max="4094" width="6.5703125" style="27" customWidth="1"/>
    <col min="4095" max="4095" width="20.5703125" style="27" customWidth="1"/>
    <col min="4096" max="4096" width="21.85546875" style="27" customWidth="1"/>
    <col min="4097" max="4097" width="13.5703125" style="27" customWidth="1"/>
    <col min="4098" max="4100" width="10.5703125" style="27" customWidth="1"/>
    <col min="4101" max="4101" width="12.5703125" style="27" customWidth="1"/>
    <col min="4102" max="4103" width="9.5703125" style="27" customWidth="1"/>
    <col min="4104" max="4104" width="13" style="27" customWidth="1"/>
    <col min="4105" max="4106" width="9.5703125" style="27" customWidth="1"/>
    <col min="4107" max="4107" width="13.85546875" style="27" customWidth="1"/>
    <col min="4108" max="4109" width="9.5703125" style="27" customWidth="1"/>
    <col min="4110" max="4110" width="13.28515625" style="27" customWidth="1"/>
    <col min="4111" max="4111" width="24.5703125" style="27" customWidth="1"/>
    <col min="4112" max="4112" width="35.5703125" style="27" customWidth="1"/>
    <col min="4113" max="4113" width="8.140625" style="27" customWidth="1"/>
    <col min="4114" max="4114" width="14" style="27" customWidth="1"/>
    <col min="4115" max="4115" width="22.85546875" style="27" customWidth="1"/>
    <col min="4116" max="4349" width="9.140625" style="27"/>
    <col min="4350" max="4350" width="6.5703125" style="27" customWidth="1"/>
    <col min="4351" max="4351" width="20.5703125" style="27" customWidth="1"/>
    <col min="4352" max="4352" width="21.85546875" style="27" customWidth="1"/>
    <col min="4353" max="4353" width="13.5703125" style="27" customWidth="1"/>
    <col min="4354" max="4356" width="10.5703125" style="27" customWidth="1"/>
    <col min="4357" max="4357" width="12.5703125" style="27" customWidth="1"/>
    <col min="4358" max="4359" width="9.5703125" style="27" customWidth="1"/>
    <col min="4360" max="4360" width="13" style="27" customWidth="1"/>
    <col min="4361" max="4362" width="9.5703125" style="27" customWidth="1"/>
    <col min="4363" max="4363" width="13.85546875" style="27" customWidth="1"/>
    <col min="4364" max="4365" width="9.5703125" style="27" customWidth="1"/>
    <col min="4366" max="4366" width="13.28515625" style="27" customWidth="1"/>
    <col min="4367" max="4367" width="24.5703125" style="27" customWidth="1"/>
    <col min="4368" max="4368" width="35.5703125" style="27" customWidth="1"/>
    <col min="4369" max="4369" width="8.140625" style="27" customWidth="1"/>
    <col min="4370" max="4370" width="14" style="27" customWidth="1"/>
    <col min="4371" max="4371" width="22.85546875" style="27" customWidth="1"/>
    <col min="4372" max="4605" width="9.140625" style="27"/>
    <col min="4606" max="4606" width="6.5703125" style="27" customWidth="1"/>
    <col min="4607" max="4607" width="20.5703125" style="27" customWidth="1"/>
    <col min="4608" max="4608" width="21.85546875" style="27" customWidth="1"/>
    <col min="4609" max="4609" width="13.5703125" style="27" customWidth="1"/>
    <col min="4610" max="4612" width="10.5703125" style="27" customWidth="1"/>
    <col min="4613" max="4613" width="12.5703125" style="27" customWidth="1"/>
    <col min="4614" max="4615" width="9.5703125" style="27" customWidth="1"/>
    <col min="4616" max="4616" width="13" style="27" customWidth="1"/>
    <col min="4617" max="4618" width="9.5703125" style="27" customWidth="1"/>
    <col min="4619" max="4619" width="13.85546875" style="27" customWidth="1"/>
    <col min="4620" max="4621" width="9.5703125" style="27" customWidth="1"/>
    <col min="4622" max="4622" width="13.28515625" style="27" customWidth="1"/>
    <col min="4623" max="4623" width="24.5703125" style="27" customWidth="1"/>
    <col min="4624" max="4624" width="35.5703125" style="27" customWidth="1"/>
    <col min="4625" max="4625" width="8.140625" style="27" customWidth="1"/>
    <col min="4626" max="4626" width="14" style="27" customWidth="1"/>
    <col min="4627" max="4627" width="22.85546875" style="27" customWidth="1"/>
    <col min="4628" max="4861" width="9.140625" style="27"/>
    <col min="4862" max="4862" width="6.5703125" style="27" customWidth="1"/>
    <col min="4863" max="4863" width="20.5703125" style="27" customWidth="1"/>
    <col min="4864" max="4864" width="21.85546875" style="27" customWidth="1"/>
    <col min="4865" max="4865" width="13.5703125" style="27" customWidth="1"/>
    <col min="4866" max="4868" width="10.5703125" style="27" customWidth="1"/>
    <col min="4869" max="4869" width="12.5703125" style="27" customWidth="1"/>
    <col min="4870" max="4871" width="9.5703125" style="27" customWidth="1"/>
    <col min="4872" max="4872" width="13" style="27" customWidth="1"/>
    <col min="4873" max="4874" width="9.5703125" style="27" customWidth="1"/>
    <col min="4875" max="4875" width="13.85546875" style="27" customWidth="1"/>
    <col min="4876" max="4877" width="9.5703125" style="27" customWidth="1"/>
    <col min="4878" max="4878" width="13.28515625" style="27" customWidth="1"/>
    <col min="4879" max="4879" width="24.5703125" style="27" customWidth="1"/>
    <col min="4880" max="4880" width="35.5703125" style="27" customWidth="1"/>
    <col min="4881" max="4881" width="8.140625" style="27" customWidth="1"/>
    <col min="4882" max="4882" width="14" style="27" customWidth="1"/>
    <col min="4883" max="4883" width="22.85546875" style="27" customWidth="1"/>
    <col min="4884" max="5117" width="9.140625" style="27"/>
    <col min="5118" max="5118" width="6.5703125" style="27" customWidth="1"/>
    <col min="5119" max="5119" width="20.5703125" style="27" customWidth="1"/>
    <col min="5120" max="5120" width="21.85546875" style="27" customWidth="1"/>
    <col min="5121" max="5121" width="13.5703125" style="27" customWidth="1"/>
    <col min="5122" max="5124" width="10.5703125" style="27" customWidth="1"/>
    <col min="5125" max="5125" width="12.5703125" style="27" customWidth="1"/>
    <col min="5126" max="5127" width="9.5703125" style="27" customWidth="1"/>
    <col min="5128" max="5128" width="13" style="27" customWidth="1"/>
    <col min="5129" max="5130" width="9.5703125" style="27" customWidth="1"/>
    <col min="5131" max="5131" width="13.85546875" style="27" customWidth="1"/>
    <col min="5132" max="5133" width="9.5703125" style="27" customWidth="1"/>
    <col min="5134" max="5134" width="13.28515625" style="27" customWidth="1"/>
    <col min="5135" max="5135" width="24.5703125" style="27" customWidth="1"/>
    <col min="5136" max="5136" width="35.5703125" style="27" customWidth="1"/>
    <col min="5137" max="5137" width="8.140625" style="27" customWidth="1"/>
    <col min="5138" max="5138" width="14" style="27" customWidth="1"/>
    <col min="5139" max="5139" width="22.85546875" style="27" customWidth="1"/>
    <col min="5140" max="5373" width="9.140625" style="27"/>
    <col min="5374" max="5374" width="6.5703125" style="27" customWidth="1"/>
    <col min="5375" max="5375" width="20.5703125" style="27" customWidth="1"/>
    <col min="5376" max="5376" width="21.85546875" style="27" customWidth="1"/>
    <col min="5377" max="5377" width="13.5703125" style="27" customWidth="1"/>
    <col min="5378" max="5380" width="10.5703125" style="27" customWidth="1"/>
    <col min="5381" max="5381" width="12.5703125" style="27" customWidth="1"/>
    <col min="5382" max="5383" width="9.5703125" style="27" customWidth="1"/>
    <col min="5384" max="5384" width="13" style="27" customWidth="1"/>
    <col min="5385" max="5386" width="9.5703125" style="27" customWidth="1"/>
    <col min="5387" max="5387" width="13.85546875" style="27" customWidth="1"/>
    <col min="5388" max="5389" width="9.5703125" style="27" customWidth="1"/>
    <col min="5390" max="5390" width="13.28515625" style="27" customWidth="1"/>
    <col min="5391" max="5391" width="24.5703125" style="27" customWidth="1"/>
    <col min="5392" max="5392" width="35.5703125" style="27" customWidth="1"/>
    <col min="5393" max="5393" width="8.140625" style="27" customWidth="1"/>
    <col min="5394" max="5394" width="14" style="27" customWidth="1"/>
    <col min="5395" max="5395" width="22.85546875" style="27" customWidth="1"/>
    <col min="5396" max="5629" width="9.140625" style="27"/>
    <col min="5630" max="5630" width="6.5703125" style="27" customWidth="1"/>
    <col min="5631" max="5631" width="20.5703125" style="27" customWidth="1"/>
    <col min="5632" max="5632" width="21.85546875" style="27" customWidth="1"/>
    <col min="5633" max="5633" width="13.5703125" style="27" customWidth="1"/>
    <col min="5634" max="5636" width="10.5703125" style="27" customWidth="1"/>
    <col min="5637" max="5637" width="12.5703125" style="27" customWidth="1"/>
    <col min="5638" max="5639" width="9.5703125" style="27" customWidth="1"/>
    <col min="5640" max="5640" width="13" style="27" customWidth="1"/>
    <col min="5641" max="5642" width="9.5703125" style="27" customWidth="1"/>
    <col min="5643" max="5643" width="13.85546875" style="27" customWidth="1"/>
    <col min="5644" max="5645" width="9.5703125" style="27" customWidth="1"/>
    <col min="5646" max="5646" width="13.28515625" style="27" customWidth="1"/>
    <col min="5647" max="5647" width="24.5703125" style="27" customWidth="1"/>
    <col min="5648" max="5648" width="35.5703125" style="27" customWidth="1"/>
    <col min="5649" max="5649" width="8.140625" style="27" customWidth="1"/>
    <col min="5650" max="5650" width="14" style="27" customWidth="1"/>
    <col min="5651" max="5651" width="22.85546875" style="27" customWidth="1"/>
    <col min="5652" max="5885" width="9.140625" style="27"/>
    <col min="5886" max="5886" width="6.5703125" style="27" customWidth="1"/>
    <col min="5887" max="5887" width="20.5703125" style="27" customWidth="1"/>
    <col min="5888" max="5888" width="21.85546875" style="27" customWidth="1"/>
    <col min="5889" max="5889" width="13.5703125" style="27" customWidth="1"/>
    <col min="5890" max="5892" width="10.5703125" style="27" customWidth="1"/>
    <col min="5893" max="5893" width="12.5703125" style="27" customWidth="1"/>
    <col min="5894" max="5895" width="9.5703125" style="27" customWidth="1"/>
    <col min="5896" max="5896" width="13" style="27" customWidth="1"/>
    <col min="5897" max="5898" width="9.5703125" style="27" customWidth="1"/>
    <col min="5899" max="5899" width="13.85546875" style="27" customWidth="1"/>
    <col min="5900" max="5901" width="9.5703125" style="27" customWidth="1"/>
    <col min="5902" max="5902" width="13.28515625" style="27" customWidth="1"/>
    <col min="5903" max="5903" width="24.5703125" style="27" customWidth="1"/>
    <col min="5904" max="5904" width="35.5703125" style="27" customWidth="1"/>
    <col min="5905" max="5905" width="8.140625" style="27" customWidth="1"/>
    <col min="5906" max="5906" width="14" style="27" customWidth="1"/>
    <col min="5907" max="5907" width="22.85546875" style="27" customWidth="1"/>
    <col min="5908" max="6141" width="9.140625" style="27"/>
    <col min="6142" max="6142" width="6.5703125" style="27" customWidth="1"/>
    <col min="6143" max="6143" width="20.5703125" style="27" customWidth="1"/>
    <col min="6144" max="6144" width="21.85546875" style="27" customWidth="1"/>
    <col min="6145" max="6145" width="13.5703125" style="27" customWidth="1"/>
    <col min="6146" max="6148" width="10.5703125" style="27" customWidth="1"/>
    <col min="6149" max="6149" width="12.5703125" style="27" customWidth="1"/>
    <col min="6150" max="6151" width="9.5703125" style="27" customWidth="1"/>
    <col min="6152" max="6152" width="13" style="27" customWidth="1"/>
    <col min="6153" max="6154" width="9.5703125" style="27" customWidth="1"/>
    <col min="6155" max="6155" width="13.85546875" style="27" customWidth="1"/>
    <col min="6156" max="6157" width="9.5703125" style="27" customWidth="1"/>
    <col min="6158" max="6158" width="13.28515625" style="27" customWidth="1"/>
    <col min="6159" max="6159" width="24.5703125" style="27" customWidth="1"/>
    <col min="6160" max="6160" width="35.5703125" style="27" customWidth="1"/>
    <col min="6161" max="6161" width="8.140625" style="27" customWidth="1"/>
    <col min="6162" max="6162" width="14" style="27" customWidth="1"/>
    <col min="6163" max="6163" width="22.85546875" style="27" customWidth="1"/>
    <col min="6164" max="6397" width="9.140625" style="27"/>
    <col min="6398" max="6398" width="6.5703125" style="27" customWidth="1"/>
    <col min="6399" max="6399" width="20.5703125" style="27" customWidth="1"/>
    <col min="6400" max="6400" width="21.85546875" style="27" customWidth="1"/>
    <col min="6401" max="6401" width="13.5703125" style="27" customWidth="1"/>
    <col min="6402" max="6404" width="10.5703125" style="27" customWidth="1"/>
    <col min="6405" max="6405" width="12.5703125" style="27" customWidth="1"/>
    <col min="6406" max="6407" width="9.5703125" style="27" customWidth="1"/>
    <col min="6408" max="6408" width="13" style="27" customWidth="1"/>
    <col min="6409" max="6410" width="9.5703125" style="27" customWidth="1"/>
    <col min="6411" max="6411" width="13.85546875" style="27" customWidth="1"/>
    <col min="6412" max="6413" width="9.5703125" style="27" customWidth="1"/>
    <col min="6414" max="6414" width="13.28515625" style="27" customWidth="1"/>
    <col min="6415" max="6415" width="24.5703125" style="27" customWidth="1"/>
    <col min="6416" max="6416" width="35.5703125" style="27" customWidth="1"/>
    <col min="6417" max="6417" width="8.140625" style="27" customWidth="1"/>
    <col min="6418" max="6418" width="14" style="27" customWidth="1"/>
    <col min="6419" max="6419" width="22.85546875" style="27" customWidth="1"/>
    <col min="6420" max="6653" width="9.140625" style="27"/>
    <col min="6654" max="6654" width="6.5703125" style="27" customWidth="1"/>
    <col min="6655" max="6655" width="20.5703125" style="27" customWidth="1"/>
    <col min="6656" max="6656" width="21.85546875" style="27" customWidth="1"/>
    <col min="6657" max="6657" width="13.5703125" style="27" customWidth="1"/>
    <col min="6658" max="6660" width="10.5703125" style="27" customWidth="1"/>
    <col min="6661" max="6661" width="12.5703125" style="27" customWidth="1"/>
    <col min="6662" max="6663" width="9.5703125" style="27" customWidth="1"/>
    <col min="6664" max="6664" width="13" style="27" customWidth="1"/>
    <col min="6665" max="6666" width="9.5703125" style="27" customWidth="1"/>
    <col min="6667" max="6667" width="13.85546875" style="27" customWidth="1"/>
    <col min="6668" max="6669" width="9.5703125" style="27" customWidth="1"/>
    <col min="6670" max="6670" width="13.28515625" style="27" customWidth="1"/>
    <col min="6671" max="6671" width="24.5703125" style="27" customWidth="1"/>
    <col min="6672" max="6672" width="35.5703125" style="27" customWidth="1"/>
    <col min="6673" max="6673" width="8.140625" style="27" customWidth="1"/>
    <col min="6674" max="6674" width="14" style="27" customWidth="1"/>
    <col min="6675" max="6675" width="22.85546875" style="27" customWidth="1"/>
    <col min="6676" max="6909" width="9.140625" style="27"/>
    <col min="6910" max="6910" width="6.5703125" style="27" customWidth="1"/>
    <col min="6911" max="6911" width="20.5703125" style="27" customWidth="1"/>
    <col min="6912" max="6912" width="21.85546875" style="27" customWidth="1"/>
    <col min="6913" max="6913" width="13.5703125" style="27" customWidth="1"/>
    <col min="6914" max="6916" width="10.5703125" style="27" customWidth="1"/>
    <col min="6917" max="6917" width="12.5703125" style="27" customWidth="1"/>
    <col min="6918" max="6919" width="9.5703125" style="27" customWidth="1"/>
    <col min="6920" max="6920" width="13" style="27" customWidth="1"/>
    <col min="6921" max="6922" width="9.5703125" style="27" customWidth="1"/>
    <col min="6923" max="6923" width="13.85546875" style="27" customWidth="1"/>
    <col min="6924" max="6925" width="9.5703125" style="27" customWidth="1"/>
    <col min="6926" max="6926" width="13.28515625" style="27" customWidth="1"/>
    <col min="6927" max="6927" width="24.5703125" style="27" customWidth="1"/>
    <col min="6928" max="6928" width="35.5703125" style="27" customWidth="1"/>
    <col min="6929" max="6929" width="8.140625" style="27" customWidth="1"/>
    <col min="6930" max="6930" width="14" style="27" customWidth="1"/>
    <col min="6931" max="6931" width="22.85546875" style="27" customWidth="1"/>
    <col min="6932" max="7165" width="9.140625" style="27"/>
    <col min="7166" max="7166" width="6.5703125" style="27" customWidth="1"/>
    <col min="7167" max="7167" width="20.5703125" style="27" customWidth="1"/>
    <col min="7168" max="7168" width="21.85546875" style="27" customWidth="1"/>
    <col min="7169" max="7169" width="13.5703125" style="27" customWidth="1"/>
    <col min="7170" max="7172" width="10.5703125" style="27" customWidth="1"/>
    <col min="7173" max="7173" width="12.5703125" style="27" customWidth="1"/>
    <col min="7174" max="7175" width="9.5703125" style="27" customWidth="1"/>
    <col min="7176" max="7176" width="13" style="27" customWidth="1"/>
    <col min="7177" max="7178" width="9.5703125" style="27" customWidth="1"/>
    <col min="7179" max="7179" width="13.85546875" style="27" customWidth="1"/>
    <col min="7180" max="7181" width="9.5703125" style="27" customWidth="1"/>
    <col min="7182" max="7182" width="13.28515625" style="27" customWidth="1"/>
    <col min="7183" max="7183" width="24.5703125" style="27" customWidth="1"/>
    <col min="7184" max="7184" width="35.5703125" style="27" customWidth="1"/>
    <col min="7185" max="7185" width="8.140625" style="27" customWidth="1"/>
    <col min="7186" max="7186" width="14" style="27" customWidth="1"/>
    <col min="7187" max="7187" width="22.85546875" style="27" customWidth="1"/>
    <col min="7188" max="7421" width="9.140625" style="27"/>
    <col min="7422" max="7422" width="6.5703125" style="27" customWidth="1"/>
    <col min="7423" max="7423" width="20.5703125" style="27" customWidth="1"/>
    <col min="7424" max="7424" width="21.85546875" style="27" customWidth="1"/>
    <col min="7425" max="7425" width="13.5703125" style="27" customWidth="1"/>
    <col min="7426" max="7428" width="10.5703125" style="27" customWidth="1"/>
    <col min="7429" max="7429" width="12.5703125" style="27" customWidth="1"/>
    <col min="7430" max="7431" width="9.5703125" style="27" customWidth="1"/>
    <col min="7432" max="7432" width="13" style="27" customWidth="1"/>
    <col min="7433" max="7434" width="9.5703125" style="27" customWidth="1"/>
    <col min="7435" max="7435" width="13.85546875" style="27" customWidth="1"/>
    <col min="7436" max="7437" width="9.5703125" style="27" customWidth="1"/>
    <col min="7438" max="7438" width="13.28515625" style="27" customWidth="1"/>
    <col min="7439" max="7439" width="24.5703125" style="27" customWidth="1"/>
    <col min="7440" max="7440" width="35.5703125" style="27" customWidth="1"/>
    <col min="7441" max="7441" width="8.140625" style="27" customWidth="1"/>
    <col min="7442" max="7442" width="14" style="27" customWidth="1"/>
    <col min="7443" max="7443" width="22.85546875" style="27" customWidth="1"/>
    <col min="7444" max="7677" width="9.140625" style="27"/>
    <col min="7678" max="7678" width="6.5703125" style="27" customWidth="1"/>
    <col min="7679" max="7679" width="20.5703125" style="27" customWidth="1"/>
    <col min="7680" max="7680" width="21.85546875" style="27" customWidth="1"/>
    <col min="7681" max="7681" width="13.5703125" style="27" customWidth="1"/>
    <col min="7682" max="7684" width="10.5703125" style="27" customWidth="1"/>
    <col min="7685" max="7685" width="12.5703125" style="27" customWidth="1"/>
    <col min="7686" max="7687" width="9.5703125" style="27" customWidth="1"/>
    <col min="7688" max="7688" width="13" style="27" customWidth="1"/>
    <col min="7689" max="7690" width="9.5703125" style="27" customWidth="1"/>
    <col min="7691" max="7691" width="13.85546875" style="27" customWidth="1"/>
    <col min="7692" max="7693" width="9.5703125" style="27" customWidth="1"/>
    <col min="7694" max="7694" width="13.28515625" style="27" customWidth="1"/>
    <col min="7695" max="7695" width="24.5703125" style="27" customWidth="1"/>
    <col min="7696" max="7696" width="35.5703125" style="27" customWidth="1"/>
    <col min="7697" max="7697" width="8.140625" style="27" customWidth="1"/>
    <col min="7698" max="7698" width="14" style="27" customWidth="1"/>
    <col min="7699" max="7699" width="22.85546875" style="27" customWidth="1"/>
    <col min="7700" max="7933" width="9.140625" style="27"/>
    <col min="7934" max="7934" width="6.5703125" style="27" customWidth="1"/>
    <col min="7935" max="7935" width="20.5703125" style="27" customWidth="1"/>
    <col min="7936" max="7936" width="21.85546875" style="27" customWidth="1"/>
    <col min="7937" max="7937" width="13.5703125" style="27" customWidth="1"/>
    <col min="7938" max="7940" width="10.5703125" style="27" customWidth="1"/>
    <col min="7941" max="7941" width="12.5703125" style="27" customWidth="1"/>
    <col min="7942" max="7943" width="9.5703125" style="27" customWidth="1"/>
    <col min="7944" max="7944" width="13" style="27" customWidth="1"/>
    <col min="7945" max="7946" width="9.5703125" style="27" customWidth="1"/>
    <col min="7947" max="7947" width="13.85546875" style="27" customWidth="1"/>
    <col min="7948" max="7949" width="9.5703125" style="27" customWidth="1"/>
    <col min="7950" max="7950" width="13.28515625" style="27" customWidth="1"/>
    <col min="7951" max="7951" width="24.5703125" style="27" customWidth="1"/>
    <col min="7952" max="7952" width="35.5703125" style="27" customWidth="1"/>
    <col min="7953" max="7953" width="8.140625" style="27" customWidth="1"/>
    <col min="7954" max="7954" width="14" style="27" customWidth="1"/>
    <col min="7955" max="7955" width="22.85546875" style="27" customWidth="1"/>
    <col min="7956" max="8189" width="9.140625" style="27"/>
    <col min="8190" max="8190" width="6.5703125" style="27" customWidth="1"/>
    <col min="8191" max="8191" width="20.5703125" style="27" customWidth="1"/>
    <col min="8192" max="8192" width="21.85546875" style="27" customWidth="1"/>
    <col min="8193" max="8193" width="13.5703125" style="27" customWidth="1"/>
    <col min="8194" max="8196" width="10.5703125" style="27" customWidth="1"/>
    <col min="8197" max="8197" width="12.5703125" style="27" customWidth="1"/>
    <col min="8198" max="8199" width="9.5703125" style="27" customWidth="1"/>
    <col min="8200" max="8200" width="13" style="27" customWidth="1"/>
    <col min="8201" max="8202" width="9.5703125" style="27" customWidth="1"/>
    <col min="8203" max="8203" width="13.85546875" style="27" customWidth="1"/>
    <col min="8204" max="8205" width="9.5703125" style="27" customWidth="1"/>
    <col min="8206" max="8206" width="13.28515625" style="27" customWidth="1"/>
    <col min="8207" max="8207" width="24.5703125" style="27" customWidth="1"/>
    <col min="8208" max="8208" width="35.5703125" style="27" customWidth="1"/>
    <col min="8209" max="8209" width="8.140625" style="27" customWidth="1"/>
    <col min="8210" max="8210" width="14" style="27" customWidth="1"/>
    <col min="8211" max="8211" width="22.85546875" style="27" customWidth="1"/>
    <col min="8212" max="8445" width="9.140625" style="27"/>
    <col min="8446" max="8446" width="6.5703125" style="27" customWidth="1"/>
    <col min="8447" max="8447" width="20.5703125" style="27" customWidth="1"/>
    <col min="8448" max="8448" width="21.85546875" style="27" customWidth="1"/>
    <col min="8449" max="8449" width="13.5703125" style="27" customWidth="1"/>
    <col min="8450" max="8452" width="10.5703125" style="27" customWidth="1"/>
    <col min="8453" max="8453" width="12.5703125" style="27" customWidth="1"/>
    <col min="8454" max="8455" width="9.5703125" style="27" customWidth="1"/>
    <col min="8456" max="8456" width="13" style="27" customWidth="1"/>
    <col min="8457" max="8458" width="9.5703125" style="27" customWidth="1"/>
    <col min="8459" max="8459" width="13.85546875" style="27" customWidth="1"/>
    <col min="8460" max="8461" width="9.5703125" style="27" customWidth="1"/>
    <col min="8462" max="8462" width="13.28515625" style="27" customWidth="1"/>
    <col min="8463" max="8463" width="24.5703125" style="27" customWidth="1"/>
    <col min="8464" max="8464" width="35.5703125" style="27" customWidth="1"/>
    <col min="8465" max="8465" width="8.140625" style="27" customWidth="1"/>
    <col min="8466" max="8466" width="14" style="27" customWidth="1"/>
    <col min="8467" max="8467" width="22.85546875" style="27" customWidth="1"/>
    <col min="8468" max="8701" width="9.140625" style="27"/>
    <col min="8702" max="8702" width="6.5703125" style="27" customWidth="1"/>
    <col min="8703" max="8703" width="20.5703125" style="27" customWidth="1"/>
    <col min="8704" max="8704" width="21.85546875" style="27" customWidth="1"/>
    <col min="8705" max="8705" width="13.5703125" style="27" customWidth="1"/>
    <col min="8706" max="8708" width="10.5703125" style="27" customWidth="1"/>
    <col min="8709" max="8709" width="12.5703125" style="27" customWidth="1"/>
    <col min="8710" max="8711" width="9.5703125" style="27" customWidth="1"/>
    <col min="8712" max="8712" width="13" style="27" customWidth="1"/>
    <col min="8713" max="8714" width="9.5703125" style="27" customWidth="1"/>
    <col min="8715" max="8715" width="13.85546875" style="27" customWidth="1"/>
    <col min="8716" max="8717" width="9.5703125" style="27" customWidth="1"/>
    <col min="8718" max="8718" width="13.28515625" style="27" customWidth="1"/>
    <col min="8719" max="8719" width="24.5703125" style="27" customWidth="1"/>
    <col min="8720" max="8720" width="35.5703125" style="27" customWidth="1"/>
    <col min="8721" max="8721" width="8.140625" style="27" customWidth="1"/>
    <col min="8722" max="8722" width="14" style="27" customWidth="1"/>
    <col min="8723" max="8723" width="22.85546875" style="27" customWidth="1"/>
    <col min="8724" max="8957" width="9.140625" style="27"/>
    <col min="8958" max="8958" width="6.5703125" style="27" customWidth="1"/>
    <col min="8959" max="8959" width="20.5703125" style="27" customWidth="1"/>
    <col min="8960" max="8960" width="21.85546875" style="27" customWidth="1"/>
    <col min="8961" max="8961" width="13.5703125" style="27" customWidth="1"/>
    <col min="8962" max="8964" width="10.5703125" style="27" customWidth="1"/>
    <col min="8965" max="8965" width="12.5703125" style="27" customWidth="1"/>
    <col min="8966" max="8967" width="9.5703125" style="27" customWidth="1"/>
    <col min="8968" max="8968" width="13" style="27" customWidth="1"/>
    <col min="8969" max="8970" width="9.5703125" style="27" customWidth="1"/>
    <col min="8971" max="8971" width="13.85546875" style="27" customWidth="1"/>
    <col min="8972" max="8973" width="9.5703125" style="27" customWidth="1"/>
    <col min="8974" max="8974" width="13.28515625" style="27" customWidth="1"/>
    <col min="8975" max="8975" width="24.5703125" style="27" customWidth="1"/>
    <col min="8976" max="8976" width="35.5703125" style="27" customWidth="1"/>
    <col min="8977" max="8977" width="8.140625" style="27" customWidth="1"/>
    <col min="8978" max="8978" width="14" style="27" customWidth="1"/>
    <col min="8979" max="8979" width="22.85546875" style="27" customWidth="1"/>
    <col min="8980" max="9213" width="9.140625" style="27"/>
    <col min="9214" max="9214" width="6.5703125" style="27" customWidth="1"/>
    <col min="9215" max="9215" width="20.5703125" style="27" customWidth="1"/>
    <col min="9216" max="9216" width="21.85546875" style="27" customWidth="1"/>
    <col min="9217" max="9217" width="13.5703125" style="27" customWidth="1"/>
    <col min="9218" max="9220" width="10.5703125" style="27" customWidth="1"/>
    <col min="9221" max="9221" width="12.5703125" style="27" customWidth="1"/>
    <col min="9222" max="9223" width="9.5703125" style="27" customWidth="1"/>
    <col min="9224" max="9224" width="13" style="27" customWidth="1"/>
    <col min="9225" max="9226" width="9.5703125" style="27" customWidth="1"/>
    <col min="9227" max="9227" width="13.85546875" style="27" customWidth="1"/>
    <col min="9228" max="9229" width="9.5703125" style="27" customWidth="1"/>
    <col min="9230" max="9230" width="13.28515625" style="27" customWidth="1"/>
    <col min="9231" max="9231" width="24.5703125" style="27" customWidth="1"/>
    <col min="9232" max="9232" width="35.5703125" style="27" customWidth="1"/>
    <col min="9233" max="9233" width="8.140625" style="27" customWidth="1"/>
    <col min="9234" max="9234" width="14" style="27" customWidth="1"/>
    <col min="9235" max="9235" width="22.85546875" style="27" customWidth="1"/>
    <col min="9236" max="9469" width="9.140625" style="27"/>
    <col min="9470" max="9470" width="6.5703125" style="27" customWidth="1"/>
    <col min="9471" max="9471" width="20.5703125" style="27" customWidth="1"/>
    <col min="9472" max="9472" width="21.85546875" style="27" customWidth="1"/>
    <col min="9473" max="9473" width="13.5703125" style="27" customWidth="1"/>
    <col min="9474" max="9476" width="10.5703125" style="27" customWidth="1"/>
    <col min="9477" max="9477" width="12.5703125" style="27" customWidth="1"/>
    <col min="9478" max="9479" width="9.5703125" style="27" customWidth="1"/>
    <col min="9480" max="9480" width="13" style="27" customWidth="1"/>
    <col min="9481" max="9482" width="9.5703125" style="27" customWidth="1"/>
    <col min="9483" max="9483" width="13.85546875" style="27" customWidth="1"/>
    <col min="9484" max="9485" width="9.5703125" style="27" customWidth="1"/>
    <col min="9486" max="9486" width="13.28515625" style="27" customWidth="1"/>
    <col min="9487" max="9487" width="24.5703125" style="27" customWidth="1"/>
    <col min="9488" max="9488" width="35.5703125" style="27" customWidth="1"/>
    <col min="9489" max="9489" width="8.140625" style="27" customWidth="1"/>
    <col min="9490" max="9490" width="14" style="27" customWidth="1"/>
    <col min="9491" max="9491" width="22.85546875" style="27" customWidth="1"/>
    <col min="9492" max="9725" width="9.140625" style="27"/>
    <col min="9726" max="9726" width="6.5703125" style="27" customWidth="1"/>
    <col min="9727" max="9727" width="20.5703125" style="27" customWidth="1"/>
    <col min="9728" max="9728" width="21.85546875" style="27" customWidth="1"/>
    <col min="9729" max="9729" width="13.5703125" style="27" customWidth="1"/>
    <col min="9730" max="9732" width="10.5703125" style="27" customWidth="1"/>
    <col min="9733" max="9733" width="12.5703125" style="27" customWidth="1"/>
    <col min="9734" max="9735" width="9.5703125" style="27" customWidth="1"/>
    <col min="9736" max="9736" width="13" style="27" customWidth="1"/>
    <col min="9737" max="9738" width="9.5703125" style="27" customWidth="1"/>
    <col min="9739" max="9739" width="13.85546875" style="27" customWidth="1"/>
    <col min="9740" max="9741" width="9.5703125" style="27" customWidth="1"/>
    <col min="9742" max="9742" width="13.28515625" style="27" customWidth="1"/>
    <col min="9743" max="9743" width="24.5703125" style="27" customWidth="1"/>
    <col min="9744" max="9744" width="35.5703125" style="27" customWidth="1"/>
    <col min="9745" max="9745" width="8.140625" style="27" customWidth="1"/>
    <col min="9746" max="9746" width="14" style="27" customWidth="1"/>
    <col min="9747" max="9747" width="22.85546875" style="27" customWidth="1"/>
    <col min="9748" max="9981" width="9.140625" style="27"/>
    <col min="9982" max="9982" width="6.5703125" style="27" customWidth="1"/>
    <col min="9983" max="9983" width="20.5703125" style="27" customWidth="1"/>
    <col min="9984" max="9984" width="21.85546875" style="27" customWidth="1"/>
    <col min="9985" max="9985" width="13.5703125" style="27" customWidth="1"/>
    <col min="9986" max="9988" width="10.5703125" style="27" customWidth="1"/>
    <col min="9989" max="9989" width="12.5703125" style="27" customWidth="1"/>
    <col min="9990" max="9991" width="9.5703125" style="27" customWidth="1"/>
    <col min="9992" max="9992" width="13" style="27" customWidth="1"/>
    <col min="9993" max="9994" width="9.5703125" style="27" customWidth="1"/>
    <col min="9995" max="9995" width="13.85546875" style="27" customWidth="1"/>
    <col min="9996" max="9997" width="9.5703125" style="27" customWidth="1"/>
    <col min="9998" max="9998" width="13.28515625" style="27" customWidth="1"/>
    <col min="9999" max="9999" width="24.5703125" style="27" customWidth="1"/>
    <col min="10000" max="10000" width="35.5703125" style="27" customWidth="1"/>
    <col min="10001" max="10001" width="8.140625" style="27" customWidth="1"/>
    <col min="10002" max="10002" width="14" style="27" customWidth="1"/>
    <col min="10003" max="10003" width="22.85546875" style="27" customWidth="1"/>
    <col min="10004" max="10237" width="9.140625" style="27"/>
    <col min="10238" max="10238" width="6.5703125" style="27" customWidth="1"/>
    <col min="10239" max="10239" width="20.5703125" style="27" customWidth="1"/>
    <col min="10240" max="10240" width="21.85546875" style="27" customWidth="1"/>
    <col min="10241" max="10241" width="13.5703125" style="27" customWidth="1"/>
    <col min="10242" max="10244" width="10.5703125" style="27" customWidth="1"/>
    <col min="10245" max="10245" width="12.5703125" style="27" customWidth="1"/>
    <col min="10246" max="10247" width="9.5703125" style="27" customWidth="1"/>
    <col min="10248" max="10248" width="13" style="27" customWidth="1"/>
    <col min="10249" max="10250" width="9.5703125" style="27" customWidth="1"/>
    <col min="10251" max="10251" width="13.85546875" style="27" customWidth="1"/>
    <col min="10252" max="10253" width="9.5703125" style="27" customWidth="1"/>
    <col min="10254" max="10254" width="13.28515625" style="27" customWidth="1"/>
    <col min="10255" max="10255" width="24.5703125" style="27" customWidth="1"/>
    <col min="10256" max="10256" width="35.5703125" style="27" customWidth="1"/>
    <col min="10257" max="10257" width="8.140625" style="27" customWidth="1"/>
    <col min="10258" max="10258" width="14" style="27" customWidth="1"/>
    <col min="10259" max="10259" width="22.85546875" style="27" customWidth="1"/>
    <col min="10260" max="10493" width="9.140625" style="27"/>
    <col min="10494" max="10494" width="6.5703125" style="27" customWidth="1"/>
    <col min="10495" max="10495" width="20.5703125" style="27" customWidth="1"/>
    <col min="10496" max="10496" width="21.85546875" style="27" customWidth="1"/>
    <col min="10497" max="10497" width="13.5703125" style="27" customWidth="1"/>
    <col min="10498" max="10500" width="10.5703125" style="27" customWidth="1"/>
    <col min="10501" max="10501" width="12.5703125" style="27" customWidth="1"/>
    <col min="10502" max="10503" width="9.5703125" style="27" customWidth="1"/>
    <col min="10504" max="10504" width="13" style="27" customWidth="1"/>
    <col min="10505" max="10506" width="9.5703125" style="27" customWidth="1"/>
    <col min="10507" max="10507" width="13.85546875" style="27" customWidth="1"/>
    <col min="10508" max="10509" width="9.5703125" style="27" customWidth="1"/>
    <col min="10510" max="10510" width="13.28515625" style="27" customWidth="1"/>
    <col min="10511" max="10511" width="24.5703125" style="27" customWidth="1"/>
    <col min="10512" max="10512" width="35.5703125" style="27" customWidth="1"/>
    <col min="10513" max="10513" width="8.140625" style="27" customWidth="1"/>
    <col min="10514" max="10514" width="14" style="27" customWidth="1"/>
    <col min="10515" max="10515" width="22.85546875" style="27" customWidth="1"/>
    <col min="10516" max="10749" width="9.140625" style="27"/>
    <col min="10750" max="10750" width="6.5703125" style="27" customWidth="1"/>
    <col min="10751" max="10751" width="20.5703125" style="27" customWidth="1"/>
    <col min="10752" max="10752" width="21.85546875" style="27" customWidth="1"/>
    <col min="10753" max="10753" width="13.5703125" style="27" customWidth="1"/>
    <col min="10754" max="10756" width="10.5703125" style="27" customWidth="1"/>
    <col min="10757" max="10757" width="12.5703125" style="27" customWidth="1"/>
    <col min="10758" max="10759" width="9.5703125" style="27" customWidth="1"/>
    <col min="10760" max="10760" width="13" style="27" customWidth="1"/>
    <col min="10761" max="10762" width="9.5703125" style="27" customWidth="1"/>
    <col min="10763" max="10763" width="13.85546875" style="27" customWidth="1"/>
    <col min="10764" max="10765" width="9.5703125" style="27" customWidth="1"/>
    <col min="10766" max="10766" width="13.28515625" style="27" customWidth="1"/>
    <col min="10767" max="10767" width="24.5703125" style="27" customWidth="1"/>
    <col min="10768" max="10768" width="35.5703125" style="27" customWidth="1"/>
    <col min="10769" max="10769" width="8.140625" style="27" customWidth="1"/>
    <col min="10770" max="10770" width="14" style="27" customWidth="1"/>
    <col min="10771" max="10771" width="22.85546875" style="27" customWidth="1"/>
    <col min="10772" max="11005" width="9.140625" style="27"/>
    <col min="11006" max="11006" width="6.5703125" style="27" customWidth="1"/>
    <col min="11007" max="11007" width="20.5703125" style="27" customWidth="1"/>
    <col min="11008" max="11008" width="21.85546875" style="27" customWidth="1"/>
    <col min="11009" max="11009" width="13.5703125" style="27" customWidth="1"/>
    <col min="11010" max="11012" width="10.5703125" style="27" customWidth="1"/>
    <col min="11013" max="11013" width="12.5703125" style="27" customWidth="1"/>
    <col min="11014" max="11015" width="9.5703125" style="27" customWidth="1"/>
    <col min="11016" max="11016" width="13" style="27" customWidth="1"/>
    <col min="11017" max="11018" width="9.5703125" style="27" customWidth="1"/>
    <col min="11019" max="11019" width="13.85546875" style="27" customWidth="1"/>
    <col min="11020" max="11021" width="9.5703125" style="27" customWidth="1"/>
    <col min="11022" max="11022" width="13.28515625" style="27" customWidth="1"/>
    <col min="11023" max="11023" width="24.5703125" style="27" customWidth="1"/>
    <col min="11024" max="11024" width="35.5703125" style="27" customWidth="1"/>
    <col min="11025" max="11025" width="8.140625" style="27" customWidth="1"/>
    <col min="11026" max="11026" width="14" style="27" customWidth="1"/>
    <col min="11027" max="11027" width="22.85546875" style="27" customWidth="1"/>
    <col min="11028" max="11261" width="9.140625" style="27"/>
    <col min="11262" max="11262" width="6.5703125" style="27" customWidth="1"/>
    <col min="11263" max="11263" width="20.5703125" style="27" customWidth="1"/>
    <col min="11264" max="11264" width="21.85546875" style="27" customWidth="1"/>
    <col min="11265" max="11265" width="13.5703125" style="27" customWidth="1"/>
    <col min="11266" max="11268" width="10.5703125" style="27" customWidth="1"/>
    <col min="11269" max="11269" width="12.5703125" style="27" customWidth="1"/>
    <col min="11270" max="11271" width="9.5703125" style="27" customWidth="1"/>
    <col min="11272" max="11272" width="13" style="27" customWidth="1"/>
    <col min="11273" max="11274" width="9.5703125" style="27" customWidth="1"/>
    <col min="11275" max="11275" width="13.85546875" style="27" customWidth="1"/>
    <col min="11276" max="11277" width="9.5703125" style="27" customWidth="1"/>
    <col min="11278" max="11278" width="13.28515625" style="27" customWidth="1"/>
    <col min="11279" max="11279" width="24.5703125" style="27" customWidth="1"/>
    <col min="11280" max="11280" width="35.5703125" style="27" customWidth="1"/>
    <col min="11281" max="11281" width="8.140625" style="27" customWidth="1"/>
    <col min="11282" max="11282" width="14" style="27" customWidth="1"/>
    <col min="11283" max="11283" width="22.85546875" style="27" customWidth="1"/>
    <col min="11284" max="11517" width="9.140625" style="27"/>
    <col min="11518" max="11518" width="6.5703125" style="27" customWidth="1"/>
    <col min="11519" max="11519" width="20.5703125" style="27" customWidth="1"/>
    <col min="11520" max="11520" width="21.85546875" style="27" customWidth="1"/>
    <col min="11521" max="11521" width="13.5703125" style="27" customWidth="1"/>
    <col min="11522" max="11524" width="10.5703125" style="27" customWidth="1"/>
    <col min="11525" max="11525" width="12.5703125" style="27" customWidth="1"/>
    <col min="11526" max="11527" width="9.5703125" style="27" customWidth="1"/>
    <col min="11528" max="11528" width="13" style="27" customWidth="1"/>
    <col min="11529" max="11530" width="9.5703125" style="27" customWidth="1"/>
    <col min="11531" max="11531" width="13.85546875" style="27" customWidth="1"/>
    <col min="11532" max="11533" width="9.5703125" style="27" customWidth="1"/>
    <col min="11534" max="11534" width="13.28515625" style="27" customWidth="1"/>
    <col min="11535" max="11535" width="24.5703125" style="27" customWidth="1"/>
    <col min="11536" max="11536" width="35.5703125" style="27" customWidth="1"/>
    <col min="11537" max="11537" width="8.140625" style="27" customWidth="1"/>
    <col min="11538" max="11538" width="14" style="27" customWidth="1"/>
    <col min="11539" max="11539" width="22.85546875" style="27" customWidth="1"/>
    <col min="11540" max="11773" width="9.140625" style="27"/>
    <col min="11774" max="11774" width="6.5703125" style="27" customWidth="1"/>
    <col min="11775" max="11775" width="20.5703125" style="27" customWidth="1"/>
    <col min="11776" max="11776" width="21.85546875" style="27" customWidth="1"/>
    <col min="11777" max="11777" width="13.5703125" style="27" customWidth="1"/>
    <col min="11778" max="11780" width="10.5703125" style="27" customWidth="1"/>
    <col min="11781" max="11781" width="12.5703125" style="27" customWidth="1"/>
    <col min="11782" max="11783" width="9.5703125" style="27" customWidth="1"/>
    <col min="11784" max="11784" width="13" style="27" customWidth="1"/>
    <col min="11785" max="11786" width="9.5703125" style="27" customWidth="1"/>
    <col min="11787" max="11787" width="13.85546875" style="27" customWidth="1"/>
    <col min="11788" max="11789" width="9.5703125" style="27" customWidth="1"/>
    <col min="11790" max="11790" width="13.28515625" style="27" customWidth="1"/>
    <col min="11791" max="11791" width="24.5703125" style="27" customWidth="1"/>
    <col min="11792" max="11792" width="35.5703125" style="27" customWidth="1"/>
    <col min="11793" max="11793" width="8.140625" style="27" customWidth="1"/>
    <col min="11794" max="11794" width="14" style="27" customWidth="1"/>
    <col min="11795" max="11795" width="22.85546875" style="27" customWidth="1"/>
    <col min="11796" max="12029" width="9.140625" style="27"/>
    <col min="12030" max="12030" width="6.5703125" style="27" customWidth="1"/>
    <col min="12031" max="12031" width="20.5703125" style="27" customWidth="1"/>
    <col min="12032" max="12032" width="21.85546875" style="27" customWidth="1"/>
    <col min="12033" max="12033" width="13.5703125" style="27" customWidth="1"/>
    <col min="12034" max="12036" width="10.5703125" style="27" customWidth="1"/>
    <col min="12037" max="12037" width="12.5703125" style="27" customWidth="1"/>
    <col min="12038" max="12039" width="9.5703125" style="27" customWidth="1"/>
    <col min="12040" max="12040" width="13" style="27" customWidth="1"/>
    <col min="12041" max="12042" width="9.5703125" style="27" customWidth="1"/>
    <col min="12043" max="12043" width="13.85546875" style="27" customWidth="1"/>
    <col min="12044" max="12045" width="9.5703125" style="27" customWidth="1"/>
    <col min="12046" max="12046" width="13.28515625" style="27" customWidth="1"/>
    <col min="12047" max="12047" width="24.5703125" style="27" customWidth="1"/>
    <col min="12048" max="12048" width="35.5703125" style="27" customWidth="1"/>
    <col min="12049" max="12049" width="8.140625" style="27" customWidth="1"/>
    <col min="12050" max="12050" width="14" style="27" customWidth="1"/>
    <col min="12051" max="12051" width="22.85546875" style="27" customWidth="1"/>
    <col min="12052" max="12285" width="9.140625" style="27"/>
    <col min="12286" max="12286" width="6.5703125" style="27" customWidth="1"/>
    <col min="12287" max="12287" width="20.5703125" style="27" customWidth="1"/>
    <col min="12288" max="12288" width="21.85546875" style="27" customWidth="1"/>
    <col min="12289" max="12289" width="13.5703125" style="27" customWidth="1"/>
    <col min="12290" max="12292" width="10.5703125" style="27" customWidth="1"/>
    <col min="12293" max="12293" width="12.5703125" style="27" customWidth="1"/>
    <col min="12294" max="12295" width="9.5703125" style="27" customWidth="1"/>
    <col min="12296" max="12296" width="13" style="27" customWidth="1"/>
    <col min="12297" max="12298" width="9.5703125" style="27" customWidth="1"/>
    <col min="12299" max="12299" width="13.85546875" style="27" customWidth="1"/>
    <col min="12300" max="12301" width="9.5703125" style="27" customWidth="1"/>
    <col min="12302" max="12302" width="13.28515625" style="27" customWidth="1"/>
    <col min="12303" max="12303" width="24.5703125" style="27" customWidth="1"/>
    <col min="12304" max="12304" width="35.5703125" style="27" customWidth="1"/>
    <col min="12305" max="12305" width="8.140625" style="27" customWidth="1"/>
    <col min="12306" max="12306" width="14" style="27" customWidth="1"/>
    <col min="12307" max="12307" width="22.85546875" style="27" customWidth="1"/>
    <col min="12308" max="12541" width="9.140625" style="27"/>
    <col min="12542" max="12542" width="6.5703125" style="27" customWidth="1"/>
    <col min="12543" max="12543" width="20.5703125" style="27" customWidth="1"/>
    <col min="12544" max="12544" width="21.85546875" style="27" customWidth="1"/>
    <col min="12545" max="12545" width="13.5703125" style="27" customWidth="1"/>
    <col min="12546" max="12548" width="10.5703125" style="27" customWidth="1"/>
    <col min="12549" max="12549" width="12.5703125" style="27" customWidth="1"/>
    <col min="12550" max="12551" width="9.5703125" style="27" customWidth="1"/>
    <col min="12552" max="12552" width="13" style="27" customWidth="1"/>
    <col min="12553" max="12554" width="9.5703125" style="27" customWidth="1"/>
    <col min="12555" max="12555" width="13.85546875" style="27" customWidth="1"/>
    <col min="12556" max="12557" width="9.5703125" style="27" customWidth="1"/>
    <col min="12558" max="12558" width="13.28515625" style="27" customWidth="1"/>
    <col min="12559" max="12559" width="24.5703125" style="27" customWidth="1"/>
    <col min="12560" max="12560" width="35.5703125" style="27" customWidth="1"/>
    <col min="12561" max="12561" width="8.140625" style="27" customWidth="1"/>
    <col min="12562" max="12562" width="14" style="27" customWidth="1"/>
    <col min="12563" max="12563" width="22.85546875" style="27" customWidth="1"/>
    <col min="12564" max="12797" width="9.140625" style="27"/>
    <col min="12798" max="12798" width="6.5703125" style="27" customWidth="1"/>
    <col min="12799" max="12799" width="20.5703125" style="27" customWidth="1"/>
    <col min="12800" max="12800" width="21.85546875" style="27" customWidth="1"/>
    <col min="12801" max="12801" width="13.5703125" style="27" customWidth="1"/>
    <col min="12802" max="12804" width="10.5703125" style="27" customWidth="1"/>
    <col min="12805" max="12805" width="12.5703125" style="27" customWidth="1"/>
    <col min="12806" max="12807" width="9.5703125" style="27" customWidth="1"/>
    <col min="12808" max="12808" width="13" style="27" customWidth="1"/>
    <col min="12809" max="12810" width="9.5703125" style="27" customWidth="1"/>
    <col min="12811" max="12811" width="13.85546875" style="27" customWidth="1"/>
    <col min="12812" max="12813" width="9.5703125" style="27" customWidth="1"/>
    <col min="12814" max="12814" width="13.28515625" style="27" customWidth="1"/>
    <col min="12815" max="12815" width="24.5703125" style="27" customWidth="1"/>
    <col min="12816" max="12816" width="35.5703125" style="27" customWidth="1"/>
    <col min="12817" max="12817" width="8.140625" style="27" customWidth="1"/>
    <col min="12818" max="12818" width="14" style="27" customWidth="1"/>
    <col min="12819" max="12819" width="22.85546875" style="27" customWidth="1"/>
    <col min="12820" max="13053" width="9.140625" style="27"/>
    <col min="13054" max="13054" width="6.5703125" style="27" customWidth="1"/>
    <col min="13055" max="13055" width="20.5703125" style="27" customWidth="1"/>
    <col min="13056" max="13056" width="21.85546875" style="27" customWidth="1"/>
    <col min="13057" max="13057" width="13.5703125" style="27" customWidth="1"/>
    <col min="13058" max="13060" width="10.5703125" style="27" customWidth="1"/>
    <col min="13061" max="13061" width="12.5703125" style="27" customWidth="1"/>
    <col min="13062" max="13063" width="9.5703125" style="27" customWidth="1"/>
    <col min="13064" max="13064" width="13" style="27" customWidth="1"/>
    <col min="13065" max="13066" width="9.5703125" style="27" customWidth="1"/>
    <col min="13067" max="13067" width="13.85546875" style="27" customWidth="1"/>
    <col min="13068" max="13069" width="9.5703125" style="27" customWidth="1"/>
    <col min="13070" max="13070" width="13.28515625" style="27" customWidth="1"/>
    <col min="13071" max="13071" width="24.5703125" style="27" customWidth="1"/>
    <col min="13072" max="13072" width="35.5703125" style="27" customWidth="1"/>
    <col min="13073" max="13073" width="8.140625" style="27" customWidth="1"/>
    <col min="13074" max="13074" width="14" style="27" customWidth="1"/>
    <col min="13075" max="13075" width="22.85546875" style="27" customWidth="1"/>
    <col min="13076" max="13309" width="9.140625" style="27"/>
    <col min="13310" max="13310" width="6.5703125" style="27" customWidth="1"/>
    <col min="13311" max="13311" width="20.5703125" style="27" customWidth="1"/>
    <col min="13312" max="13312" width="21.85546875" style="27" customWidth="1"/>
    <col min="13313" max="13313" width="13.5703125" style="27" customWidth="1"/>
    <col min="13314" max="13316" width="10.5703125" style="27" customWidth="1"/>
    <col min="13317" max="13317" width="12.5703125" style="27" customWidth="1"/>
    <col min="13318" max="13319" width="9.5703125" style="27" customWidth="1"/>
    <col min="13320" max="13320" width="13" style="27" customWidth="1"/>
    <col min="13321" max="13322" width="9.5703125" style="27" customWidth="1"/>
    <col min="13323" max="13323" width="13.85546875" style="27" customWidth="1"/>
    <col min="13324" max="13325" width="9.5703125" style="27" customWidth="1"/>
    <col min="13326" max="13326" width="13.28515625" style="27" customWidth="1"/>
    <col min="13327" max="13327" width="24.5703125" style="27" customWidth="1"/>
    <col min="13328" max="13328" width="35.5703125" style="27" customWidth="1"/>
    <col min="13329" max="13329" width="8.140625" style="27" customWidth="1"/>
    <col min="13330" max="13330" width="14" style="27" customWidth="1"/>
    <col min="13331" max="13331" width="22.85546875" style="27" customWidth="1"/>
    <col min="13332" max="13565" width="9.140625" style="27"/>
    <col min="13566" max="13566" width="6.5703125" style="27" customWidth="1"/>
    <col min="13567" max="13567" width="20.5703125" style="27" customWidth="1"/>
    <col min="13568" max="13568" width="21.85546875" style="27" customWidth="1"/>
    <col min="13569" max="13569" width="13.5703125" style="27" customWidth="1"/>
    <col min="13570" max="13572" width="10.5703125" style="27" customWidth="1"/>
    <col min="13573" max="13573" width="12.5703125" style="27" customWidth="1"/>
    <col min="13574" max="13575" width="9.5703125" style="27" customWidth="1"/>
    <col min="13576" max="13576" width="13" style="27" customWidth="1"/>
    <col min="13577" max="13578" width="9.5703125" style="27" customWidth="1"/>
    <col min="13579" max="13579" width="13.85546875" style="27" customWidth="1"/>
    <col min="13580" max="13581" width="9.5703125" style="27" customWidth="1"/>
    <col min="13582" max="13582" width="13.28515625" style="27" customWidth="1"/>
    <col min="13583" max="13583" width="24.5703125" style="27" customWidth="1"/>
    <col min="13584" max="13584" width="35.5703125" style="27" customWidth="1"/>
    <col min="13585" max="13585" width="8.140625" style="27" customWidth="1"/>
    <col min="13586" max="13586" width="14" style="27" customWidth="1"/>
    <col min="13587" max="13587" width="22.85546875" style="27" customWidth="1"/>
    <col min="13588" max="13821" width="9.140625" style="27"/>
    <col min="13822" max="13822" width="6.5703125" style="27" customWidth="1"/>
    <col min="13823" max="13823" width="20.5703125" style="27" customWidth="1"/>
    <col min="13824" max="13824" width="21.85546875" style="27" customWidth="1"/>
    <col min="13825" max="13825" width="13.5703125" style="27" customWidth="1"/>
    <col min="13826" max="13828" width="10.5703125" style="27" customWidth="1"/>
    <col min="13829" max="13829" width="12.5703125" style="27" customWidth="1"/>
    <col min="13830" max="13831" width="9.5703125" style="27" customWidth="1"/>
    <col min="13832" max="13832" width="13" style="27" customWidth="1"/>
    <col min="13833" max="13834" width="9.5703125" style="27" customWidth="1"/>
    <col min="13835" max="13835" width="13.85546875" style="27" customWidth="1"/>
    <col min="13836" max="13837" width="9.5703125" style="27" customWidth="1"/>
    <col min="13838" max="13838" width="13.28515625" style="27" customWidth="1"/>
    <col min="13839" max="13839" width="24.5703125" style="27" customWidth="1"/>
    <col min="13840" max="13840" width="35.5703125" style="27" customWidth="1"/>
    <col min="13841" max="13841" width="8.140625" style="27" customWidth="1"/>
    <col min="13842" max="13842" width="14" style="27" customWidth="1"/>
    <col min="13843" max="13843" width="22.85546875" style="27" customWidth="1"/>
    <col min="13844" max="14077" width="9.140625" style="27"/>
    <col min="14078" max="14078" width="6.5703125" style="27" customWidth="1"/>
    <col min="14079" max="14079" width="20.5703125" style="27" customWidth="1"/>
    <col min="14080" max="14080" width="21.85546875" style="27" customWidth="1"/>
    <col min="14081" max="14081" width="13.5703125" style="27" customWidth="1"/>
    <col min="14082" max="14084" width="10.5703125" style="27" customWidth="1"/>
    <col min="14085" max="14085" width="12.5703125" style="27" customWidth="1"/>
    <col min="14086" max="14087" width="9.5703125" style="27" customWidth="1"/>
    <col min="14088" max="14088" width="13" style="27" customWidth="1"/>
    <col min="14089" max="14090" width="9.5703125" style="27" customWidth="1"/>
    <col min="14091" max="14091" width="13.85546875" style="27" customWidth="1"/>
    <col min="14092" max="14093" width="9.5703125" style="27" customWidth="1"/>
    <col min="14094" max="14094" width="13.28515625" style="27" customWidth="1"/>
    <col min="14095" max="14095" width="24.5703125" style="27" customWidth="1"/>
    <col min="14096" max="14096" width="35.5703125" style="27" customWidth="1"/>
    <col min="14097" max="14097" width="8.140625" style="27" customWidth="1"/>
    <col min="14098" max="14098" width="14" style="27" customWidth="1"/>
    <col min="14099" max="14099" width="22.85546875" style="27" customWidth="1"/>
    <col min="14100" max="14333" width="9.140625" style="27"/>
    <col min="14334" max="14334" width="6.5703125" style="27" customWidth="1"/>
    <col min="14335" max="14335" width="20.5703125" style="27" customWidth="1"/>
    <col min="14336" max="14336" width="21.85546875" style="27" customWidth="1"/>
    <col min="14337" max="14337" width="13.5703125" style="27" customWidth="1"/>
    <col min="14338" max="14340" width="10.5703125" style="27" customWidth="1"/>
    <col min="14341" max="14341" width="12.5703125" style="27" customWidth="1"/>
    <col min="14342" max="14343" width="9.5703125" style="27" customWidth="1"/>
    <col min="14344" max="14344" width="13" style="27" customWidth="1"/>
    <col min="14345" max="14346" width="9.5703125" style="27" customWidth="1"/>
    <col min="14347" max="14347" width="13.85546875" style="27" customWidth="1"/>
    <col min="14348" max="14349" width="9.5703125" style="27" customWidth="1"/>
    <col min="14350" max="14350" width="13.28515625" style="27" customWidth="1"/>
    <col min="14351" max="14351" width="24.5703125" style="27" customWidth="1"/>
    <col min="14352" max="14352" width="35.5703125" style="27" customWidth="1"/>
    <col min="14353" max="14353" width="8.140625" style="27" customWidth="1"/>
    <col min="14354" max="14354" width="14" style="27" customWidth="1"/>
    <col min="14355" max="14355" width="22.85546875" style="27" customWidth="1"/>
    <col min="14356" max="14589" width="9.140625" style="27"/>
    <col min="14590" max="14590" width="6.5703125" style="27" customWidth="1"/>
    <col min="14591" max="14591" width="20.5703125" style="27" customWidth="1"/>
    <col min="14592" max="14592" width="21.85546875" style="27" customWidth="1"/>
    <col min="14593" max="14593" width="13.5703125" style="27" customWidth="1"/>
    <col min="14594" max="14596" width="10.5703125" style="27" customWidth="1"/>
    <col min="14597" max="14597" width="12.5703125" style="27" customWidth="1"/>
    <col min="14598" max="14599" width="9.5703125" style="27" customWidth="1"/>
    <col min="14600" max="14600" width="13" style="27" customWidth="1"/>
    <col min="14601" max="14602" width="9.5703125" style="27" customWidth="1"/>
    <col min="14603" max="14603" width="13.85546875" style="27" customWidth="1"/>
    <col min="14604" max="14605" width="9.5703125" style="27" customWidth="1"/>
    <col min="14606" max="14606" width="13.28515625" style="27" customWidth="1"/>
    <col min="14607" max="14607" width="24.5703125" style="27" customWidth="1"/>
    <col min="14608" max="14608" width="35.5703125" style="27" customWidth="1"/>
    <col min="14609" max="14609" width="8.140625" style="27" customWidth="1"/>
    <col min="14610" max="14610" width="14" style="27" customWidth="1"/>
    <col min="14611" max="14611" width="22.85546875" style="27" customWidth="1"/>
    <col min="14612" max="14845" width="9.140625" style="27"/>
    <col min="14846" max="14846" width="6.5703125" style="27" customWidth="1"/>
    <col min="14847" max="14847" width="20.5703125" style="27" customWidth="1"/>
    <col min="14848" max="14848" width="21.85546875" style="27" customWidth="1"/>
    <col min="14849" max="14849" width="13.5703125" style="27" customWidth="1"/>
    <col min="14850" max="14852" width="10.5703125" style="27" customWidth="1"/>
    <col min="14853" max="14853" width="12.5703125" style="27" customWidth="1"/>
    <col min="14854" max="14855" width="9.5703125" style="27" customWidth="1"/>
    <col min="14856" max="14856" width="13" style="27" customWidth="1"/>
    <col min="14857" max="14858" width="9.5703125" style="27" customWidth="1"/>
    <col min="14859" max="14859" width="13.85546875" style="27" customWidth="1"/>
    <col min="14860" max="14861" width="9.5703125" style="27" customWidth="1"/>
    <col min="14862" max="14862" width="13.28515625" style="27" customWidth="1"/>
    <col min="14863" max="14863" width="24.5703125" style="27" customWidth="1"/>
    <col min="14864" max="14864" width="35.5703125" style="27" customWidth="1"/>
    <col min="14865" max="14865" width="8.140625" style="27" customWidth="1"/>
    <col min="14866" max="14866" width="14" style="27" customWidth="1"/>
    <col min="14867" max="14867" width="22.85546875" style="27" customWidth="1"/>
    <col min="14868" max="15101" width="9.140625" style="27"/>
    <col min="15102" max="15102" width="6.5703125" style="27" customWidth="1"/>
    <col min="15103" max="15103" width="20.5703125" style="27" customWidth="1"/>
    <col min="15104" max="15104" width="21.85546875" style="27" customWidth="1"/>
    <col min="15105" max="15105" width="13.5703125" style="27" customWidth="1"/>
    <col min="15106" max="15108" width="10.5703125" style="27" customWidth="1"/>
    <col min="15109" max="15109" width="12.5703125" style="27" customWidth="1"/>
    <col min="15110" max="15111" width="9.5703125" style="27" customWidth="1"/>
    <col min="15112" max="15112" width="13" style="27" customWidth="1"/>
    <col min="15113" max="15114" width="9.5703125" style="27" customWidth="1"/>
    <col min="15115" max="15115" width="13.85546875" style="27" customWidth="1"/>
    <col min="15116" max="15117" width="9.5703125" style="27" customWidth="1"/>
    <col min="15118" max="15118" width="13.28515625" style="27" customWidth="1"/>
    <col min="15119" max="15119" width="24.5703125" style="27" customWidth="1"/>
    <col min="15120" max="15120" width="35.5703125" style="27" customWidth="1"/>
    <col min="15121" max="15121" width="8.140625" style="27" customWidth="1"/>
    <col min="15122" max="15122" width="14" style="27" customWidth="1"/>
    <col min="15123" max="15123" width="22.85546875" style="27" customWidth="1"/>
    <col min="15124" max="15357" width="9.140625" style="27"/>
    <col min="15358" max="15358" width="6.5703125" style="27" customWidth="1"/>
    <col min="15359" max="15359" width="20.5703125" style="27" customWidth="1"/>
    <col min="15360" max="15360" width="21.85546875" style="27" customWidth="1"/>
    <col min="15361" max="15361" width="13.5703125" style="27" customWidth="1"/>
    <col min="15362" max="15364" width="10.5703125" style="27" customWidth="1"/>
    <col min="15365" max="15365" width="12.5703125" style="27" customWidth="1"/>
    <col min="15366" max="15367" width="9.5703125" style="27" customWidth="1"/>
    <col min="15368" max="15368" width="13" style="27" customWidth="1"/>
    <col min="15369" max="15370" width="9.5703125" style="27" customWidth="1"/>
    <col min="15371" max="15371" width="13.85546875" style="27" customWidth="1"/>
    <col min="15372" max="15373" width="9.5703125" style="27" customWidth="1"/>
    <col min="15374" max="15374" width="13.28515625" style="27" customWidth="1"/>
    <col min="15375" max="15375" width="24.5703125" style="27" customWidth="1"/>
    <col min="15376" max="15376" width="35.5703125" style="27" customWidth="1"/>
    <col min="15377" max="15377" width="8.140625" style="27" customWidth="1"/>
    <col min="15378" max="15378" width="14" style="27" customWidth="1"/>
    <col min="15379" max="15379" width="22.85546875" style="27" customWidth="1"/>
    <col min="15380" max="15613" width="9.140625" style="27"/>
    <col min="15614" max="15614" width="6.5703125" style="27" customWidth="1"/>
    <col min="15615" max="15615" width="20.5703125" style="27" customWidth="1"/>
    <col min="15616" max="15616" width="21.85546875" style="27" customWidth="1"/>
    <col min="15617" max="15617" width="13.5703125" style="27" customWidth="1"/>
    <col min="15618" max="15620" width="10.5703125" style="27" customWidth="1"/>
    <col min="15621" max="15621" width="12.5703125" style="27" customWidth="1"/>
    <col min="15622" max="15623" width="9.5703125" style="27" customWidth="1"/>
    <col min="15624" max="15624" width="13" style="27" customWidth="1"/>
    <col min="15625" max="15626" width="9.5703125" style="27" customWidth="1"/>
    <col min="15627" max="15627" width="13.85546875" style="27" customWidth="1"/>
    <col min="15628" max="15629" width="9.5703125" style="27" customWidth="1"/>
    <col min="15630" max="15630" width="13.28515625" style="27" customWidth="1"/>
    <col min="15631" max="15631" width="24.5703125" style="27" customWidth="1"/>
    <col min="15632" max="15632" width="35.5703125" style="27" customWidth="1"/>
    <col min="15633" max="15633" width="8.140625" style="27" customWidth="1"/>
    <col min="15634" max="15634" width="14" style="27" customWidth="1"/>
    <col min="15635" max="15635" width="22.85546875" style="27" customWidth="1"/>
    <col min="15636" max="15869" width="9.140625" style="27"/>
    <col min="15870" max="15870" width="6.5703125" style="27" customWidth="1"/>
    <col min="15871" max="15871" width="20.5703125" style="27" customWidth="1"/>
    <col min="15872" max="15872" width="21.85546875" style="27" customWidth="1"/>
    <col min="15873" max="15873" width="13.5703125" style="27" customWidth="1"/>
    <col min="15874" max="15876" width="10.5703125" style="27" customWidth="1"/>
    <col min="15877" max="15877" width="12.5703125" style="27" customWidth="1"/>
    <col min="15878" max="15879" width="9.5703125" style="27" customWidth="1"/>
    <col min="15880" max="15880" width="13" style="27" customWidth="1"/>
    <col min="15881" max="15882" width="9.5703125" style="27" customWidth="1"/>
    <col min="15883" max="15883" width="13.85546875" style="27" customWidth="1"/>
    <col min="15884" max="15885" width="9.5703125" style="27" customWidth="1"/>
    <col min="15886" max="15886" width="13.28515625" style="27" customWidth="1"/>
    <col min="15887" max="15887" width="24.5703125" style="27" customWidth="1"/>
    <col min="15888" max="15888" width="35.5703125" style="27" customWidth="1"/>
    <col min="15889" max="15889" width="8.140625" style="27" customWidth="1"/>
    <col min="15890" max="15890" width="14" style="27" customWidth="1"/>
    <col min="15891" max="15891" width="22.85546875" style="27" customWidth="1"/>
    <col min="15892" max="16125" width="9.140625" style="27"/>
    <col min="16126" max="16126" width="6.5703125" style="27" customWidth="1"/>
    <col min="16127" max="16127" width="20.5703125" style="27" customWidth="1"/>
    <col min="16128" max="16128" width="21.85546875" style="27" customWidth="1"/>
    <col min="16129" max="16129" width="13.5703125" style="27" customWidth="1"/>
    <col min="16130" max="16132" width="10.5703125" style="27" customWidth="1"/>
    <col min="16133" max="16133" width="12.5703125" style="27" customWidth="1"/>
    <col min="16134" max="16135" width="9.5703125" style="27" customWidth="1"/>
    <col min="16136" max="16136" width="13" style="27" customWidth="1"/>
    <col min="16137" max="16138" width="9.5703125" style="27" customWidth="1"/>
    <col min="16139" max="16139" width="13.85546875" style="27" customWidth="1"/>
    <col min="16140" max="16141" width="9.5703125" style="27" customWidth="1"/>
    <col min="16142" max="16142" width="13.28515625" style="27" customWidth="1"/>
    <col min="16143" max="16143" width="24.5703125" style="27" customWidth="1"/>
    <col min="16144" max="16144" width="35.5703125" style="27" customWidth="1"/>
    <col min="16145" max="16145" width="8.140625" style="27" customWidth="1"/>
    <col min="16146" max="16146" width="14" style="27" customWidth="1"/>
    <col min="16147" max="16147" width="22.85546875" style="27" customWidth="1"/>
    <col min="16148" max="16384" width="9.140625" style="27"/>
  </cols>
  <sheetData>
    <row r="1" spans="1:19">
      <c r="I1" s="25"/>
      <c r="J1" s="25"/>
      <c r="K1" s="25"/>
      <c r="L1" s="25"/>
      <c r="M1" s="25"/>
      <c r="N1" s="25"/>
      <c r="O1" s="25"/>
      <c r="P1" s="25"/>
      <c r="Q1" s="490" t="s">
        <v>239</v>
      </c>
      <c r="R1" s="490"/>
    </row>
    <row r="2" spans="1:19" ht="48" customHeight="1">
      <c r="A2" s="491" t="s">
        <v>4109</v>
      </c>
      <c r="B2" s="491"/>
      <c r="C2" s="491"/>
      <c r="D2" s="491"/>
      <c r="E2" s="491"/>
      <c r="F2" s="491"/>
      <c r="G2" s="491"/>
      <c r="H2" s="491"/>
      <c r="I2" s="491"/>
      <c r="J2" s="491"/>
      <c r="K2" s="491"/>
      <c r="L2" s="491"/>
      <c r="M2" s="491"/>
      <c r="N2" s="491"/>
      <c r="O2" s="491"/>
      <c r="P2" s="491"/>
      <c r="Q2" s="491"/>
      <c r="R2" s="491"/>
      <c r="S2" s="28"/>
    </row>
    <row r="3" spans="1:19" ht="25.5" customHeight="1" thickBot="1">
      <c r="B3" s="29"/>
      <c r="F3" s="220"/>
      <c r="G3" s="220"/>
      <c r="H3" s="241"/>
      <c r="I3" s="30"/>
      <c r="J3" s="30"/>
      <c r="K3" s="30"/>
      <c r="L3" s="30"/>
      <c r="M3" s="30"/>
      <c r="N3" s="30"/>
      <c r="O3" s="30"/>
      <c r="P3" s="30"/>
      <c r="Q3" s="28"/>
      <c r="R3" s="31" t="s">
        <v>225</v>
      </c>
    </row>
    <row r="4" spans="1:19" s="219" customFormat="1" ht="30" customHeight="1" thickBot="1">
      <c r="A4" s="492" t="s">
        <v>178</v>
      </c>
      <c r="B4" s="495" t="s">
        <v>226</v>
      </c>
      <c r="C4" s="498" t="s">
        <v>227</v>
      </c>
      <c r="D4" s="501" t="s">
        <v>228</v>
      </c>
      <c r="E4" s="504" t="s">
        <v>229</v>
      </c>
      <c r="F4" s="507" t="s">
        <v>220</v>
      </c>
      <c r="G4" s="504" t="s">
        <v>230</v>
      </c>
      <c r="H4" s="510" t="s">
        <v>231</v>
      </c>
      <c r="I4" s="511"/>
      <c r="J4" s="511"/>
      <c r="K4" s="511"/>
      <c r="L4" s="511"/>
      <c r="M4" s="511"/>
      <c r="N4" s="511"/>
      <c r="O4" s="511"/>
      <c r="P4" s="512"/>
      <c r="Q4" s="513" t="s">
        <v>161</v>
      </c>
      <c r="R4" s="516" t="s">
        <v>232</v>
      </c>
    </row>
    <row r="5" spans="1:19" s="219" customFormat="1" ht="30" customHeight="1" thickBot="1">
      <c r="A5" s="493"/>
      <c r="B5" s="496"/>
      <c r="C5" s="499"/>
      <c r="D5" s="502"/>
      <c r="E5" s="505"/>
      <c r="F5" s="508"/>
      <c r="G5" s="505"/>
      <c r="H5" s="510" t="s">
        <v>157</v>
      </c>
      <c r="I5" s="511"/>
      <c r="J5" s="512"/>
      <c r="K5" s="510" t="s">
        <v>156</v>
      </c>
      <c r="L5" s="511"/>
      <c r="M5" s="512"/>
      <c r="N5" s="510" t="s">
        <v>158</v>
      </c>
      <c r="O5" s="511"/>
      <c r="P5" s="512"/>
      <c r="Q5" s="514"/>
      <c r="R5" s="517"/>
    </row>
    <row r="6" spans="1:19" s="219" customFormat="1" ht="30.75" customHeight="1" thickBot="1">
      <c r="A6" s="494"/>
      <c r="B6" s="497"/>
      <c r="C6" s="500"/>
      <c r="D6" s="503"/>
      <c r="E6" s="506"/>
      <c r="F6" s="509"/>
      <c r="G6" s="506"/>
      <c r="H6" s="32" t="s">
        <v>169</v>
      </c>
      <c r="I6" s="33" t="s">
        <v>171</v>
      </c>
      <c r="J6" s="34" t="s">
        <v>242</v>
      </c>
      <c r="K6" s="32" t="s">
        <v>169</v>
      </c>
      <c r="L6" s="33" t="s">
        <v>171</v>
      </c>
      <c r="M6" s="34" t="s">
        <v>242</v>
      </c>
      <c r="N6" s="32" t="s">
        <v>169</v>
      </c>
      <c r="O6" s="33" t="s">
        <v>171</v>
      </c>
      <c r="P6" s="34" t="s">
        <v>242</v>
      </c>
      <c r="Q6" s="515"/>
      <c r="R6" s="518"/>
    </row>
    <row r="7" spans="1:19" s="35" customFormat="1">
      <c r="A7" s="52" t="s">
        <v>233</v>
      </c>
      <c r="B7" s="251" t="s">
        <v>4110</v>
      </c>
      <c r="C7" s="53" t="s">
        <v>188</v>
      </c>
      <c r="D7" s="53">
        <f>+D8+D59+D79+D81</f>
        <v>290</v>
      </c>
      <c r="E7" s="53" t="s">
        <v>171</v>
      </c>
      <c r="F7" s="53">
        <f t="shared" ref="F7:P7" si="0">+F8+F59+F79+F81</f>
        <v>348.19199999999995</v>
      </c>
      <c r="G7" s="53">
        <f>+G8+G59+G79+G81</f>
        <v>141115.4</v>
      </c>
      <c r="H7" s="53">
        <f t="shared" si="0"/>
        <v>101</v>
      </c>
      <c r="I7" s="53">
        <f t="shared" si="0"/>
        <v>106.31400000000002</v>
      </c>
      <c r="J7" s="53">
        <f t="shared" si="0"/>
        <v>39397.1</v>
      </c>
      <c r="K7" s="53">
        <f t="shared" si="0"/>
        <v>108</v>
      </c>
      <c r="L7" s="53">
        <f t="shared" si="0"/>
        <v>147.33599999999998</v>
      </c>
      <c r="M7" s="53">
        <f t="shared" si="0"/>
        <v>60000.9</v>
      </c>
      <c r="N7" s="53">
        <f t="shared" si="0"/>
        <v>78</v>
      </c>
      <c r="O7" s="53">
        <f t="shared" si="0"/>
        <v>94.236000000000004</v>
      </c>
      <c r="P7" s="53">
        <f t="shared" si="0"/>
        <v>41717.4</v>
      </c>
      <c r="Q7" s="53" t="s">
        <v>188</v>
      </c>
      <c r="R7" s="54" t="s">
        <v>188</v>
      </c>
    </row>
    <row r="8" spans="1:19" s="36" customFormat="1" ht="31.5">
      <c r="A8" s="55"/>
      <c r="B8" s="252" t="s">
        <v>234</v>
      </c>
      <c r="C8" s="56" t="s">
        <v>188</v>
      </c>
      <c r="D8" s="58">
        <f>SUM(D9:D58)</f>
        <v>246</v>
      </c>
      <c r="E8" s="57" t="s">
        <v>171</v>
      </c>
      <c r="F8" s="418">
        <f t="shared" ref="F8:P8" si="1">SUM(F9:F58)</f>
        <v>327.41999999999996</v>
      </c>
      <c r="G8" s="58">
        <f t="shared" si="1"/>
        <v>116946.59999999999</v>
      </c>
      <c r="H8" s="58">
        <f t="shared" si="1"/>
        <v>89</v>
      </c>
      <c r="I8" s="56">
        <f t="shared" si="1"/>
        <v>99.370000000000019</v>
      </c>
      <c r="J8" s="58">
        <f t="shared" si="1"/>
        <v>32792.1</v>
      </c>
      <c r="K8" s="58">
        <f t="shared" si="1"/>
        <v>91</v>
      </c>
      <c r="L8" s="56">
        <f t="shared" si="1"/>
        <v>140.39999999999998</v>
      </c>
      <c r="M8" s="58">
        <f t="shared" si="1"/>
        <v>50544</v>
      </c>
      <c r="N8" s="58">
        <f t="shared" si="1"/>
        <v>63</v>
      </c>
      <c r="O8" s="56">
        <f t="shared" si="1"/>
        <v>87.3</v>
      </c>
      <c r="P8" s="58">
        <f t="shared" si="1"/>
        <v>33610.5</v>
      </c>
      <c r="Q8" s="59" t="s">
        <v>188</v>
      </c>
      <c r="R8" s="60" t="s">
        <v>188</v>
      </c>
      <c r="S8" s="37"/>
    </row>
    <row r="9" spans="1:19" s="219" customFormat="1" ht="47.25">
      <c r="A9" s="253">
        <v>1</v>
      </c>
      <c r="B9" s="244" t="s">
        <v>4254</v>
      </c>
      <c r="C9" s="254" t="s">
        <v>4134</v>
      </c>
      <c r="D9" s="244">
        <v>2</v>
      </c>
      <c r="E9" s="255" t="s">
        <v>171</v>
      </c>
      <c r="F9" s="244">
        <v>0.7</v>
      </c>
      <c r="G9" s="256">
        <f>J9+M9+P9</f>
        <v>230.99999999999997</v>
      </c>
      <c r="H9" s="256">
        <v>2</v>
      </c>
      <c r="I9" s="244">
        <v>0.7</v>
      </c>
      <c r="J9" s="257">
        <f>I9*330</f>
        <v>230.99999999999997</v>
      </c>
      <c r="K9" s="256"/>
      <c r="L9" s="258"/>
      <c r="M9" s="257">
        <f t="shared" ref="M9" si="2">L9*360</f>
        <v>0</v>
      </c>
      <c r="N9" s="256"/>
      <c r="O9" s="258"/>
      <c r="P9" s="257">
        <f>O9*385</f>
        <v>0</v>
      </c>
      <c r="Q9" s="38" t="s">
        <v>235</v>
      </c>
      <c r="R9" s="39" t="s">
        <v>236</v>
      </c>
    </row>
    <row r="10" spans="1:19" s="219" customFormat="1" ht="47.25">
      <c r="A10" s="253">
        <v>2</v>
      </c>
      <c r="B10" s="244" t="s">
        <v>4255</v>
      </c>
      <c r="C10" s="254" t="s">
        <v>4112</v>
      </c>
      <c r="D10" s="244">
        <v>2</v>
      </c>
      <c r="E10" s="255" t="s">
        <v>171</v>
      </c>
      <c r="F10" s="244">
        <v>4.2</v>
      </c>
      <c r="G10" s="256">
        <f t="shared" ref="G10:G58" si="3">J10+M10+P10</f>
        <v>1469.9999999999998</v>
      </c>
      <c r="H10" s="256">
        <v>1</v>
      </c>
      <c r="I10" s="244">
        <v>1.4</v>
      </c>
      <c r="J10" s="257">
        <f t="shared" ref="J10:J58" si="4">I10*330</f>
        <v>461.99999999999994</v>
      </c>
      <c r="K10" s="256">
        <v>1</v>
      </c>
      <c r="L10" s="258">
        <v>2.8</v>
      </c>
      <c r="M10" s="257">
        <f>L10*360</f>
        <v>1007.9999999999999</v>
      </c>
      <c r="N10" s="256"/>
      <c r="O10" s="258"/>
      <c r="P10" s="257">
        <f t="shared" ref="P10:P58" si="5">O10*385</f>
        <v>0</v>
      </c>
      <c r="Q10" s="38" t="s">
        <v>235</v>
      </c>
      <c r="R10" s="39" t="s">
        <v>236</v>
      </c>
    </row>
    <row r="11" spans="1:19" s="219" customFormat="1" ht="47.25">
      <c r="A11" s="253">
        <v>3</v>
      </c>
      <c r="B11" s="244" t="s">
        <v>4256</v>
      </c>
      <c r="C11" s="254" t="s">
        <v>4134</v>
      </c>
      <c r="D11" s="244">
        <v>2</v>
      </c>
      <c r="E11" s="255" t="s">
        <v>171</v>
      </c>
      <c r="F11" s="244">
        <v>0.4</v>
      </c>
      <c r="G11" s="256">
        <f t="shared" si="3"/>
        <v>132</v>
      </c>
      <c r="H11" s="256">
        <v>2</v>
      </c>
      <c r="I11" s="244">
        <v>0.4</v>
      </c>
      <c r="J11" s="257">
        <f t="shared" si="4"/>
        <v>132</v>
      </c>
      <c r="K11" s="257"/>
      <c r="L11" s="258"/>
      <c r="M11" s="257">
        <f t="shared" ref="M11:M58" si="6">L11*360</f>
        <v>0</v>
      </c>
      <c r="N11" s="256"/>
      <c r="O11" s="258"/>
      <c r="P11" s="257">
        <f t="shared" si="5"/>
        <v>0</v>
      </c>
      <c r="Q11" s="38" t="s">
        <v>235</v>
      </c>
      <c r="R11" s="39" t="s">
        <v>236</v>
      </c>
    </row>
    <row r="12" spans="1:19" s="219" customFormat="1" ht="47.25">
      <c r="A12" s="253">
        <v>4</v>
      </c>
      <c r="B12" s="244" t="s">
        <v>4257</v>
      </c>
      <c r="C12" s="254" t="s">
        <v>4112</v>
      </c>
      <c r="D12" s="244">
        <v>2</v>
      </c>
      <c r="E12" s="255" t="s">
        <v>171</v>
      </c>
      <c r="F12" s="244">
        <v>5.5</v>
      </c>
      <c r="G12" s="256">
        <f t="shared" si="3"/>
        <v>1985</v>
      </c>
      <c r="H12" s="256">
        <v>1</v>
      </c>
      <c r="I12" s="244">
        <v>1.5</v>
      </c>
      <c r="J12" s="257">
        <f t="shared" si="4"/>
        <v>495</v>
      </c>
      <c r="K12" s="257">
        <v>1</v>
      </c>
      <c r="L12" s="258">
        <v>2</v>
      </c>
      <c r="M12" s="257">
        <f t="shared" si="6"/>
        <v>720</v>
      </c>
      <c r="N12" s="256">
        <v>1</v>
      </c>
      <c r="O12" s="258">
        <v>2</v>
      </c>
      <c r="P12" s="257">
        <f t="shared" si="5"/>
        <v>770</v>
      </c>
      <c r="Q12" s="38" t="s">
        <v>235</v>
      </c>
      <c r="R12" s="39" t="s">
        <v>236</v>
      </c>
    </row>
    <row r="13" spans="1:19" s="219" customFormat="1" ht="47.25">
      <c r="A13" s="253">
        <v>5</v>
      </c>
      <c r="B13" s="244" t="s">
        <v>4258</v>
      </c>
      <c r="C13" s="254" t="s">
        <v>4112</v>
      </c>
      <c r="D13" s="244">
        <v>5</v>
      </c>
      <c r="E13" s="255" t="s">
        <v>171</v>
      </c>
      <c r="F13" s="244">
        <v>5.8</v>
      </c>
      <c r="G13" s="256">
        <f t="shared" si="3"/>
        <v>2084</v>
      </c>
      <c r="H13" s="256">
        <v>2</v>
      </c>
      <c r="I13" s="244">
        <v>1.8</v>
      </c>
      <c r="J13" s="257">
        <f t="shared" si="4"/>
        <v>594</v>
      </c>
      <c r="K13" s="257">
        <v>2</v>
      </c>
      <c r="L13" s="258">
        <v>2</v>
      </c>
      <c r="M13" s="257">
        <f t="shared" si="6"/>
        <v>720</v>
      </c>
      <c r="N13" s="256">
        <v>1</v>
      </c>
      <c r="O13" s="258">
        <v>2</v>
      </c>
      <c r="P13" s="257">
        <f t="shared" si="5"/>
        <v>770</v>
      </c>
      <c r="Q13" s="38" t="s">
        <v>235</v>
      </c>
      <c r="R13" s="39" t="s">
        <v>236</v>
      </c>
    </row>
    <row r="14" spans="1:19" s="219" customFormat="1" ht="47.25">
      <c r="A14" s="253">
        <v>6</v>
      </c>
      <c r="B14" s="244" t="s">
        <v>4259</v>
      </c>
      <c r="C14" s="254" t="s">
        <v>4111</v>
      </c>
      <c r="D14" s="244">
        <v>6</v>
      </c>
      <c r="E14" s="255" t="s">
        <v>171</v>
      </c>
      <c r="F14" s="244">
        <v>7</v>
      </c>
      <c r="G14" s="256">
        <f t="shared" si="3"/>
        <v>2550</v>
      </c>
      <c r="H14" s="256">
        <v>2</v>
      </c>
      <c r="I14" s="244">
        <v>1.5</v>
      </c>
      <c r="J14" s="257">
        <f t="shared" si="4"/>
        <v>495</v>
      </c>
      <c r="K14" s="257">
        <v>2</v>
      </c>
      <c r="L14" s="258">
        <v>2.5</v>
      </c>
      <c r="M14" s="257">
        <f t="shared" si="6"/>
        <v>900</v>
      </c>
      <c r="N14" s="256">
        <v>2</v>
      </c>
      <c r="O14" s="258">
        <v>3</v>
      </c>
      <c r="P14" s="257">
        <f t="shared" si="5"/>
        <v>1155</v>
      </c>
      <c r="Q14" s="38" t="s">
        <v>235</v>
      </c>
      <c r="R14" s="39" t="s">
        <v>236</v>
      </c>
    </row>
    <row r="15" spans="1:19" s="219" customFormat="1" ht="47.25">
      <c r="A15" s="253">
        <v>7</v>
      </c>
      <c r="B15" s="244" t="s">
        <v>4260</v>
      </c>
      <c r="C15" s="254" t="s">
        <v>4134</v>
      </c>
      <c r="D15" s="244">
        <v>5</v>
      </c>
      <c r="E15" s="255" t="s">
        <v>171</v>
      </c>
      <c r="F15" s="244">
        <v>6</v>
      </c>
      <c r="G15" s="256">
        <f t="shared" si="3"/>
        <v>2150</v>
      </c>
      <c r="H15" s="256">
        <v>1</v>
      </c>
      <c r="I15" s="244">
        <v>2</v>
      </c>
      <c r="J15" s="257">
        <f t="shared" si="4"/>
        <v>660</v>
      </c>
      <c r="K15" s="257">
        <v>2</v>
      </c>
      <c r="L15" s="258">
        <v>2</v>
      </c>
      <c r="M15" s="257">
        <f t="shared" si="6"/>
        <v>720</v>
      </c>
      <c r="N15" s="256">
        <v>2</v>
      </c>
      <c r="O15" s="258">
        <v>2</v>
      </c>
      <c r="P15" s="257">
        <f t="shared" si="5"/>
        <v>770</v>
      </c>
      <c r="Q15" s="38" t="s">
        <v>235</v>
      </c>
      <c r="R15" s="39" t="s">
        <v>236</v>
      </c>
    </row>
    <row r="16" spans="1:19" s="219" customFormat="1" ht="47.25">
      <c r="A16" s="253">
        <v>8</v>
      </c>
      <c r="B16" s="244" t="s">
        <v>4261</v>
      </c>
      <c r="C16" s="254" t="s">
        <v>4111</v>
      </c>
      <c r="D16" s="244">
        <v>3</v>
      </c>
      <c r="E16" s="255" t="s">
        <v>171</v>
      </c>
      <c r="F16" s="244">
        <v>5.3</v>
      </c>
      <c r="G16" s="256">
        <f t="shared" si="3"/>
        <v>1749</v>
      </c>
      <c r="H16" s="256">
        <v>3</v>
      </c>
      <c r="I16" s="244">
        <v>5.3</v>
      </c>
      <c r="J16" s="257">
        <f t="shared" si="4"/>
        <v>1749</v>
      </c>
      <c r="K16" s="257"/>
      <c r="L16" s="258"/>
      <c r="M16" s="257">
        <f t="shared" si="6"/>
        <v>0</v>
      </c>
      <c r="N16" s="256"/>
      <c r="O16" s="258"/>
      <c r="P16" s="257">
        <f t="shared" si="5"/>
        <v>0</v>
      </c>
      <c r="Q16" s="38" t="s">
        <v>235</v>
      </c>
      <c r="R16" s="39" t="s">
        <v>236</v>
      </c>
    </row>
    <row r="17" spans="1:18" s="219" customFormat="1" ht="47.25">
      <c r="A17" s="253">
        <v>9</v>
      </c>
      <c r="B17" s="244" t="s">
        <v>4262</v>
      </c>
      <c r="C17" s="254" t="s">
        <v>4111</v>
      </c>
      <c r="D17" s="244">
        <v>4</v>
      </c>
      <c r="E17" s="255" t="s">
        <v>171</v>
      </c>
      <c r="F17" s="244">
        <v>4.7</v>
      </c>
      <c r="G17" s="256">
        <f t="shared" si="3"/>
        <v>1666</v>
      </c>
      <c r="H17" s="256">
        <v>2</v>
      </c>
      <c r="I17" s="244">
        <v>1.7</v>
      </c>
      <c r="J17" s="257">
        <f t="shared" si="4"/>
        <v>561</v>
      </c>
      <c r="K17" s="257">
        <v>1</v>
      </c>
      <c r="L17" s="258">
        <v>2</v>
      </c>
      <c r="M17" s="257">
        <f t="shared" si="6"/>
        <v>720</v>
      </c>
      <c r="N17" s="256">
        <v>1</v>
      </c>
      <c r="O17" s="258">
        <v>1</v>
      </c>
      <c r="P17" s="257">
        <f t="shared" si="5"/>
        <v>385</v>
      </c>
      <c r="Q17" s="38" t="s">
        <v>235</v>
      </c>
      <c r="R17" s="39" t="s">
        <v>236</v>
      </c>
    </row>
    <row r="18" spans="1:18" s="219" customFormat="1" ht="47.25">
      <c r="A18" s="253">
        <v>10</v>
      </c>
      <c r="B18" s="244" t="s">
        <v>4263</v>
      </c>
      <c r="C18" s="254" t="s">
        <v>4112</v>
      </c>
      <c r="D18" s="244">
        <v>5</v>
      </c>
      <c r="E18" s="255" t="s">
        <v>171</v>
      </c>
      <c r="F18" s="244">
        <v>3.9</v>
      </c>
      <c r="G18" s="256">
        <f t="shared" si="3"/>
        <v>1374</v>
      </c>
      <c r="H18" s="256">
        <v>2</v>
      </c>
      <c r="I18" s="244">
        <v>1</v>
      </c>
      <c r="J18" s="257">
        <f t="shared" si="4"/>
        <v>330</v>
      </c>
      <c r="K18" s="257">
        <v>1</v>
      </c>
      <c r="L18" s="258">
        <v>2.9</v>
      </c>
      <c r="M18" s="257">
        <f t="shared" si="6"/>
        <v>1044</v>
      </c>
      <c r="N18" s="256"/>
      <c r="O18" s="258"/>
      <c r="P18" s="257">
        <f t="shared" si="5"/>
        <v>0</v>
      </c>
      <c r="Q18" s="38" t="s">
        <v>235</v>
      </c>
      <c r="R18" s="39" t="s">
        <v>236</v>
      </c>
    </row>
    <row r="19" spans="1:18" s="219" customFormat="1" ht="47.25">
      <c r="A19" s="253">
        <v>11</v>
      </c>
      <c r="B19" s="244" t="s">
        <v>4080</v>
      </c>
      <c r="C19" s="254" t="s">
        <v>4111</v>
      </c>
      <c r="D19" s="244">
        <v>3</v>
      </c>
      <c r="E19" s="255" t="s">
        <v>171</v>
      </c>
      <c r="F19" s="244">
        <v>5.57</v>
      </c>
      <c r="G19" s="256">
        <f t="shared" si="3"/>
        <v>2008.1</v>
      </c>
      <c r="H19" s="256">
        <v>1</v>
      </c>
      <c r="I19" s="244">
        <v>1.57</v>
      </c>
      <c r="J19" s="257">
        <f t="shared" si="4"/>
        <v>518.1</v>
      </c>
      <c r="K19" s="257">
        <v>1</v>
      </c>
      <c r="L19" s="258">
        <v>2</v>
      </c>
      <c r="M19" s="257">
        <f t="shared" si="6"/>
        <v>720</v>
      </c>
      <c r="N19" s="256">
        <v>1</v>
      </c>
      <c r="O19" s="258">
        <v>2</v>
      </c>
      <c r="P19" s="257">
        <f t="shared" si="5"/>
        <v>770</v>
      </c>
      <c r="Q19" s="38" t="s">
        <v>235</v>
      </c>
      <c r="R19" s="39" t="s">
        <v>236</v>
      </c>
    </row>
    <row r="20" spans="1:18" s="219" customFormat="1" ht="47.25">
      <c r="A20" s="253">
        <v>12</v>
      </c>
      <c r="B20" s="244" t="s">
        <v>2024</v>
      </c>
      <c r="C20" s="254" t="s">
        <v>4134</v>
      </c>
      <c r="D20" s="244">
        <v>7</v>
      </c>
      <c r="E20" s="255" t="s">
        <v>171</v>
      </c>
      <c r="F20" s="244">
        <v>4.75</v>
      </c>
      <c r="G20" s="256">
        <f t="shared" si="3"/>
        <v>1712</v>
      </c>
      <c r="H20" s="256">
        <v>2</v>
      </c>
      <c r="I20" s="244">
        <v>1</v>
      </c>
      <c r="J20" s="257">
        <f t="shared" si="4"/>
        <v>330</v>
      </c>
      <c r="K20" s="257">
        <v>2</v>
      </c>
      <c r="L20" s="258">
        <v>1.7</v>
      </c>
      <c r="M20" s="257">
        <f t="shared" si="6"/>
        <v>612</v>
      </c>
      <c r="N20" s="256">
        <v>3</v>
      </c>
      <c r="O20" s="258">
        <v>2</v>
      </c>
      <c r="P20" s="257">
        <f t="shared" si="5"/>
        <v>770</v>
      </c>
      <c r="Q20" s="38" t="s">
        <v>235</v>
      </c>
      <c r="R20" s="39" t="s">
        <v>236</v>
      </c>
    </row>
    <row r="21" spans="1:18" s="219" customFormat="1" ht="47.25">
      <c r="A21" s="253">
        <v>13</v>
      </c>
      <c r="B21" s="244" t="s">
        <v>4264</v>
      </c>
      <c r="C21" s="254" t="s">
        <v>4112</v>
      </c>
      <c r="D21" s="244">
        <v>5</v>
      </c>
      <c r="E21" s="255" t="s">
        <v>171</v>
      </c>
      <c r="F21" s="244">
        <v>5.5</v>
      </c>
      <c r="G21" s="256">
        <f t="shared" si="3"/>
        <v>1985</v>
      </c>
      <c r="H21" s="256">
        <v>2</v>
      </c>
      <c r="I21" s="244">
        <v>1.5</v>
      </c>
      <c r="J21" s="257">
        <f t="shared" si="4"/>
        <v>495</v>
      </c>
      <c r="K21" s="257">
        <v>2</v>
      </c>
      <c r="L21" s="258">
        <v>2</v>
      </c>
      <c r="M21" s="257">
        <f t="shared" si="6"/>
        <v>720</v>
      </c>
      <c r="N21" s="256">
        <v>1</v>
      </c>
      <c r="O21" s="258">
        <v>2</v>
      </c>
      <c r="P21" s="257">
        <f t="shared" si="5"/>
        <v>770</v>
      </c>
      <c r="Q21" s="38" t="s">
        <v>235</v>
      </c>
      <c r="R21" s="39" t="s">
        <v>236</v>
      </c>
    </row>
    <row r="22" spans="1:18" s="219" customFormat="1" ht="47.25">
      <c r="A22" s="253">
        <v>14</v>
      </c>
      <c r="B22" s="244" t="s">
        <v>4265</v>
      </c>
      <c r="C22" s="254" t="s">
        <v>4112</v>
      </c>
      <c r="D22" s="244">
        <v>3</v>
      </c>
      <c r="E22" s="255" t="s">
        <v>171</v>
      </c>
      <c r="F22" s="244">
        <v>6.5</v>
      </c>
      <c r="G22" s="256">
        <f t="shared" si="3"/>
        <v>2345</v>
      </c>
      <c r="H22" s="256">
        <v>1</v>
      </c>
      <c r="I22" s="244">
        <v>1.5</v>
      </c>
      <c r="J22" s="257">
        <f t="shared" si="4"/>
        <v>495</v>
      </c>
      <c r="K22" s="257">
        <v>1</v>
      </c>
      <c r="L22" s="258">
        <v>3</v>
      </c>
      <c r="M22" s="257">
        <f t="shared" si="6"/>
        <v>1080</v>
      </c>
      <c r="N22" s="256">
        <v>1</v>
      </c>
      <c r="O22" s="258">
        <v>2</v>
      </c>
      <c r="P22" s="257">
        <f t="shared" si="5"/>
        <v>770</v>
      </c>
      <c r="Q22" s="38" t="s">
        <v>235</v>
      </c>
      <c r="R22" s="39" t="s">
        <v>236</v>
      </c>
    </row>
    <row r="23" spans="1:18" s="219" customFormat="1" ht="47.25">
      <c r="A23" s="253">
        <v>15</v>
      </c>
      <c r="B23" s="244" t="s">
        <v>4266</v>
      </c>
      <c r="C23" s="254" t="s">
        <v>4134</v>
      </c>
      <c r="D23" s="244">
        <v>1</v>
      </c>
      <c r="E23" s="255" t="s">
        <v>171</v>
      </c>
      <c r="F23" s="244">
        <v>0.2</v>
      </c>
      <c r="G23" s="256">
        <f t="shared" si="3"/>
        <v>66</v>
      </c>
      <c r="H23" s="256">
        <v>1</v>
      </c>
      <c r="I23" s="244">
        <v>0.2</v>
      </c>
      <c r="J23" s="257">
        <f t="shared" si="4"/>
        <v>66</v>
      </c>
      <c r="K23" s="257"/>
      <c r="L23" s="258"/>
      <c r="M23" s="257">
        <f t="shared" si="6"/>
        <v>0</v>
      </c>
      <c r="N23" s="256"/>
      <c r="O23" s="258"/>
      <c r="P23" s="257">
        <f t="shared" si="5"/>
        <v>0</v>
      </c>
      <c r="Q23" s="38" t="s">
        <v>235</v>
      </c>
      <c r="R23" s="39" t="s">
        <v>236</v>
      </c>
    </row>
    <row r="24" spans="1:18" s="219" customFormat="1" ht="47.25">
      <c r="A24" s="253">
        <v>16</v>
      </c>
      <c r="B24" s="244" t="s">
        <v>4267</v>
      </c>
      <c r="C24" s="254" t="s">
        <v>4112</v>
      </c>
      <c r="D24" s="244">
        <v>5</v>
      </c>
      <c r="E24" s="255" t="s">
        <v>171</v>
      </c>
      <c r="F24" s="244">
        <v>10.199999999999999</v>
      </c>
      <c r="G24" s="256">
        <f t="shared" si="3"/>
        <v>3739.5</v>
      </c>
      <c r="H24" s="256">
        <v>1</v>
      </c>
      <c r="I24" s="244">
        <v>1.5</v>
      </c>
      <c r="J24" s="257">
        <f t="shared" si="4"/>
        <v>495</v>
      </c>
      <c r="K24" s="257">
        <v>3</v>
      </c>
      <c r="L24" s="258">
        <v>4.2</v>
      </c>
      <c r="M24" s="257">
        <f t="shared" si="6"/>
        <v>1512</v>
      </c>
      <c r="N24" s="256">
        <v>1</v>
      </c>
      <c r="O24" s="258">
        <v>4.5</v>
      </c>
      <c r="P24" s="257">
        <f t="shared" si="5"/>
        <v>1732.5</v>
      </c>
      <c r="Q24" s="38" t="s">
        <v>235</v>
      </c>
      <c r="R24" s="39" t="s">
        <v>236</v>
      </c>
    </row>
    <row r="25" spans="1:18" s="219" customFormat="1" ht="47.25">
      <c r="A25" s="253">
        <v>17</v>
      </c>
      <c r="B25" s="244" t="s">
        <v>4268</v>
      </c>
      <c r="C25" s="254" t="s">
        <v>4112</v>
      </c>
      <c r="D25" s="244">
        <v>4</v>
      </c>
      <c r="E25" s="255" t="s">
        <v>171</v>
      </c>
      <c r="F25" s="244">
        <v>10.5</v>
      </c>
      <c r="G25" s="256">
        <f t="shared" si="3"/>
        <v>3812.5</v>
      </c>
      <c r="H25" s="256">
        <v>1</v>
      </c>
      <c r="I25" s="244">
        <v>1</v>
      </c>
      <c r="J25" s="257">
        <f t="shared" si="4"/>
        <v>330</v>
      </c>
      <c r="K25" s="257">
        <v>2</v>
      </c>
      <c r="L25" s="258">
        <v>7</v>
      </c>
      <c r="M25" s="257">
        <f t="shared" si="6"/>
        <v>2520</v>
      </c>
      <c r="N25" s="256">
        <v>1</v>
      </c>
      <c r="O25" s="258">
        <v>2.5</v>
      </c>
      <c r="P25" s="257">
        <f t="shared" si="5"/>
        <v>962.5</v>
      </c>
      <c r="Q25" s="38" t="s">
        <v>235</v>
      </c>
      <c r="R25" s="39" t="s">
        <v>236</v>
      </c>
    </row>
    <row r="26" spans="1:18" s="219" customFormat="1" ht="47.25">
      <c r="A26" s="253">
        <v>18</v>
      </c>
      <c r="B26" s="244" t="s">
        <v>4115</v>
      </c>
      <c r="C26" s="254" t="s">
        <v>4112</v>
      </c>
      <c r="D26" s="244">
        <v>3</v>
      </c>
      <c r="E26" s="255" t="s">
        <v>171</v>
      </c>
      <c r="F26" s="244">
        <v>1.8</v>
      </c>
      <c r="G26" s="256">
        <f t="shared" si="3"/>
        <v>603</v>
      </c>
      <c r="H26" s="256">
        <v>2</v>
      </c>
      <c r="I26" s="244">
        <v>1.5</v>
      </c>
      <c r="J26" s="257">
        <f t="shared" si="4"/>
        <v>495</v>
      </c>
      <c r="K26" s="257">
        <v>1</v>
      </c>
      <c r="L26" s="258">
        <v>0.3</v>
      </c>
      <c r="M26" s="257">
        <f t="shared" si="6"/>
        <v>108</v>
      </c>
      <c r="N26" s="256"/>
      <c r="O26" s="258"/>
      <c r="P26" s="257">
        <f t="shared" si="5"/>
        <v>0</v>
      </c>
      <c r="Q26" s="38" t="s">
        <v>235</v>
      </c>
      <c r="R26" s="39" t="s">
        <v>236</v>
      </c>
    </row>
    <row r="27" spans="1:18" s="219" customFormat="1" ht="47.25">
      <c r="A27" s="253">
        <v>19</v>
      </c>
      <c r="B27" s="244" t="s">
        <v>4269</v>
      </c>
      <c r="C27" s="254" t="s">
        <v>4112</v>
      </c>
      <c r="D27" s="244">
        <v>3</v>
      </c>
      <c r="E27" s="255" t="s">
        <v>171</v>
      </c>
      <c r="F27" s="244">
        <v>3</v>
      </c>
      <c r="G27" s="256">
        <f t="shared" si="3"/>
        <v>1062.5</v>
      </c>
      <c r="H27" s="256">
        <v>1</v>
      </c>
      <c r="I27" s="244">
        <v>1</v>
      </c>
      <c r="J27" s="257">
        <f t="shared" si="4"/>
        <v>330</v>
      </c>
      <c r="K27" s="257">
        <v>1</v>
      </c>
      <c r="L27" s="258">
        <v>1.5</v>
      </c>
      <c r="M27" s="257">
        <f t="shared" si="6"/>
        <v>540</v>
      </c>
      <c r="N27" s="256">
        <v>1</v>
      </c>
      <c r="O27" s="258">
        <v>0.5</v>
      </c>
      <c r="P27" s="257">
        <f t="shared" si="5"/>
        <v>192.5</v>
      </c>
      <c r="Q27" s="38" t="s">
        <v>235</v>
      </c>
      <c r="R27" s="39" t="s">
        <v>236</v>
      </c>
    </row>
    <row r="28" spans="1:18" s="219" customFormat="1" ht="47.25">
      <c r="A28" s="253">
        <v>20</v>
      </c>
      <c r="B28" s="244" t="s">
        <v>4270</v>
      </c>
      <c r="C28" s="254" t="s">
        <v>4111</v>
      </c>
      <c r="D28" s="244">
        <v>4</v>
      </c>
      <c r="E28" s="255" t="s">
        <v>171</v>
      </c>
      <c r="F28" s="244">
        <v>6.1</v>
      </c>
      <c r="G28" s="256">
        <f t="shared" si="3"/>
        <v>2213</v>
      </c>
      <c r="H28" s="256">
        <v>1</v>
      </c>
      <c r="I28" s="244">
        <v>1.1000000000000001</v>
      </c>
      <c r="J28" s="257">
        <f t="shared" si="4"/>
        <v>363.00000000000006</v>
      </c>
      <c r="K28" s="257">
        <v>2</v>
      </c>
      <c r="L28" s="258">
        <v>3</v>
      </c>
      <c r="M28" s="257">
        <f t="shared" si="6"/>
        <v>1080</v>
      </c>
      <c r="N28" s="256">
        <v>1</v>
      </c>
      <c r="O28" s="259">
        <v>2</v>
      </c>
      <c r="P28" s="257">
        <f t="shared" si="5"/>
        <v>770</v>
      </c>
      <c r="Q28" s="38" t="s">
        <v>235</v>
      </c>
      <c r="R28" s="39" t="s">
        <v>236</v>
      </c>
    </row>
    <row r="29" spans="1:18" s="219" customFormat="1" ht="47.25">
      <c r="A29" s="253">
        <v>21</v>
      </c>
      <c r="B29" s="244" t="s">
        <v>4271</v>
      </c>
      <c r="C29" s="254" t="s">
        <v>4111</v>
      </c>
      <c r="D29" s="244">
        <v>4</v>
      </c>
      <c r="E29" s="255" t="s">
        <v>171</v>
      </c>
      <c r="F29" s="244">
        <v>7.5</v>
      </c>
      <c r="G29" s="256">
        <f t="shared" si="3"/>
        <v>2475</v>
      </c>
      <c r="H29" s="256">
        <v>5</v>
      </c>
      <c r="I29" s="244">
        <v>7.5</v>
      </c>
      <c r="J29" s="257">
        <f t="shared" si="4"/>
        <v>2475</v>
      </c>
      <c r="K29" s="257"/>
      <c r="L29" s="258"/>
      <c r="M29" s="257">
        <f t="shared" si="6"/>
        <v>0</v>
      </c>
      <c r="N29" s="256"/>
      <c r="O29" s="258"/>
      <c r="P29" s="257">
        <f t="shared" si="5"/>
        <v>0</v>
      </c>
      <c r="Q29" s="38" t="s">
        <v>235</v>
      </c>
      <c r="R29" s="39" t="s">
        <v>236</v>
      </c>
    </row>
    <row r="30" spans="1:18" s="219" customFormat="1" ht="47.25">
      <c r="A30" s="253">
        <v>22</v>
      </c>
      <c r="B30" s="244" t="s">
        <v>4272</v>
      </c>
      <c r="C30" s="254" t="s">
        <v>4111</v>
      </c>
      <c r="D30" s="244">
        <v>8</v>
      </c>
      <c r="E30" s="255" t="s">
        <v>171</v>
      </c>
      <c r="F30" s="244">
        <v>10</v>
      </c>
      <c r="G30" s="256">
        <f t="shared" si="3"/>
        <v>3617.5</v>
      </c>
      <c r="H30" s="256">
        <v>1</v>
      </c>
      <c r="I30" s="244">
        <v>1.5</v>
      </c>
      <c r="J30" s="257">
        <f t="shared" si="4"/>
        <v>495</v>
      </c>
      <c r="K30" s="257">
        <v>4</v>
      </c>
      <c r="L30" s="258">
        <v>6</v>
      </c>
      <c r="M30" s="257">
        <f t="shared" si="6"/>
        <v>2160</v>
      </c>
      <c r="N30" s="256">
        <v>2</v>
      </c>
      <c r="O30" s="259">
        <v>2.5</v>
      </c>
      <c r="P30" s="257">
        <f t="shared" si="5"/>
        <v>962.5</v>
      </c>
      <c r="Q30" s="38" t="s">
        <v>235</v>
      </c>
      <c r="R30" s="39" t="s">
        <v>236</v>
      </c>
    </row>
    <row r="31" spans="1:18" s="219" customFormat="1" ht="47.25">
      <c r="A31" s="253">
        <v>23</v>
      </c>
      <c r="B31" s="244" t="s">
        <v>4273</v>
      </c>
      <c r="C31" s="254" t="s">
        <v>4134</v>
      </c>
      <c r="D31" s="244">
        <v>3</v>
      </c>
      <c r="E31" s="255" t="s">
        <v>171</v>
      </c>
      <c r="F31" s="244">
        <v>2.9</v>
      </c>
      <c r="G31" s="256">
        <f t="shared" si="3"/>
        <v>1042</v>
      </c>
      <c r="H31" s="256">
        <v>1</v>
      </c>
      <c r="I31" s="244">
        <v>0.9</v>
      </c>
      <c r="J31" s="257">
        <f t="shared" si="4"/>
        <v>297</v>
      </c>
      <c r="K31" s="257">
        <v>1</v>
      </c>
      <c r="L31" s="258">
        <v>1</v>
      </c>
      <c r="M31" s="257">
        <f t="shared" si="6"/>
        <v>360</v>
      </c>
      <c r="N31" s="256">
        <v>1</v>
      </c>
      <c r="O31" s="258">
        <v>1</v>
      </c>
      <c r="P31" s="257">
        <f t="shared" si="5"/>
        <v>385</v>
      </c>
      <c r="Q31" s="38" t="s">
        <v>235</v>
      </c>
      <c r="R31" s="39" t="s">
        <v>236</v>
      </c>
    </row>
    <row r="32" spans="1:18" s="219" customFormat="1" ht="47.25">
      <c r="A32" s="253">
        <v>24</v>
      </c>
      <c r="B32" s="244" t="s">
        <v>4274</v>
      </c>
      <c r="C32" s="254" t="s">
        <v>4112</v>
      </c>
      <c r="D32" s="244">
        <v>2</v>
      </c>
      <c r="E32" s="255" t="s">
        <v>171</v>
      </c>
      <c r="F32" s="244">
        <v>2.5</v>
      </c>
      <c r="G32" s="256">
        <f t="shared" si="3"/>
        <v>855</v>
      </c>
      <c r="H32" s="256">
        <v>1</v>
      </c>
      <c r="I32" s="244">
        <v>1.5</v>
      </c>
      <c r="J32" s="257">
        <f t="shared" si="4"/>
        <v>495</v>
      </c>
      <c r="K32" s="257">
        <v>1</v>
      </c>
      <c r="L32" s="258">
        <v>1</v>
      </c>
      <c r="M32" s="257">
        <f t="shared" si="6"/>
        <v>360</v>
      </c>
      <c r="N32" s="256"/>
      <c r="O32" s="258"/>
      <c r="P32" s="257">
        <f t="shared" si="5"/>
        <v>0</v>
      </c>
      <c r="Q32" s="38" t="s">
        <v>235</v>
      </c>
      <c r="R32" s="39" t="s">
        <v>236</v>
      </c>
    </row>
    <row r="33" spans="1:18" s="219" customFormat="1" ht="47.25">
      <c r="A33" s="253">
        <v>25</v>
      </c>
      <c r="B33" s="244" t="s">
        <v>4099</v>
      </c>
      <c r="C33" s="254" t="s">
        <v>4134</v>
      </c>
      <c r="D33" s="244">
        <v>8</v>
      </c>
      <c r="E33" s="255" t="s">
        <v>171</v>
      </c>
      <c r="F33" s="244">
        <v>4.7</v>
      </c>
      <c r="G33" s="256">
        <f t="shared" si="3"/>
        <v>1666</v>
      </c>
      <c r="H33" s="256">
        <v>3</v>
      </c>
      <c r="I33" s="244">
        <v>1.7</v>
      </c>
      <c r="J33" s="257">
        <f t="shared" si="4"/>
        <v>561</v>
      </c>
      <c r="K33" s="257">
        <v>3</v>
      </c>
      <c r="L33" s="258">
        <v>2</v>
      </c>
      <c r="M33" s="257">
        <f t="shared" si="6"/>
        <v>720</v>
      </c>
      <c r="N33" s="256">
        <v>2</v>
      </c>
      <c r="O33" s="258">
        <v>1</v>
      </c>
      <c r="P33" s="257">
        <f t="shared" si="5"/>
        <v>385</v>
      </c>
      <c r="Q33" s="38" t="s">
        <v>235</v>
      </c>
      <c r="R33" s="39" t="s">
        <v>236</v>
      </c>
    </row>
    <row r="34" spans="1:18" s="219" customFormat="1" ht="47.25">
      <c r="A34" s="253">
        <v>26</v>
      </c>
      <c r="B34" s="244" t="s">
        <v>4072</v>
      </c>
      <c r="C34" s="254" t="s">
        <v>4112</v>
      </c>
      <c r="D34" s="244">
        <v>2</v>
      </c>
      <c r="E34" s="255" t="s">
        <v>171</v>
      </c>
      <c r="F34" s="244">
        <v>4</v>
      </c>
      <c r="G34" s="256">
        <f t="shared" si="3"/>
        <v>1395</v>
      </c>
      <c r="H34" s="256">
        <v>1</v>
      </c>
      <c r="I34" s="244">
        <v>1.5</v>
      </c>
      <c r="J34" s="257">
        <f t="shared" si="4"/>
        <v>495</v>
      </c>
      <c r="K34" s="257">
        <v>1</v>
      </c>
      <c r="L34" s="258">
        <v>2.5</v>
      </c>
      <c r="M34" s="257">
        <f t="shared" si="6"/>
        <v>900</v>
      </c>
      <c r="N34" s="256"/>
      <c r="O34" s="258"/>
      <c r="P34" s="257">
        <f t="shared" si="5"/>
        <v>0</v>
      </c>
      <c r="Q34" s="38" t="s">
        <v>235</v>
      </c>
      <c r="R34" s="39" t="s">
        <v>236</v>
      </c>
    </row>
    <row r="35" spans="1:18" s="219" customFormat="1" ht="47.25">
      <c r="A35" s="253">
        <v>27</v>
      </c>
      <c r="B35" s="244" t="s">
        <v>3132</v>
      </c>
      <c r="C35" s="254" t="s">
        <v>4112</v>
      </c>
      <c r="D35" s="244">
        <v>2</v>
      </c>
      <c r="E35" s="255" t="s">
        <v>171</v>
      </c>
      <c r="F35" s="244">
        <v>3</v>
      </c>
      <c r="G35" s="256">
        <f t="shared" si="3"/>
        <v>1050</v>
      </c>
      <c r="H35" s="256">
        <v>1</v>
      </c>
      <c r="I35" s="244">
        <v>1</v>
      </c>
      <c r="J35" s="257">
        <f t="shared" si="4"/>
        <v>330</v>
      </c>
      <c r="K35" s="257">
        <v>1</v>
      </c>
      <c r="L35" s="258">
        <v>2</v>
      </c>
      <c r="M35" s="257">
        <f t="shared" si="6"/>
        <v>720</v>
      </c>
      <c r="N35" s="256"/>
      <c r="O35" s="258"/>
      <c r="P35" s="257">
        <f t="shared" si="5"/>
        <v>0</v>
      </c>
      <c r="Q35" s="38" t="s">
        <v>235</v>
      </c>
      <c r="R35" s="39" t="s">
        <v>236</v>
      </c>
    </row>
    <row r="36" spans="1:18" s="219" customFormat="1" ht="47.25">
      <c r="A36" s="253">
        <v>28</v>
      </c>
      <c r="B36" s="244" t="s">
        <v>4275</v>
      </c>
      <c r="C36" s="254" t="s">
        <v>4134</v>
      </c>
      <c r="D36" s="244">
        <v>4</v>
      </c>
      <c r="E36" s="255" t="s">
        <v>171</v>
      </c>
      <c r="F36" s="244">
        <v>8</v>
      </c>
      <c r="G36" s="256">
        <f t="shared" si="3"/>
        <v>2874.5</v>
      </c>
      <c r="H36" s="256">
        <v>1</v>
      </c>
      <c r="I36" s="244">
        <v>1.6</v>
      </c>
      <c r="J36" s="257">
        <f t="shared" si="4"/>
        <v>528</v>
      </c>
      <c r="K36" s="257">
        <v>2</v>
      </c>
      <c r="L36" s="258">
        <v>4.7</v>
      </c>
      <c r="M36" s="257">
        <f t="shared" si="6"/>
        <v>1692</v>
      </c>
      <c r="N36" s="256">
        <v>1</v>
      </c>
      <c r="O36" s="258">
        <v>1.7</v>
      </c>
      <c r="P36" s="257">
        <f t="shared" si="5"/>
        <v>654.5</v>
      </c>
      <c r="Q36" s="38" t="s">
        <v>235</v>
      </c>
      <c r="R36" s="39" t="s">
        <v>236</v>
      </c>
    </row>
    <row r="37" spans="1:18" s="219" customFormat="1" ht="47.25">
      <c r="A37" s="253">
        <v>29</v>
      </c>
      <c r="B37" s="244" t="s">
        <v>4276</v>
      </c>
      <c r="C37" s="254" t="s">
        <v>4112</v>
      </c>
      <c r="D37" s="244">
        <v>3</v>
      </c>
      <c r="E37" s="255" t="s">
        <v>171</v>
      </c>
      <c r="F37" s="244">
        <v>5.5</v>
      </c>
      <c r="G37" s="256">
        <f t="shared" si="3"/>
        <v>1985</v>
      </c>
      <c r="H37" s="256">
        <v>1</v>
      </c>
      <c r="I37" s="244">
        <v>1.5</v>
      </c>
      <c r="J37" s="257">
        <f t="shared" si="4"/>
        <v>495</v>
      </c>
      <c r="K37" s="257">
        <v>1</v>
      </c>
      <c r="L37" s="258">
        <v>2</v>
      </c>
      <c r="M37" s="257">
        <f t="shared" si="6"/>
        <v>720</v>
      </c>
      <c r="N37" s="256">
        <v>1</v>
      </c>
      <c r="O37" s="258">
        <v>2</v>
      </c>
      <c r="P37" s="257">
        <f t="shared" si="5"/>
        <v>770</v>
      </c>
      <c r="Q37" s="38" t="s">
        <v>235</v>
      </c>
      <c r="R37" s="39" t="s">
        <v>236</v>
      </c>
    </row>
    <row r="38" spans="1:18" s="219" customFormat="1" ht="47.25">
      <c r="A38" s="253">
        <v>30</v>
      </c>
      <c r="B38" s="244" t="s">
        <v>4277</v>
      </c>
      <c r="C38" s="254" t="s">
        <v>4112</v>
      </c>
      <c r="D38" s="244">
        <v>5</v>
      </c>
      <c r="E38" s="255" t="s">
        <v>171</v>
      </c>
      <c r="F38" s="244">
        <v>3.5</v>
      </c>
      <c r="G38" s="256">
        <f t="shared" si="3"/>
        <v>1240</v>
      </c>
      <c r="H38" s="256">
        <v>2</v>
      </c>
      <c r="I38" s="244">
        <v>1.5</v>
      </c>
      <c r="J38" s="257">
        <f t="shared" si="4"/>
        <v>495</v>
      </c>
      <c r="K38" s="257">
        <v>2</v>
      </c>
      <c r="L38" s="258">
        <v>1</v>
      </c>
      <c r="M38" s="257">
        <f t="shared" si="6"/>
        <v>360</v>
      </c>
      <c r="N38" s="256">
        <v>1</v>
      </c>
      <c r="O38" s="258">
        <v>1</v>
      </c>
      <c r="P38" s="257">
        <f t="shared" si="5"/>
        <v>385</v>
      </c>
      <c r="Q38" s="38" t="s">
        <v>235</v>
      </c>
      <c r="R38" s="39" t="s">
        <v>236</v>
      </c>
    </row>
    <row r="39" spans="1:18" s="219" customFormat="1" ht="47.25">
      <c r="A39" s="253">
        <v>31</v>
      </c>
      <c r="B39" s="244" t="s">
        <v>3263</v>
      </c>
      <c r="C39" s="254" t="s">
        <v>4112</v>
      </c>
      <c r="D39" s="244">
        <v>3</v>
      </c>
      <c r="E39" s="255" t="s">
        <v>171</v>
      </c>
      <c r="F39" s="244">
        <v>4</v>
      </c>
      <c r="G39" s="256">
        <f t="shared" si="3"/>
        <v>1435</v>
      </c>
      <c r="H39" s="256">
        <v>1</v>
      </c>
      <c r="I39" s="244">
        <v>1</v>
      </c>
      <c r="J39" s="257">
        <f t="shared" si="4"/>
        <v>330</v>
      </c>
      <c r="K39" s="257">
        <v>1</v>
      </c>
      <c r="L39" s="258">
        <v>2</v>
      </c>
      <c r="M39" s="257">
        <f t="shared" si="6"/>
        <v>720</v>
      </c>
      <c r="N39" s="256">
        <v>1</v>
      </c>
      <c r="O39" s="258">
        <v>1</v>
      </c>
      <c r="P39" s="257">
        <f t="shared" si="5"/>
        <v>385</v>
      </c>
      <c r="Q39" s="38" t="s">
        <v>235</v>
      </c>
      <c r="R39" s="39" t="s">
        <v>236</v>
      </c>
    </row>
    <row r="40" spans="1:18" s="219" customFormat="1" ht="47.25">
      <c r="A40" s="253">
        <v>32</v>
      </c>
      <c r="B40" s="244" t="s">
        <v>4278</v>
      </c>
      <c r="C40" s="254" t="s">
        <v>4112</v>
      </c>
      <c r="D40" s="244">
        <v>2</v>
      </c>
      <c r="E40" s="255" t="s">
        <v>171</v>
      </c>
      <c r="F40" s="244">
        <v>5</v>
      </c>
      <c r="G40" s="256">
        <f t="shared" si="3"/>
        <v>1740</v>
      </c>
      <c r="H40" s="256">
        <v>1</v>
      </c>
      <c r="I40" s="244">
        <v>2</v>
      </c>
      <c r="J40" s="257">
        <f t="shared" si="4"/>
        <v>660</v>
      </c>
      <c r="K40" s="257">
        <v>1</v>
      </c>
      <c r="L40" s="258">
        <v>3</v>
      </c>
      <c r="M40" s="257">
        <f t="shared" si="6"/>
        <v>1080</v>
      </c>
      <c r="N40" s="256"/>
      <c r="O40" s="258"/>
      <c r="P40" s="257">
        <f t="shared" si="5"/>
        <v>0</v>
      </c>
      <c r="Q40" s="38" t="s">
        <v>235</v>
      </c>
      <c r="R40" s="39" t="s">
        <v>236</v>
      </c>
    </row>
    <row r="41" spans="1:18" s="219" customFormat="1" ht="47.25">
      <c r="A41" s="253">
        <v>33</v>
      </c>
      <c r="B41" s="244" t="s">
        <v>4279</v>
      </c>
      <c r="C41" s="254" t="s">
        <v>4112</v>
      </c>
      <c r="D41" s="244">
        <v>7</v>
      </c>
      <c r="E41" s="255" t="s">
        <v>171</v>
      </c>
      <c r="F41" s="244">
        <v>8.1</v>
      </c>
      <c r="G41" s="256">
        <f t="shared" si="3"/>
        <v>2560.5</v>
      </c>
      <c r="H41" s="256">
        <v>2</v>
      </c>
      <c r="I41" s="244">
        <v>1.1000000000000001</v>
      </c>
      <c r="J41" s="257">
        <f t="shared" si="4"/>
        <v>363.00000000000006</v>
      </c>
      <c r="K41" s="257">
        <v>2</v>
      </c>
      <c r="L41" s="258">
        <v>4.5</v>
      </c>
      <c r="M41" s="257">
        <f t="shared" si="6"/>
        <v>1620</v>
      </c>
      <c r="N41" s="256">
        <v>2</v>
      </c>
      <c r="O41" s="258">
        <v>1.5</v>
      </c>
      <c r="P41" s="257">
        <f t="shared" si="5"/>
        <v>577.5</v>
      </c>
      <c r="Q41" s="38" t="s">
        <v>235</v>
      </c>
      <c r="R41" s="39" t="s">
        <v>236</v>
      </c>
    </row>
    <row r="42" spans="1:18" s="219" customFormat="1" ht="47.25">
      <c r="A42" s="253">
        <v>34</v>
      </c>
      <c r="B42" s="244" t="s">
        <v>4280</v>
      </c>
      <c r="C42" s="254" t="s">
        <v>4134</v>
      </c>
      <c r="D42" s="244">
        <v>5</v>
      </c>
      <c r="E42" s="255" t="s">
        <v>171</v>
      </c>
      <c r="F42" s="244">
        <v>3.7</v>
      </c>
      <c r="G42" s="256">
        <f t="shared" si="3"/>
        <v>1306</v>
      </c>
      <c r="H42" s="256">
        <v>2</v>
      </c>
      <c r="I42" s="244">
        <v>1.7</v>
      </c>
      <c r="J42" s="257">
        <f t="shared" si="4"/>
        <v>561</v>
      </c>
      <c r="K42" s="257">
        <v>2</v>
      </c>
      <c r="L42" s="258">
        <v>1</v>
      </c>
      <c r="M42" s="257">
        <f t="shared" si="6"/>
        <v>360</v>
      </c>
      <c r="N42" s="256">
        <v>1</v>
      </c>
      <c r="O42" s="258">
        <v>1</v>
      </c>
      <c r="P42" s="257">
        <f t="shared" si="5"/>
        <v>385</v>
      </c>
      <c r="Q42" s="38" t="s">
        <v>235</v>
      </c>
      <c r="R42" s="39" t="s">
        <v>236</v>
      </c>
    </row>
    <row r="43" spans="1:18" s="219" customFormat="1" ht="47.25">
      <c r="A43" s="253">
        <v>35</v>
      </c>
      <c r="B43" s="244" t="s">
        <v>4281</v>
      </c>
      <c r="C43" s="254" t="s">
        <v>4112</v>
      </c>
      <c r="D43" s="244">
        <v>1</v>
      </c>
      <c r="E43" s="255" t="s">
        <v>171</v>
      </c>
      <c r="F43" s="244">
        <v>0.7</v>
      </c>
      <c r="G43" s="256">
        <f t="shared" si="3"/>
        <v>230.99999999999997</v>
      </c>
      <c r="H43" s="256">
        <v>1</v>
      </c>
      <c r="I43" s="244">
        <v>0.7</v>
      </c>
      <c r="J43" s="257">
        <f t="shared" si="4"/>
        <v>230.99999999999997</v>
      </c>
      <c r="K43" s="257"/>
      <c r="L43" s="258"/>
      <c r="M43" s="257">
        <f t="shared" si="6"/>
        <v>0</v>
      </c>
      <c r="N43" s="256"/>
      <c r="O43" s="258"/>
      <c r="P43" s="257">
        <f t="shared" si="5"/>
        <v>0</v>
      </c>
      <c r="Q43" s="38" t="s">
        <v>235</v>
      </c>
      <c r="R43" s="39" t="s">
        <v>236</v>
      </c>
    </row>
    <row r="44" spans="1:18" s="219" customFormat="1" ht="47.25">
      <c r="A44" s="253">
        <v>36</v>
      </c>
      <c r="B44" s="244" t="s">
        <v>4282</v>
      </c>
      <c r="C44" s="254" t="s">
        <v>4134</v>
      </c>
      <c r="D44" s="244">
        <v>1</v>
      </c>
      <c r="E44" s="255" t="s">
        <v>171</v>
      </c>
      <c r="F44" s="244">
        <v>0.5</v>
      </c>
      <c r="G44" s="256">
        <f t="shared" si="3"/>
        <v>165</v>
      </c>
      <c r="H44" s="256">
        <v>1</v>
      </c>
      <c r="I44" s="244">
        <v>0.5</v>
      </c>
      <c r="J44" s="257">
        <f t="shared" si="4"/>
        <v>165</v>
      </c>
      <c r="K44" s="257"/>
      <c r="L44" s="258"/>
      <c r="M44" s="257">
        <f t="shared" si="6"/>
        <v>0</v>
      </c>
      <c r="N44" s="256"/>
      <c r="O44" s="258"/>
      <c r="P44" s="257">
        <f t="shared" si="5"/>
        <v>0</v>
      </c>
      <c r="Q44" s="38" t="s">
        <v>235</v>
      </c>
      <c r="R44" s="39" t="s">
        <v>236</v>
      </c>
    </row>
    <row r="45" spans="1:18" s="219" customFormat="1" ht="47.25">
      <c r="A45" s="253">
        <v>37</v>
      </c>
      <c r="B45" s="244" t="s">
        <v>4283</v>
      </c>
      <c r="C45" s="254" t="s">
        <v>4111</v>
      </c>
      <c r="D45" s="244">
        <v>9</v>
      </c>
      <c r="E45" s="255" t="s">
        <v>171</v>
      </c>
      <c r="F45" s="244">
        <v>17.399999999999999</v>
      </c>
      <c r="G45" s="256">
        <f t="shared" si="3"/>
        <v>5741.9999999999991</v>
      </c>
      <c r="H45" s="256">
        <v>8</v>
      </c>
      <c r="I45" s="244">
        <v>17.399999999999999</v>
      </c>
      <c r="J45" s="257">
        <f t="shared" si="4"/>
        <v>5741.9999999999991</v>
      </c>
      <c r="K45" s="257"/>
      <c r="L45" s="258"/>
      <c r="M45" s="257">
        <f t="shared" si="6"/>
        <v>0</v>
      </c>
      <c r="N45" s="256"/>
      <c r="O45" s="258"/>
      <c r="P45" s="257">
        <f t="shared" si="5"/>
        <v>0</v>
      </c>
      <c r="Q45" s="38" t="s">
        <v>235</v>
      </c>
      <c r="R45" s="39" t="s">
        <v>236</v>
      </c>
    </row>
    <row r="46" spans="1:18" s="219" customFormat="1" ht="47.25">
      <c r="A46" s="253">
        <v>38</v>
      </c>
      <c r="B46" s="244" t="s">
        <v>701</v>
      </c>
      <c r="C46" s="254" t="s">
        <v>4112</v>
      </c>
      <c r="D46" s="244">
        <v>8</v>
      </c>
      <c r="E46" s="255" t="s">
        <v>171</v>
      </c>
      <c r="F46" s="244">
        <v>12</v>
      </c>
      <c r="G46" s="256">
        <f t="shared" si="3"/>
        <v>4360</v>
      </c>
      <c r="H46" s="256">
        <v>3</v>
      </c>
      <c r="I46" s="244">
        <v>2</v>
      </c>
      <c r="J46" s="257">
        <f t="shared" si="4"/>
        <v>660</v>
      </c>
      <c r="K46" s="257">
        <v>3</v>
      </c>
      <c r="L46" s="258">
        <v>6</v>
      </c>
      <c r="M46" s="257">
        <f t="shared" si="6"/>
        <v>2160</v>
      </c>
      <c r="N46" s="256">
        <v>2</v>
      </c>
      <c r="O46" s="258">
        <v>4</v>
      </c>
      <c r="P46" s="257">
        <f t="shared" si="5"/>
        <v>1540</v>
      </c>
      <c r="Q46" s="38" t="s">
        <v>235</v>
      </c>
      <c r="R46" s="39" t="s">
        <v>236</v>
      </c>
    </row>
    <row r="47" spans="1:18" s="219" customFormat="1" ht="47.25">
      <c r="A47" s="253">
        <v>39</v>
      </c>
      <c r="B47" s="244" t="s">
        <v>4284</v>
      </c>
      <c r="C47" s="254" t="s">
        <v>4112</v>
      </c>
      <c r="D47" s="244">
        <v>10</v>
      </c>
      <c r="E47" s="255" t="s">
        <v>171</v>
      </c>
      <c r="F47" s="244">
        <v>10.3</v>
      </c>
      <c r="G47" s="256">
        <f t="shared" si="3"/>
        <v>3645.5</v>
      </c>
      <c r="H47" s="256">
        <v>3</v>
      </c>
      <c r="I47" s="244">
        <v>4</v>
      </c>
      <c r="J47" s="257">
        <f t="shared" si="4"/>
        <v>1320</v>
      </c>
      <c r="K47" s="257">
        <v>5</v>
      </c>
      <c r="L47" s="258">
        <v>4</v>
      </c>
      <c r="M47" s="257">
        <f t="shared" si="6"/>
        <v>1440</v>
      </c>
      <c r="N47" s="256">
        <v>2</v>
      </c>
      <c r="O47" s="258">
        <v>2.2999999999999998</v>
      </c>
      <c r="P47" s="257">
        <f t="shared" si="5"/>
        <v>885.49999999999989</v>
      </c>
      <c r="Q47" s="38" t="s">
        <v>235</v>
      </c>
      <c r="R47" s="39" t="s">
        <v>236</v>
      </c>
    </row>
    <row r="48" spans="1:18" s="219" customFormat="1" ht="47.25">
      <c r="A48" s="253">
        <v>40</v>
      </c>
      <c r="B48" s="244" t="s">
        <v>4285</v>
      </c>
      <c r="C48" s="254" t="s">
        <v>4134</v>
      </c>
      <c r="D48" s="244">
        <v>14</v>
      </c>
      <c r="E48" s="255" t="s">
        <v>171</v>
      </c>
      <c r="F48" s="244">
        <v>11.5</v>
      </c>
      <c r="G48" s="256">
        <f t="shared" si="3"/>
        <v>4195</v>
      </c>
      <c r="H48" s="256">
        <v>2</v>
      </c>
      <c r="I48" s="244">
        <v>1.5</v>
      </c>
      <c r="J48" s="257">
        <f t="shared" si="4"/>
        <v>495</v>
      </c>
      <c r="K48" s="257">
        <v>7</v>
      </c>
      <c r="L48" s="258">
        <v>6</v>
      </c>
      <c r="M48" s="257">
        <f t="shared" si="6"/>
        <v>2160</v>
      </c>
      <c r="N48" s="256">
        <v>5</v>
      </c>
      <c r="O48" s="258">
        <v>4</v>
      </c>
      <c r="P48" s="257">
        <f t="shared" si="5"/>
        <v>1540</v>
      </c>
      <c r="Q48" s="38" t="s">
        <v>235</v>
      </c>
      <c r="R48" s="39" t="s">
        <v>236</v>
      </c>
    </row>
    <row r="49" spans="1:18" s="219" customFormat="1" ht="47.25">
      <c r="A49" s="253">
        <v>41</v>
      </c>
      <c r="B49" s="244" t="s">
        <v>4126</v>
      </c>
      <c r="C49" s="254" t="s">
        <v>4111</v>
      </c>
      <c r="D49" s="244">
        <v>6</v>
      </c>
      <c r="E49" s="255" t="s">
        <v>171</v>
      </c>
      <c r="F49" s="244">
        <v>8.6999999999999993</v>
      </c>
      <c r="G49" s="256">
        <f t="shared" si="3"/>
        <v>3143.5</v>
      </c>
      <c r="H49" s="256">
        <v>1</v>
      </c>
      <c r="I49" s="244">
        <v>1.7</v>
      </c>
      <c r="J49" s="257">
        <f t="shared" si="4"/>
        <v>561</v>
      </c>
      <c r="K49" s="257">
        <v>3</v>
      </c>
      <c r="L49" s="258">
        <v>4.5</v>
      </c>
      <c r="M49" s="257">
        <f t="shared" si="6"/>
        <v>1620</v>
      </c>
      <c r="N49" s="256">
        <v>2</v>
      </c>
      <c r="O49" s="258">
        <v>2.5</v>
      </c>
      <c r="P49" s="257">
        <f t="shared" si="5"/>
        <v>962.5</v>
      </c>
      <c r="Q49" s="38" t="s">
        <v>235</v>
      </c>
      <c r="R49" s="39" t="s">
        <v>236</v>
      </c>
    </row>
    <row r="50" spans="1:18" s="219" customFormat="1" ht="47.25">
      <c r="A50" s="253">
        <v>42</v>
      </c>
      <c r="B50" s="244" t="s">
        <v>3899</v>
      </c>
      <c r="C50" s="254" t="s">
        <v>4111</v>
      </c>
      <c r="D50" s="244">
        <v>4</v>
      </c>
      <c r="E50" s="255" t="s">
        <v>171</v>
      </c>
      <c r="F50" s="244">
        <v>3.8</v>
      </c>
      <c r="G50" s="256">
        <f t="shared" si="3"/>
        <v>1339</v>
      </c>
      <c r="H50" s="256">
        <v>1</v>
      </c>
      <c r="I50" s="244">
        <v>1.8</v>
      </c>
      <c r="J50" s="257">
        <f t="shared" si="4"/>
        <v>594</v>
      </c>
      <c r="K50" s="257">
        <v>1</v>
      </c>
      <c r="L50" s="258">
        <v>1</v>
      </c>
      <c r="M50" s="257">
        <f t="shared" si="6"/>
        <v>360</v>
      </c>
      <c r="N50" s="256">
        <v>2</v>
      </c>
      <c r="O50" s="258">
        <v>1</v>
      </c>
      <c r="P50" s="257">
        <f t="shared" si="5"/>
        <v>385</v>
      </c>
      <c r="Q50" s="38" t="s">
        <v>235</v>
      </c>
      <c r="R50" s="39" t="s">
        <v>236</v>
      </c>
    </row>
    <row r="51" spans="1:18" s="219" customFormat="1" ht="47.25">
      <c r="A51" s="253">
        <v>43</v>
      </c>
      <c r="B51" s="244" t="s">
        <v>4286</v>
      </c>
      <c r="C51" s="254" t="s">
        <v>4112</v>
      </c>
      <c r="D51" s="244">
        <v>7</v>
      </c>
      <c r="E51" s="255" t="s">
        <v>171</v>
      </c>
      <c r="F51" s="244">
        <v>16</v>
      </c>
      <c r="G51" s="256">
        <f t="shared" si="3"/>
        <v>5906.5</v>
      </c>
      <c r="H51" s="256">
        <v>1</v>
      </c>
      <c r="I51" s="244">
        <v>1.2</v>
      </c>
      <c r="J51" s="257">
        <f t="shared" si="4"/>
        <v>396</v>
      </c>
      <c r="K51" s="257">
        <v>3</v>
      </c>
      <c r="L51" s="258">
        <v>7.5</v>
      </c>
      <c r="M51" s="257">
        <f t="shared" si="6"/>
        <v>2700</v>
      </c>
      <c r="N51" s="256">
        <v>3</v>
      </c>
      <c r="O51" s="258">
        <v>7.3</v>
      </c>
      <c r="P51" s="257">
        <f t="shared" si="5"/>
        <v>2810.5</v>
      </c>
      <c r="Q51" s="38" t="s">
        <v>235</v>
      </c>
      <c r="R51" s="39" t="s">
        <v>236</v>
      </c>
    </row>
    <row r="52" spans="1:18" s="219" customFormat="1" ht="47.25">
      <c r="A52" s="253">
        <v>44</v>
      </c>
      <c r="B52" s="244" t="s">
        <v>4287</v>
      </c>
      <c r="C52" s="254" t="s">
        <v>4112</v>
      </c>
      <c r="D52" s="244">
        <v>7</v>
      </c>
      <c r="E52" s="255" t="s">
        <v>171</v>
      </c>
      <c r="F52" s="244">
        <v>16.5</v>
      </c>
      <c r="G52" s="256">
        <f t="shared" si="3"/>
        <v>6070</v>
      </c>
      <c r="H52" s="256">
        <v>2</v>
      </c>
      <c r="I52" s="244">
        <v>1.5</v>
      </c>
      <c r="J52" s="257">
        <f t="shared" si="4"/>
        <v>495</v>
      </c>
      <c r="K52" s="257">
        <v>2</v>
      </c>
      <c r="L52" s="258">
        <v>8</v>
      </c>
      <c r="M52" s="257">
        <f t="shared" si="6"/>
        <v>2880</v>
      </c>
      <c r="N52" s="256">
        <v>3</v>
      </c>
      <c r="O52" s="258">
        <v>7</v>
      </c>
      <c r="P52" s="257">
        <f t="shared" si="5"/>
        <v>2695</v>
      </c>
      <c r="Q52" s="38" t="s">
        <v>235</v>
      </c>
      <c r="R52" s="39" t="s">
        <v>236</v>
      </c>
    </row>
    <row r="53" spans="1:18" s="219" customFormat="1" ht="47.25">
      <c r="A53" s="253">
        <v>45</v>
      </c>
      <c r="B53" s="244" t="s">
        <v>590</v>
      </c>
      <c r="C53" s="254" t="s">
        <v>4112</v>
      </c>
      <c r="D53" s="244">
        <v>7</v>
      </c>
      <c r="E53" s="255" t="s">
        <v>171</v>
      </c>
      <c r="F53" s="244">
        <v>5.5</v>
      </c>
      <c r="G53" s="256">
        <f t="shared" si="3"/>
        <v>1981.5</v>
      </c>
      <c r="H53" s="256">
        <v>3</v>
      </c>
      <c r="I53" s="244">
        <v>1.2</v>
      </c>
      <c r="J53" s="257">
        <f t="shared" si="4"/>
        <v>396</v>
      </c>
      <c r="K53" s="257">
        <v>2</v>
      </c>
      <c r="L53" s="258">
        <v>2.8</v>
      </c>
      <c r="M53" s="257">
        <f t="shared" si="6"/>
        <v>1007.9999999999999</v>
      </c>
      <c r="N53" s="256">
        <v>3</v>
      </c>
      <c r="O53" s="258">
        <v>1.5</v>
      </c>
      <c r="P53" s="257">
        <f t="shared" si="5"/>
        <v>577.5</v>
      </c>
      <c r="Q53" s="38" t="s">
        <v>235</v>
      </c>
      <c r="R53" s="39" t="s">
        <v>236</v>
      </c>
    </row>
    <row r="54" spans="1:18" s="219" customFormat="1" ht="47.25">
      <c r="A54" s="253">
        <v>46</v>
      </c>
      <c r="B54" s="244" t="s">
        <v>895</v>
      </c>
      <c r="C54" s="254" t="s">
        <v>4111</v>
      </c>
      <c r="D54" s="244">
        <v>5</v>
      </c>
      <c r="E54" s="255" t="s">
        <v>171</v>
      </c>
      <c r="F54" s="244">
        <v>8</v>
      </c>
      <c r="G54" s="256">
        <f t="shared" si="3"/>
        <v>2755</v>
      </c>
      <c r="H54" s="256">
        <v>2</v>
      </c>
      <c r="I54" s="244">
        <v>5</v>
      </c>
      <c r="J54" s="257">
        <f t="shared" si="4"/>
        <v>1650</v>
      </c>
      <c r="K54" s="257">
        <v>2</v>
      </c>
      <c r="L54" s="258">
        <v>2</v>
      </c>
      <c r="M54" s="257">
        <f t="shared" si="6"/>
        <v>720</v>
      </c>
      <c r="N54" s="256">
        <v>1</v>
      </c>
      <c r="O54" s="258">
        <v>1</v>
      </c>
      <c r="P54" s="257">
        <f t="shared" si="5"/>
        <v>385</v>
      </c>
      <c r="Q54" s="38" t="s">
        <v>235</v>
      </c>
      <c r="R54" s="39" t="s">
        <v>236</v>
      </c>
    </row>
    <row r="55" spans="1:18" s="219" customFormat="1" ht="47.25">
      <c r="A55" s="253">
        <v>47</v>
      </c>
      <c r="B55" s="167" t="s">
        <v>472</v>
      </c>
      <c r="C55" s="254" t="s">
        <v>4134</v>
      </c>
      <c r="D55" s="167">
        <v>4</v>
      </c>
      <c r="E55" s="255" t="s">
        <v>171</v>
      </c>
      <c r="F55" s="167">
        <v>6</v>
      </c>
      <c r="G55" s="256">
        <f t="shared" si="3"/>
        <v>2165</v>
      </c>
      <c r="H55" s="256">
        <v>2</v>
      </c>
      <c r="I55" s="167">
        <v>1.5</v>
      </c>
      <c r="J55" s="257">
        <f t="shared" si="4"/>
        <v>495</v>
      </c>
      <c r="K55" s="257">
        <v>1</v>
      </c>
      <c r="L55" s="258">
        <v>2.5</v>
      </c>
      <c r="M55" s="257">
        <f t="shared" si="6"/>
        <v>900</v>
      </c>
      <c r="N55" s="256">
        <v>1</v>
      </c>
      <c r="O55" s="258">
        <v>2</v>
      </c>
      <c r="P55" s="257">
        <f t="shared" si="5"/>
        <v>770</v>
      </c>
      <c r="Q55" s="38" t="s">
        <v>235</v>
      </c>
      <c r="R55" s="39" t="s">
        <v>236</v>
      </c>
    </row>
    <row r="56" spans="1:18" s="219" customFormat="1" ht="47.25">
      <c r="A56" s="253">
        <v>48</v>
      </c>
      <c r="B56" s="167" t="s">
        <v>581</v>
      </c>
      <c r="C56" s="254" t="s">
        <v>4112</v>
      </c>
      <c r="D56" s="167">
        <v>7</v>
      </c>
      <c r="E56" s="255" t="s">
        <v>171</v>
      </c>
      <c r="F56" s="167">
        <v>9.8000000000000007</v>
      </c>
      <c r="G56" s="256">
        <f t="shared" si="3"/>
        <v>3573</v>
      </c>
      <c r="H56" s="256">
        <v>1</v>
      </c>
      <c r="I56" s="167">
        <v>1</v>
      </c>
      <c r="J56" s="257">
        <f t="shared" si="4"/>
        <v>330</v>
      </c>
      <c r="K56" s="257">
        <v>4</v>
      </c>
      <c r="L56" s="258">
        <v>5.8</v>
      </c>
      <c r="M56" s="257">
        <f t="shared" si="6"/>
        <v>2088</v>
      </c>
      <c r="N56" s="256">
        <v>2</v>
      </c>
      <c r="O56" s="258">
        <v>3</v>
      </c>
      <c r="P56" s="257">
        <f t="shared" si="5"/>
        <v>1155</v>
      </c>
      <c r="Q56" s="38" t="s">
        <v>235</v>
      </c>
      <c r="R56" s="39" t="s">
        <v>236</v>
      </c>
    </row>
    <row r="57" spans="1:18" s="219" customFormat="1" ht="47.25">
      <c r="A57" s="253">
        <v>49</v>
      </c>
      <c r="B57" s="167" t="s">
        <v>505</v>
      </c>
      <c r="C57" s="254" t="s">
        <v>4112</v>
      </c>
      <c r="D57" s="167">
        <v>11</v>
      </c>
      <c r="E57" s="255" t="s">
        <v>171</v>
      </c>
      <c r="F57" s="167">
        <v>18.399999999999999</v>
      </c>
      <c r="G57" s="256">
        <f t="shared" si="3"/>
        <v>6769.5</v>
      </c>
      <c r="H57" s="256">
        <v>2</v>
      </c>
      <c r="I57" s="167">
        <v>1.4</v>
      </c>
      <c r="J57" s="257">
        <f t="shared" si="4"/>
        <v>461.99999999999994</v>
      </c>
      <c r="K57" s="257">
        <v>5</v>
      </c>
      <c r="L57" s="259">
        <v>9.5</v>
      </c>
      <c r="M57" s="257">
        <f t="shared" si="6"/>
        <v>3420</v>
      </c>
      <c r="N57" s="256">
        <v>3</v>
      </c>
      <c r="O57" s="258">
        <v>7.5</v>
      </c>
      <c r="P57" s="257">
        <f t="shared" si="5"/>
        <v>2887.5</v>
      </c>
      <c r="Q57" s="38" t="s">
        <v>235</v>
      </c>
      <c r="R57" s="39" t="s">
        <v>236</v>
      </c>
    </row>
    <row r="58" spans="1:18" s="219" customFormat="1" ht="47.25">
      <c r="A58" s="253">
        <v>50</v>
      </c>
      <c r="B58" s="167" t="s">
        <v>706</v>
      </c>
      <c r="C58" s="254" t="s">
        <v>4112</v>
      </c>
      <c r="D58" s="167">
        <v>13</v>
      </c>
      <c r="E58" s="255" t="s">
        <v>171</v>
      </c>
      <c r="F58" s="167">
        <v>12.3</v>
      </c>
      <c r="G58" s="256">
        <f t="shared" si="3"/>
        <v>4726</v>
      </c>
      <c r="H58" s="256">
        <v>2</v>
      </c>
      <c r="I58" s="167">
        <v>1.8</v>
      </c>
      <c r="J58" s="257">
        <f t="shared" si="4"/>
        <v>594</v>
      </c>
      <c r="K58" s="257">
        <v>6</v>
      </c>
      <c r="L58" s="258">
        <v>7.2</v>
      </c>
      <c r="M58" s="257">
        <f t="shared" si="6"/>
        <v>2592</v>
      </c>
      <c r="N58" s="256">
        <v>5</v>
      </c>
      <c r="O58" s="258">
        <v>4</v>
      </c>
      <c r="P58" s="257">
        <f t="shared" si="5"/>
        <v>1540</v>
      </c>
      <c r="Q58" s="38" t="s">
        <v>235</v>
      </c>
      <c r="R58" s="39" t="s">
        <v>236</v>
      </c>
    </row>
    <row r="59" spans="1:18" s="36" customFormat="1" ht="31.5">
      <c r="A59" s="55" t="s">
        <v>4387</v>
      </c>
      <c r="B59" s="252" t="s">
        <v>237</v>
      </c>
      <c r="C59" s="56" t="s">
        <v>188</v>
      </c>
      <c r="D59" s="260">
        <f>SUM(D60:D78)</f>
        <v>41</v>
      </c>
      <c r="E59" s="260" t="s">
        <v>171</v>
      </c>
      <c r="F59" s="261">
        <f t="shared" ref="F59:G78" si="7">+I59+L59+O59</f>
        <v>20.700000000000003</v>
      </c>
      <c r="G59" s="260">
        <f>+J59+M59+P59</f>
        <v>15718.8</v>
      </c>
      <c r="H59" s="260">
        <f t="shared" ref="H59:P59" si="8">SUM(H60:H78)</f>
        <v>11</v>
      </c>
      <c r="I59" s="260">
        <f t="shared" si="8"/>
        <v>6.9</v>
      </c>
      <c r="J59" s="260">
        <f t="shared" si="8"/>
        <v>3105</v>
      </c>
      <c r="K59" s="260">
        <f t="shared" si="8"/>
        <v>16</v>
      </c>
      <c r="L59" s="260">
        <f t="shared" si="8"/>
        <v>6.8999999999999995</v>
      </c>
      <c r="M59" s="260">
        <f t="shared" si="8"/>
        <v>6756.9</v>
      </c>
      <c r="N59" s="260">
        <f t="shared" si="8"/>
        <v>14</v>
      </c>
      <c r="O59" s="260">
        <f t="shared" si="8"/>
        <v>6.9</v>
      </c>
      <c r="P59" s="260">
        <f t="shared" si="8"/>
        <v>5856.9</v>
      </c>
      <c r="Q59" s="59" t="s">
        <v>188</v>
      </c>
      <c r="R59" s="60" t="s">
        <v>188</v>
      </c>
    </row>
    <row r="60" spans="1:18" s="219" customFormat="1" ht="47.25">
      <c r="A60" s="40">
        <v>1</v>
      </c>
      <c r="B60" s="262" t="s">
        <v>4052</v>
      </c>
      <c r="C60" s="263" t="s">
        <v>4112</v>
      </c>
      <c r="D60" s="264">
        <f t="shared" ref="D60:D78" si="9">+H60+K60+N60</f>
        <v>1</v>
      </c>
      <c r="E60" s="255" t="s">
        <v>171</v>
      </c>
      <c r="F60" s="265">
        <f t="shared" si="7"/>
        <v>1</v>
      </c>
      <c r="G60" s="255">
        <f t="shared" si="7"/>
        <v>451</v>
      </c>
      <c r="H60" s="256"/>
      <c r="I60" s="258"/>
      <c r="J60" s="258"/>
      <c r="K60" s="258"/>
      <c r="L60" s="258"/>
      <c r="M60" s="258"/>
      <c r="N60" s="266">
        <v>1</v>
      </c>
      <c r="O60" s="258">
        <v>1</v>
      </c>
      <c r="P60" s="257">
        <f>O60+450</f>
        <v>451</v>
      </c>
      <c r="Q60" s="38" t="s">
        <v>235</v>
      </c>
      <c r="R60" s="39" t="s">
        <v>236</v>
      </c>
    </row>
    <row r="61" spans="1:18" s="219" customFormat="1" ht="47.25">
      <c r="A61" s="40">
        <v>2</v>
      </c>
      <c r="B61" s="262" t="s">
        <v>4127</v>
      </c>
      <c r="C61" s="263" t="s">
        <v>4111</v>
      </c>
      <c r="D61" s="264">
        <f t="shared" si="9"/>
        <v>2</v>
      </c>
      <c r="E61" s="255" t="s">
        <v>171</v>
      </c>
      <c r="F61" s="265">
        <f t="shared" si="7"/>
        <v>1.5</v>
      </c>
      <c r="G61" s="255">
        <f t="shared" si="7"/>
        <v>901.5</v>
      </c>
      <c r="H61" s="256"/>
      <c r="I61" s="258"/>
      <c r="J61" s="258"/>
      <c r="K61" s="266">
        <v>1</v>
      </c>
      <c r="L61" s="258">
        <v>0.7</v>
      </c>
      <c r="M61" s="257">
        <f>L61+450</f>
        <v>450.7</v>
      </c>
      <c r="N61" s="266">
        <v>1</v>
      </c>
      <c r="O61" s="258">
        <v>0.8</v>
      </c>
      <c r="P61" s="257">
        <f t="shared" ref="P61:P73" si="10">O61+450</f>
        <v>450.8</v>
      </c>
      <c r="Q61" s="38" t="s">
        <v>235</v>
      </c>
      <c r="R61" s="39" t="s">
        <v>236</v>
      </c>
    </row>
    <row r="62" spans="1:18" s="219" customFormat="1" ht="47.25">
      <c r="A62" s="40">
        <v>3</v>
      </c>
      <c r="B62" s="262" t="s">
        <v>4113</v>
      </c>
      <c r="C62" s="41" t="s">
        <v>4112</v>
      </c>
      <c r="D62" s="264">
        <f t="shared" si="9"/>
        <v>2</v>
      </c>
      <c r="E62" s="255" t="s">
        <v>171</v>
      </c>
      <c r="F62" s="265">
        <f t="shared" si="7"/>
        <v>1.2</v>
      </c>
      <c r="G62" s="255">
        <f t="shared" si="7"/>
        <v>901.2</v>
      </c>
      <c r="H62" s="267"/>
      <c r="I62" s="258"/>
      <c r="J62" s="258"/>
      <c r="K62" s="258">
        <v>1</v>
      </c>
      <c r="L62" s="258">
        <v>0.7</v>
      </c>
      <c r="M62" s="257">
        <f t="shared" ref="M62:M76" si="11">L62+450</f>
        <v>450.7</v>
      </c>
      <c r="N62" s="266">
        <v>1</v>
      </c>
      <c r="O62" s="258">
        <v>0.5</v>
      </c>
      <c r="P62" s="257">
        <f t="shared" si="10"/>
        <v>450.5</v>
      </c>
      <c r="Q62" s="38" t="s">
        <v>235</v>
      </c>
      <c r="R62" s="39" t="s">
        <v>236</v>
      </c>
    </row>
    <row r="63" spans="1:18" s="219" customFormat="1" ht="47.25">
      <c r="A63" s="40">
        <v>4</v>
      </c>
      <c r="B63" s="262" t="s">
        <v>4114</v>
      </c>
      <c r="C63" s="41" t="s">
        <v>4111</v>
      </c>
      <c r="D63" s="264">
        <f t="shared" si="9"/>
        <v>2</v>
      </c>
      <c r="E63" s="255" t="s">
        <v>171</v>
      </c>
      <c r="F63" s="265">
        <f t="shared" si="7"/>
        <v>0.8</v>
      </c>
      <c r="G63" s="255">
        <f t="shared" si="7"/>
        <v>900.8</v>
      </c>
      <c r="H63" s="267"/>
      <c r="I63" s="258"/>
      <c r="J63" s="258"/>
      <c r="K63" s="258">
        <v>1</v>
      </c>
      <c r="L63" s="258">
        <v>0.4</v>
      </c>
      <c r="M63" s="257">
        <f t="shared" si="11"/>
        <v>450.4</v>
      </c>
      <c r="N63" s="266">
        <v>1</v>
      </c>
      <c r="O63" s="258">
        <v>0.4</v>
      </c>
      <c r="P63" s="257">
        <f t="shared" si="10"/>
        <v>450.4</v>
      </c>
      <c r="Q63" s="38" t="s">
        <v>235</v>
      </c>
      <c r="R63" s="39" t="s">
        <v>236</v>
      </c>
    </row>
    <row r="64" spans="1:18" s="219" customFormat="1" ht="47.25">
      <c r="A64" s="40">
        <v>5</v>
      </c>
      <c r="B64" s="262" t="s">
        <v>4116</v>
      </c>
      <c r="C64" s="41" t="s">
        <v>4112</v>
      </c>
      <c r="D64" s="264">
        <f t="shared" si="9"/>
        <v>3</v>
      </c>
      <c r="E64" s="255" t="s">
        <v>171</v>
      </c>
      <c r="F64" s="265">
        <f t="shared" si="7"/>
        <v>0.89999999999999991</v>
      </c>
      <c r="G64" s="255">
        <f t="shared" si="7"/>
        <v>900.90000000000009</v>
      </c>
      <c r="H64" s="267"/>
      <c r="I64" s="258"/>
      <c r="J64" s="258"/>
      <c r="K64" s="258">
        <v>1</v>
      </c>
      <c r="L64" s="258">
        <v>0.3</v>
      </c>
      <c r="M64" s="257">
        <f t="shared" si="11"/>
        <v>450.3</v>
      </c>
      <c r="N64" s="266">
        <v>2</v>
      </c>
      <c r="O64" s="258">
        <v>0.6</v>
      </c>
      <c r="P64" s="257">
        <f t="shared" si="10"/>
        <v>450.6</v>
      </c>
      <c r="Q64" s="38" t="s">
        <v>235</v>
      </c>
      <c r="R64" s="39" t="s">
        <v>236</v>
      </c>
    </row>
    <row r="65" spans="1:18" s="219" customFormat="1" ht="47.25">
      <c r="A65" s="40">
        <v>6</v>
      </c>
      <c r="B65" s="262" t="s">
        <v>4117</v>
      </c>
      <c r="C65" s="263" t="s">
        <v>4112</v>
      </c>
      <c r="D65" s="264">
        <f t="shared" si="9"/>
        <v>2</v>
      </c>
      <c r="E65" s="255" t="s">
        <v>171</v>
      </c>
      <c r="F65" s="265">
        <f t="shared" si="7"/>
        <v>1</v>
      </c>
      <c r="G65" s="255">
        <f t="shared" si="7"/>
        <v>675.5</v>
      </c>
      <c r="H65" s="258">
        <v>1</v>
      </c>
      <c r="I65" s="258">
        <v>0.5</v>
      </c>
      <c r="J65" s="258">
        <f>I65*450</f>
        <v>225</v>
      </c>
      <c r="K65" s="258">
        <v>1</v>
      </c>
      <c r="L65" s="258">
        <v>0.5</v>
      </c>
      <c r="M65" s="257">
        <f t="shared" si="11"/>
        <v>450.5</v>
      </c>
      <c r="N65" s="266"/>
      <c r="O65" s="258"/>
      <c r="P65" s="258"/>
      <c r="Q65" s="38" t="s">
        <v>235</v>
      </c>
      <c r="R65" s="39" t="s">
        <v>236</v>
      </c>
    </row>
    <row r="66" spans="1:18" s="219" customFormat="1" ht="47.25">
      <c r="A66" s="40">
        <v>7</v>
      </c>
      <c r="B66" s="262" t="s">
        <v>4118</v>
      </c>
      <c r="C66" s="41" t="s">
        <v>4112</v>
      </c>
      <c r="D66" s="264">
        <f t="shared" si="9"/>
        <v>2</v>
      </c>
      <c r="E66" s="255" t="s">
        <v>171</v>
      </c>
      <c r="F66" s="265">
        <f t="shared" si="7"/>
        <v>0.6</v>
      </c>
      <c r="G66" s="255">
        <f t="shared" si="7"/>
        <v>900.6</v>
      </c>
      <c r="H66" s="267"/>
      <c r="I66" s="258"/>
      <c r="J66" s="258"/>
      <c r="K66" s="258">
        <v>1</v>
      </c>
      <c r="L66" s="258">
        <v>0.3</v>
      </c>
      <c r="M66" s="257">
        <f t="shared" si="11"/>
        <v>450.3</v>
      </c>
      <c r="N66" s="266">
        <v>1</v>
      </c>
      <c r="O66" s="258">
        <v>0.3</v>
      </c>
      <c r="P66" s="257">
        <f t="shared" si="10"/>
        <v>450.3</v>
      </c>
      <c r="Q66" s="38" t="s">
        <v>235</v>
      </c>
      <c r="R66" s="39" t="s">
        <v>236</v>
      </c>
    </row>
    <row r="67" spans="1:18" s="219" customFormat="1" ht="47.25">
      <c r="A67" s="40">
        <v>8</v>
      </c>
      <c r="B67" s="262" t="s">
        <v>4055</v>
      </c>
      <c r="C67" s="41" t="s">
        <v>4111</v>
      </c>
      <c r="D67" s="264">
        <f t="shared" si="9"/>
        <v>2</v>
      </c>
      <c r="E67" s="255" t="s">
        <v>171</v>
      </c>
      <c r="F67" s="265">
        <f t="shared" si="7"/>
        <v>0.8</v>
      </c>
      <c r="G67" s="255">
        <f t="shared" si="7"/>
        <v>900.8</v>
      </c>
      <c r="H67" s="267"/>
      <c r="I67" s="258"/>
      <c r="J67" s="258"/>
      <c r="K67" s="258">
        <v>1</v>
      </c>
      <c r="L67" s="258">
        <v>0.5</v>
      </c>
      <c r="M67" s="257">
        <f t="shared" si="11"/>
        <v>450.5</v>
      </c>
      <c r="N67" s="266">
        <v>1</v>
      </c>
      <c r="O67" s="258">
        <v>0.3</v>
      </c>
      <c r="P67" s="257">
        <f t="shared" si="10"/>
        <v>450.3</v>
      </c>
      <c r="Q67" s="38" t="s">
        <v>235</v>
      </c>
      <c r="R67" s="39" t="s">
        <v>236</v>
      </c>
    </row>
    <row r="68" spans="1:18" s="219" customFormat="1" ht="47.25">
      <c r="A68" s="40">
        <v>9</v>
      </c>
      <c r="B68" s="262" t="s">
        <v>4119</v>
      </c>
      <c r="C68" s="41" t="s">
        <v>4112</v>
      </c>
      <c r="D68" s="264">
        <f t="shared" si="9"/>
        <v>2</v>
      </c>
      <c r="E68" s="255" t="s">
        <v>171</v>
      </c>
      <c r="F68" s="265">
        <f t="shared" si="7"/>
        <v>0.9</v>
      </c>
      <c r="G68" s="255">
        <f t="shared" si="7"/>
        <v>900.9</v>
      </c>
      <c r="H68" s="267"/>
      <c r="I68" s="258"/>
      <c r="J68" s="258"/>
      <c r="K68" s="258">
        <v>1</v>
      </c>
      <c r="L68" s="258">
        <v>0.4</v>
      </c>
      <c r="M68" s="257">
        <f t="shared" si="11"/>
        <v>450.4</v>
      </c>
      <c r="N68" s="266">
        <v>1</v>
      </c>
      <c r="O68" s="258">
        <v>0.5</v>
      </c>
      <c r="P68" s="257">
        <f t="shared" si="10"/>
        <v>450.5</v>
      </c>
      <c r="Q68" s="38" t="s">
        <v>235</v>
      </c>
      <c r="R68" s="39" t="s">
        <v>236</v>
      </c>
    </row>
    <row r="69" spans="1:18" s="219" customFormat="1" ht="47.25">
      <c r="A69" s="40">
        <v>10</v>
      </c>
      <c r="B69" s="262" t="s">
        <v>4120</v>
      </c>
      <c r="C69" s="41" t="s">
        <v>4111</v>
      </c>
      <c r="D69" s="264">
        <f t="shared" si="9"/>
        <v>1</v>
      </c>
      <c r="E69" s="255" t="s">
        <v>171</v>
      </c>
      <c r="F69" s="265">
        <f t="shared" si="7"/>
        <v>0.5</v>
      </c>
      <c r="G69" s="255">
        <f t="shared" si="7"/>
        <v>450.5</v>
      </c>
      <c r="H69" s="267"/>
      <c r="I69" s="258"/>
      <c r="J69" s="258"/>
      <c r="K69" s="258">
        <v>1</v>
      </c>
      <c r="L69" s="258">
        <v>0.5</v>
      </c>
      <c r="M69" s="257">
        <f t="shared" si="11"/>
        <v>450.5</v>
      </c>
      <c r="N69" s="266"/>
      <c r="O69" s="258"/>
      <c r="P69" s="258"/>
      <c r="Q69" s="38" t="s">
        <v>235</v>
      </c>
      <c r="R69" s="39" t="s">
        <v>236</v>
      </c>
    </row>
    <row r="70" spans="1:18" s="219" customFormat="1" ht="47.25">
      <c r="A70" s="40">
        <v>11</v>
      </c>
      <c r="B70" s="262" t="s">
        <v>4128</v>
      </c>
      <c r="C70" s="41" t="s">
        <v>4111</v>
      </c>
      <c r="D70" s="264">
        <f t="shared" si="9"/>
        <v>2</v>
      </c>
      <c r="E70" s="255" t="s">
        <v>171</v>
      </c>
      <c r="F70" s="265">
        <f t="shared" si="7"/>
        <v>0.8</v>
      </c>
      <c r="G70" s="255">
        <f t="shared" si="7"/>
        <v>900.8</v>
      </c>
      <c r="H70" s="267"/>
      <c r="I70" s="258"/>
      <c r="J70" s="258"/>
      <c r="K70" s="266">
        <v>1</v>
      </c>
      <c r="L70" s="258">
        <v>0.4</v>
      </c>
      <c r="M70" s="257">
        <f t="shared" si="11"/>
        <v>450.4</v>
      </c>
      <c r="N70" s="258">
        <v>1</v>
      </c>
      <c r="O70" s="258">
        <v>0.4</v>
      </c>
      <c r="P70" s="257">
        <f t="shared" si="10"/>
        <v>450.4</v>
      </c>
      <c r="Q70" s="38" t="s">
        <v>235</v>
      </c>
      <c r="R70" s="39" t="s">
        <v>236</v>
      </c>
    </row>
    <row r="71" spans="1:18" s="219" customFormat="1" ht="47.25">
      <c r="A71" s="40">
        <v>12</v>
      </c>
      <c r="B71" s="262" t="s">
        <v>4122</v>
      </c>
      <c r="C71" s="41" t="s">
        <v>4112</v>
      </c>
      <c r="D71" s="264">
        <f t="shared" si="9"/>
        <v>4</v>
      </c>
      <c r="E71" s="255" t="s">
        <v>171</v>
      </c>
      <c r="F71" s="265">
        <f t="shared" si="7"/>
        <v>1.75</v>
      </c>
      <c r="G71" s="255">
        <f t="shared" si="7"/>
        <v>1552.8</v>
      </c>
      <c r="H71" s="267">
        <v>3</v>
      </c>
      <c r="I71" s="259">
        <v>1.45</v>
      </c>
      <c r="J71" s="257">
        <f>I71*450</f>
        <v>652.5</v>
      </c>
      <c r="K71" s="266">
        <v>1</v>
      </c>
      <c r="L71" s="258">
        <v>0.3</v>
      </c>
      <c r="M71" s="257">
        <f t="shared" si="11"/>
        <v>450.3</v>
      </c>
      <c r="N71" s="258">
        <v>0</v>
      </c>
      <c r="O71" s="258">
        <v>0</v>
      </c>
      <c r="P71" s="257">
        <f t="shared" si="10"/>
        <v>450</v>
      </c>
      <c r="Q71" s="38" t="s">
        <v>235</v>
      </c>
      <c r="R71" s="39" t="s">
        <v>236</v>
      </c>
    </row>
    <row r="72" spans="1:18" s="219" customFormat="1" ht="47.25">
      <c r="A72" s="40">
        <v>13</v>
      </c>
      <c r="B72" s="262" t="s">
        <v>4123</v>
      </c>
      <c r="C72" s="41" t="s">
        <v>4112</v>
      </c>
      <c r="D72" s="264">
        <f t="shared" si="9"/>
        <v>2</v>
      </c>
      <c r="E72" s="255" t="s">
        <v>171</v>
      </c>
      <c r="F72" s="265">
        <f t="shared" si="7"/>
        <v>0.7</v>
      </c>
      <c r="G72" s="255">
        <f t="shared" si="7"/>
        <v>900.7</v>
      </c>
      <c r="H72" s="267"/>
      <c r="I72" s="258"/>
      <c r="J72" s="258"/>
      <c r="K72" s="266">
        <v>1</v>
      </c>
      <c r="L72" s="258">
        <v>0.5</v>
      </c>
      <c r="M72" s="257">
        <f t="shared" si="11"/>
        <v>450.5</v>
      </c>
      <c r="N72" s="258">
        <v>1</v>
      </c>
      <c r="O72" s="258">
        <v>0.2</v>
      </c>
      <c r="P72" s="257">
        <f t="shared" si="10"/>
        <v>450.2</v>
      </c>
      <c r="Q72" s="38" t="s">
        <v>235</v>
      </c>
      <c r="R72" s="39" t="s">
        <v>236</v>
      </c>
    </row>
    <row r="73" spans="1:18" s="219" customFormat="1" ht="47.25">
      <c r="A73" s="40">
        <v>14</v>
      </c>
      <c r="B73" s="262" t="s">
        <v>4124</v>
      </c>
      <c r="C73" s="41" t="s">
        <v>4112</v>
      </c>
      <c r="D73" s="264">
        <f t="shared" si="9"/>
        <v>2</v>
      </c>
      <c r="E73" s="255" t="s">
        <v>171</v>
      </c>
      <c r="F73" s="265">
        <f t="shared" si="7"/>
        <v>0.8</v>
      </c>
      <c r="G73" s="255">
        <f t="shared" si="7"/>
        <v>900.8</v>
      </c>
      <c r="H73" s="267"/>
      <c r="I73" s="258"/>
      <c r="J73" s="258"/>
      <c r="K73" s="266">
        <v>1</v>
      </c>
      <c r="L73" s="258">
        <v>0.4</v>
      </c>
      <c r="M73" s="257">
        <f t="shared" si="11"/>
        <v>450.4</v>
      </c>
      <c r="N73" s="258">
        <v>1</v>
      </c>
      <c r="O73" s="258">
        <v>0.4</v>
      </c>
      <c r="P73" s="257">
        <f t="shared" si="10"/>
        <v>450.4</v>
      </c>
      <c r="Q73" s="38" t="s">
        <v>235</v>
      </c>
      <c r="R73" s="39" t="s">
        <v>236</v>
      </c>
    </row>
    <row r="74" spans="1:18" s="219" customFormat="1" ht="47.25">
      <c r="A74" s="40">
        <v>15</v>
      </c>
      <c r="B74" s="262" t="s">
        <v>4125</v>
      </c>
      <c r="C74" s="41" t="s">
        <v>4112</v>
      </c>
      <c r="D74" s="264">
        <f t="shared" si="9"/>
        <v>1</v>
      </c>
      <c r="E74" s="255" t="s">
        <v>171</v>
      </c>
      <c r="F74" s="265">
        <f t="shared" si="7"/>
        <v>1.5</v>
      </c>
      <c r="G74" s="255">
        <f t="shared" si="7"/>
        <v>675</v>
      </c>
      <c r="H74" s="267">
        <v>1</v>
      </c>
      <c r="I74" s="258">
        <v>1.5</v>
      </c>
      <c r="J74" s="257">
        <f t="shared" ref="J74:J78" si="12">I74*450</f>
        <v>675</v>
      </c>
      <c r="K74" s="266"/>
      <c r="L74" s="258"/>
      <c r="M74" s="258"/>
      <c r="N74" s="258"/>
      <c r="O74" s="258"/>
      <c r="P74" s="258"/>
      <c r="Q74" s="38" t="s">
        <v>235</v>
      </c>
      <c r="R74" s="39" t="s">
        <v>236</v>
      </c>
    </row>
    <row r="75" spans="1:18" s="219" customFormat="1" ht="47.25">
      <c r="A75" s="40">
        <v>16</v>
      </c>
      <c r="B75" s="262" t="s">
        <v>4105</v>
      </c>
      <c r="C75" s="41" t="s">
        <v>4112</v>
      </c>
      <c r="D75" s="264">
        <f t="shared" si="9"/>
        <v>3</v>
      </c>
      <c r="E75" s="255" t="s">
        <v>171</v>
      </c>
      <c r="F75" s="265">
        <f t="shared" si="7"/>
        <v>0.85</v>
      </c>
      <c r="G75" s="255">
        <f t="shared" si="7"/>
        <v>608</v>
      </c>
      <c r="H75" s="267">
        <v>1</v>
      </c>
      <c r="I75" s="258">
        <v>0.35</v>
      </c>
      <c r="J75" s="257">
        <f t="shared" si="12"/>
        <v>157.5</v>
      </c>
      <c r="K75" s="266">
        <v>2</v>
      </c>
      <c r="L75" s="258">
        <v>0.5</v>
      </c>
      <c r="M75" s="257">
        <f t="shared" si="11"/>
        <v>450.5</v>
      </c>
      <c r="N75" s="258"/>
      <c r="O75" s="258"/>
      <c r="P75" s="258"/>
      <c r="Q75" s="38" t="s">
        <v>235</v>
      </c>
      <c r="R75" s="39" t="s">
        <v>236</v>
      </c>
    </row>
    <row r="76" spans="1:18" s="219" customFormat="1" ht="47.25">
      <c r="A76" s="40">
        <v>17</v>
      </c>
      <c r="B76" s="262" t="s">
        <v>4101</v>
      </c>
      <c r="C76" s="41" t="s">
        <v>4112</v>
      </c>
      <c r="D76" s="264">
        <f t="shared" si="9"/>
        <v>5</v>
      </c>
      <c r="E76" s="255" t="s">
        <v>171</v>
      </c>
      <c r="F76" s="265">
        <f t="shared" si="7"/>
        <v>3</v>
      </c>
      <c r="G76" s="255">
        <f t="shared" si="7"/>
        <v>1352</v>
      </c>
      <c r="H76" s="267">
        <v>2</v>
      </c>
      <c r="I76" s="258">
        <v>1</v>
      </c>
      <c r="J76" s="257">
        <f t="shared" si="12"/>
        <v>450</v>
      </c>
      <c r="K76" s="266">
        <v>1</v>
      </c>
      <c r="L76" s="258">
        <v>0.5</v>
      </c>
      <c r="M76" s="257">
        <f t="shared" si="11"/>
        <v>450.5</v>
      </c>
      <c r="N76" s="258">
        <v>2</v>
      </c>
      <c r="O76" s="258">
        <v>1.5</v>
      </c>
      <c r="P76" s="257">
        <f t="shared" ref="P76" si="13">O76+450</f>
        <v>451.5</v>
      </c>
      <c r="Q76" s="38" t="s">
        <v>235</v>
      </c>
      <c r="R76" s="39" t="s">
        <v>236</v>
      </c>
    </row>
    <row r="77" spans="1:18" s="219" customFormat="1" ht="47.25">
      <c r="A77" s="40">
        <v>18</v>
      </c>
      <c r="B77" s="262" t="s">
        <v>4103</v>
      </c>
      <c r="C77" s="41" t="s">
        <v>4112</v>
      </c>
      <c r="D77" s="264">
        <f t="shared" si="9"/>
        <v>1</v>
      </c>
      <c r="E77" s="255" t="s">
        <v>171</v>
      </c>
      <c r="F77" s="265">
        <f t="shared" si="7"/>
        <v>0.5</v>
      </c>
      <c r="G77" s="255">
        <f t="shared" si="7"/>
        <v>225</v>
      </c>
      <c r="H77" s="267">
        <v>1</v>
      </c>
      <c r="I77" s="258">
        <v>0.5</v>
      </c>
      <c r="J77" s="257">
        <f t="shared" si="12"/>
        <v>225</v>
      </c>
      <c r="K77" s="266"/>
      <c r="L77" s="258"/>
      <c r="M77" s="258"/>
      <c r="N77" s="258"/>
      <c r="O77" s="258"/>
      <c r="P77" s="258"/>
      <c r="Q77" s="38" t="s">
        <v>235</v>
      </c>
      <c r="R77" s="39" t="s">
        <v>236</v>
      </c>
    </row>
    <row r="78" spans="1:18" s="219" customFormat="1" ht="47.25">
      <c r="A78" s="40">
        <v>19</v>
      </c>
      <c r="B78" s="262" t="s">
        <v>4107</v>
      </c>
      <c r="C78" s="41" t="s">
        <v>4111</v>
      </c>
      <c r="D78" s="264">
        <f t="shared" si="9"/>
        <v>2</v>
      </c>
      <c r="E78" s="255" t="s">
        <v>171</v>
      </c>
      <c r="F78" s="265">
        <f t="shared" si="7"/>
        <v>1.6</v>
      </c>
      <c r="G78" s="255">
        <f t="shared" si="7"/>
        <v>720</v>
      </c>
      <c r="H78" s="267">
        <v>2</v>
      </c>
      <c r="I78" s="258">
        <v>1.6</v>
      </c>
      <c r="J78" s="257">
        <f t="shared" si="12"/>
        <v>720</v>
      </c>
      <c r="K78" s="266"/>
      <c r="L78" s="258"/>
      <c r="M78" s="258"/>
      <c r="N78" s="258"/>
      <c r="O78" s="258"/>
      <c r="P78" s="258"/>
      <c r="Q78" s="38" t="s">
        <v>235</v>
      </c>
      <c r="R78" s="39" t="s">
        <v>236</v>
      </c>
    </row>
    <row r="79" spans="1:18" s="36" customFormat="1" ht="31.5">
      <c r="A79" s="55" t="s">
        <v>4388</v>
      </c>
      <c r="B79" s="61" t="s">
        <v>238</v>
      </c>
      <c r="C79" s="56" t="s">
        <v>188</v>
      </c>
      <c r="D79" s="57">
        <f>+H79+K79+N79</f>
        <v>0</v>
      </c>
      <c r="E79" s="56" t="s">
        <v>171</v>
      </c>
      <c r="F79" s="56">
        <f t="shared" ref="F79:P79" si="14">SUM(F80:F80)</f>
        <v>0</v>
      </c>
      <c r="G79" s="56">
        <f t="shared" si="14"/>
        <v>0</v>
      </c>
      <c r="H79" s="58">
        <f t="shared" si="14"/>
        <v>0</v>
      </c>
      <c r="I79" s="56">
        <f t="shared" si="14"/>
        <v>0</v>
      </c>
      <c r="J79" s="56">
        <f t="shared" si="14"/>
        <v>0</v>
      </c>
      <c r="K79" s="58">
        <f t="shared" si="14"/>
        <v>0</v>
      </c>
      <c r="L79" s="56">
        <f t="shared" si="14"/>
        <v>0</v>
      </c>
      <c r="M79" s="56">
        <f t="shared" si="14"/>
        <v>0</v>
      </c>
      <c r="N79" s="58">
        <f t="shared" si="14"/>
        <v>0</v>
      </c>
      <c r="O79" s="56">
        <f t="shared" si="14"/>
        <v>0</v>
      </c>
      <c r="P79" s="56">
        <f t="shared" si="14"/>
        <v>0</v>
      </c>
      <c r="Q79" s="59" t="s">
        <v>188</v>
      </c>
      <c r="R79" s="60" t="s">
        <v>188</v>
      </c>
    </row>
    <row r="80" spans="1:18" s="219" customFormat="1" ht="15.75" customHeight="1">
      <c r="A80" s="40"/>
      <c r="B80" s="174" t="s">
        <v>264</v>
      </c>
      <c r="C80" s="41" t="s">
        <v>264</v>
      </c>
      <c r="D80" s="41" t="s">
        <v>264</v>
      </c>
      <c r="E80" s="41" t="s">
        <v>264</v>
      </c>
      <c r="F80" s="41" t="s">
        <v>264</v>
      </c>
      <c r="G80" s="41" t="s">
        <v>264</v>
      </c>
      <c r="H80" s="243" t="s">
        <v>264</v>
      </c>
      <c r="I80" s="243" t="s">
        <v>264</v>
      </c>
      <c r="J80" s="243" t="s">
        <v>264</v>
      </c>
      <c r="K80" s="41" t="s">
        <v>264</v>
      </c>
      <c r="L80" s="41" t="s">
        <v>264</v>
      </c>
      <c r="M80" s="243" t="s">
        <v>264</v>
      </c>
      <c r="N80" s="41" t="s">
        <v>264</v>
      </c>
      <c r="O80" s="41" t="s">
        <v>264</v>
      </c>
      <c r="P80" s="243" t="s">
        <v>264</v>
      </c>
      <c r="Q80" s="41" t="s">
        <v>264</v>
      </c>
      <c r="R80" s="41" t="s">
        <v>264</v>
      </c>
    </row>
    <row r="81" spans="1:18" s="36" customFormat="1" ht="47.25">
      <c r="A81" s="55" t="s">
        <v>4389</v>
      </c>
      <c r="B81" s="61" t="s">
        <v>272</v>
      </c>
      <c r="C81" s="56" t="s">
        <v>188</v>
      </c>
      <c r="D81" s="57">
        <f>+H81+K81+N81</f>
        <v>3</v>
      </c>
      <c r="E81" s="56" t="s">
        <v>171</v>
      </c>
      <c r="F81" s="56">
        <f t="shared" ref="F81:P81" si="15">SUM(F83:F89)</f>
        <v>7.1999999999999995E-2</v>
      </c>
      <c r="G81" s="56">
        <f>+J81+M81+P81</f>
        <v>8450</v>
      </c>
      <c r="H81" s="58">
        <v>1</v>
      </c>
      <c r="I81" s="56">
        <v>4.3999999999999997E-2</v>
      </c>
      <c r="J81" s="56">
        <v>3500</v>
      </c>
      <c r="K81" s="58">
        <f t="shared" si="15"/>
        <v>1</v>
      </c>
      <c r="L81" s="236">
        <v>3.5999999999999997E-2</v>
      </c>
      <c r="M81" s="56">
        <f t="shared" si="15"/>
        <v>2700</v>
      </c>
      <c r="N81" s="58">
        <f t="shared" si="15"/>
        <v>1</v>
      </c>
      <c r="O81" s="236">
        <v>3.5999999999999997E-2</v>
      </c>
      <c r="P81" s="56">
        <f t="shared" si="15"/>
        <v>2250</v>
      </c>
      <c r="Q81" s="59" t="s">
        <v>188</v>
      </c>
      <c r="R81" s="60" t="s">
        <v>188</v>
      </c>
    </row>
    <row r="82" spans="1:18" s="219" customFormat="1" ht="61.5" customHeight="1">
      <c r="A82" s="231">
        <v>1</v>
      </c>
      <c r="B82" s="232" t="s">
        <v>4124</v>
      </c>
      <c r="C82" s="43" t="s">
        <v>4111</v>
      </c>
      <c r="D82" s="43">
        <f>+H82+K82+N82</f>
        <v>1</v>
      </c>
      <c r="E82" s="255" t="s">
        <v>171</v>
      </c>
      <c r="F82" s="43">
        <f>+I82+L82+O82</f>
        <v>4.3999999999999997E-2</v>
      </c>
      <c r="G82" s="43">
        <f>+J82+M82+P82</f>
        <v>3500</v>
      </c>
      <c r="H82" s="43">
        <v>1</v>
      </c>
      <c r="I82" s="43">
        <v>4.3999999999999997E-2</v>
      </c>
      <c r="J82" s="43">
        <v>3500</v>
      </c>
      <c r="K82" s="43"/>
      <c r="L82" s="43"/>
      <c r="M82" s="43"/>
      <c r="N82" s="43"/>
      <c r="O82" s="43"/>
      <c r="P82" s="43"/>
      <c r="Q82" s="38" t="s">
        <v>235</v>
      </c>
      <c r="R82" s="39" t="s">
        <v>236</v>
      </c>
    </row>
    <row r="83" spans="1:18" ht="61.5" customHeight="1">
      <c r="A83" s="233">
        <v>2</v>
      </c>
      <c r="B83" s="232" t="s">
        <v>4101</v>
      </c>
      <c r="C83" s="234" t="s">
        <v>4111</v>
      </c>
      <c r="D83" s="43">
        <f t="shared" ref="D83:D84" si="16">+H83+K83+N83</f>
        <v>1</v>
      </c>
      <c r="E83" s="255" t="s">
        <v>171</v>
      </c>
      <c r="F83" s="43">
        <f t="shared" ref="F83:G84" si="17">+I83+L83+O83</f>
        <v>3.5999999999999997E-2</v>
      </c>
      <c r="G83" s="43">
        <f t="shared" si="17"/>
        <v>2700</v>
      </c>
      <c r="H83" s="234"/>
      <c r="I83" s="235"/>
      <c r="J83" s="235"/>
      <c r="K83" s="43">
        <v>1</v>
      </c>
      <c r="L83" s="235">
        <v>3.5999999999999997E-2</v>
      </c>
      <c r="M83" s="235">
        <v>2700</v>
      </c>
      <c r="N83" s="235"/>
      <c r="O83" s="235"/>
      <c r="P83" s="235"/>
      <c r="Q83" s="38" t="s">
        <v>235</v>
      </c>
      <c r="R83" s="39" t="s">
        <v>236</v>
      </c>
    </row>
    <row r="84" spans="1:18" ht="61.5" customHeight="1">
      <c r="A84" s="233">
        <v>3</v>
      </c>
      <c r="B84" s="232" t="s">
        <v>4121</v>
      </c>
      <c r="C84" s="234" t="s">
        <v>4111</v>
      </c>
      <c r="D84" s="43">
        <f t="shared" si="16"/>
        <v>1</v>
      </c>
      <c r="E84" s="255" t="s">
        <v>171</v>
      </c>
      <c r="F84" s="43">
        <f t="shared" si="17"/>
        <v>3.5999999999999997E-2</v>
      </c>
      <c r="G84" s="43">
        <f t="shared" si="17"/>
        <v>2250</v>
      </c>
      <c r="H84" s="234"/>
      <c r="I84" s="235"/>
      <c r="J84" s="235"/>
      <c r="K84" s="235"/>
      <c r="L84" s="235"/>
      <c r="M84" s="235"/>
      <c r="N84" s="43">
        <v>1</v>
      </c>
      <c r="O84" s="235">
        <v>3.5999999999999997E-2</v>
      </c>
      <c r="P84" s="235">
        <v>2250</v>
      </c>
      <c r="Q84" s="38" t="s">
        <v>235</v>
      </c>
      <c r="R84" s="39" t="s">
        <v>236</v>
      </c>
    </row>
    <row r="85" spans="1:18" ht="15.75" customHeight="1"/>
    <row r="87" spans="1:18">
      <c r="B87" s="441" t="s">
        <v>434</v>
      </c>
      <c r="C87" s="441"/>
      <c r="D87" s="441"/>
      <c r="E87" s="441"/>
      <c r="Q87" s="441" t="s">
        <v>4654</v>
      </c>
    </row>
    <row r="88" spans="1:18">
      <c r="B88" s="441"/>
      <c r="C88" s="441"/>
      <c r="D88" s="441"/>
      <c r="E88" s="441"/>
      <c r="Q88" s="441"/>
    </row>
    <row r="90" spans="1:18">
      <c r="B90" s="441" t="s">
        <v>4663</v>
      </c>
      <c r="C90" s="441"/>
      <c r="D90" s="441"/>
      <c r="E90" s="441"/>
      <c r="Q90" s="519" t="s">
        <v>4664</v>
      </c>
    </row>
    <row r="91" spans="1:18">
      <c r="B91" s="441"/>
      <c r="C91" s="441"/>
      <c r="D91" s="441"/>
      <c r="E91" s="441"/>
      <c r="Q91" s="519"/>
    </row>
    <row r="93" spans="1:18" ht="18.75">
      <c r="B93" s="519" t="s">
        <v>4665</v>
      </c>
      <c r="C93" s="519"/>
      <c r="D93" s="519"/>
      <c r="E93" s="519"/>
      <c r="F93" s="387"/>
      <c r="G93" s="387"/>
      <c r="H93" s="387"/>
      <c r="I93" s="388"/>
      <c r="J93" s="388"/>
      <c r="K93" s="388"/>
      <c r="L93" s="388"/>
      <c r="M93" s="388"/>
      <c r="N93" s="388"/>
      <c r="O93" s="388"/>
      <c r="P93" s="388"/>
      <c r="Q93" s="519" t="s">
        <v>4666</v>
      </c>
    </row>
    <row r="94" spans="1:18">
      <c r="B94" s="519"/>
      <c r="C94" s="519"/>
      <c r="D94" s="519"/>
      <c r="E94" s="519"/>
      <c r="Q94" s="519"/>
    </row>
  </sheetData>
  <mergeCells count="21">
    <mergeCell ref="B87:E88"/>
    <mergeCell ref="Q87:Q88"/>
    <mergeCell ref="B90:E91"/>
    <mergeCell ref="Q90:Q91"/>
    <mergeCell ref="B93:E94"/>
    <mergeCell ref="Q93:Q94"/>
    <mergeCell ref="Q1:R1"/>
    <mergeCell ref="A2:R2"/>
    <mergeCell ref="A4:A6"/>
    <mergeCell ref="B4:B6"/>
    <mergeCell ref="C4:C6"/>
    <mergeCell ref="D4:D6"/>
    <mergeCell ref="E4:E6"/>
    <mergeCell ref="F4:F6"/>
    <mergeCell ref="G4:G6"/>
    <mergeCell ref="H4:P4"/>
    <mergeCell ref="Q4:Q6"/>
    <mergeCell ref="R4:R6"/>
    <mergeCell ref="H5:J5"/>
    <mergeCell ref="K5:M5"/>
    <mergeCell ref="N5:P5"/>
  </mergeCells>
  <printOptions horizontalCentered="1"/>
  <pageMargins left="0.11811023622047245" right="0.11811023622047245" top="0.15748031496062992" bottom="0.15748031496062992" header="0.31496062992125984" footer="0.31496062992125984"/>
  <pageSetup paperSize="9" scale="54" orientation="landscape" horizontalDpi="300" r:id="rId1"/>
  <rowBreaks count="1" manualBreakCount="1">
    <brk id="26" max="17"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X75"/>
  <sheetViews>
    <sheetView view="pageBreakPreview" zoomScale="65" zoomScaleNormal="70" zoomScaleSheetLayoutView="85" workbookViewId="0">
      <pane xSplit="3" ySplit="9" topLeftCell="D10" activePane="bottomRight" state="frozen"/>
      <selection pane="topRight" activeCell="D1" sqref="D1"/>
      <selection pane="bottomLeft" activeCell="A10" sqref="A10"/>
      <selection pane="bottomRight" activeCell="C14" sqref="C14"/>
    </sheetView>
  </sheetViews>
  <sheetFormatPr defaultRowHeight="15.75"/>
  <cols>
    <col min="1" max="1" width="8.42578125" style="178" customWidth="1"/>
    <col min="2" max="2" width="30.42578125" style="178" customWidth="1"/>
    <col min="3" max="3" width="25.5703125" style="178" customWidth="1"/>
    <col min="4" max="4" width="20.85546875" style="178" customWidth="1"/>
    <col min="5" max="5" width="14.28515625" style="178" customWidth="1"/>
    <col min="6" max="6" width="15.5703125" style="178" customWidth="1"/>
    <col min="7" max="7" width="17" style="178" customWidth="1"/>
    <col min="8" max="8" width="16.7109375" style="178" customWidth="1"/>
    <col min="9" max="9" width="15.85546875" style="178" customWidth="1"/>
    <col min="10" max="10" width="24.28515625" style="178" customWidth="1"/>
    <col min="11" max="11" width="16.140625" style="178" customWidth="1"/>
    <col min="12" max="12" width="14.42578125" style="178" customWidth="1"/>
    <col min="13" max="13" width="21.28515625" style="178" customWidth="1"/>
    <col min="14" max="14" width="16.28515625" style="178" customWidth="1"/>
    <col min="15" max="15" width="15.42578125" style="178" customWidth="1"/>
    <col min="16" max="16" width="27.7109375" style="178" customWidth="1"/>
    <col min="17" max="17" width="41.42578125" style="178" customWidth="1"/>
    <col min="18" max="16384" width="9.140625" style="178"/>
  </cols>
  <sheetData>
    <row r="1" spans="1:17">
      <c r="P1" s="179"/>
      <c r="Q1" s="179" t="s">
        <v>246</v>
      </c>
    </row>
    <row r="2" spans="1:17">
      <c r="Q2" s="180"/>
    </row>
    <row r="3" spans="1:17" ht="77.25" customHeight="1">
      <c r="A3" s="520" t="s">
        <v>4131</v>
      </c>
      <c r="B3" s="520"/>
      <c r="C3" s="520"/>
      <c r="D3" s="520"/>
      <c r="E3" s="520"/>
      <c r="F3" s="520"/>
      <c r="G3" s="520"/>
      <c r="H3" s="520"/>
      <c r="I3" s="520"/>
      <c r="J3" s="520"/>
      <c r="K3" s="520"/>
      <c r="L3" s="520"/>
      <c r="M3" s="520"/>
      <c r="N3" s="520"/>
      <c r="O3" s="520"/>
      <c r="P3" s="520"/>
      <c r="Q3" s="520"/>
    </row>
    <row r="4" spans="1:17">
      <c r="A4" s="521"/>
      <c r="B4" s="521"/>
      <c r="C4" s="521"/>
      <c r="D4" s="521"/>
      <c r="E4" s="521"/>
      <c r="F4" s="521"/>
      <c r="G4" s="521"/>
      <c r="H4" s="521"/>
      <c r="I4" s="521"/>
      <c r="J4" s="521"/>
      <c r="K4" s="521"/>
      <c r="L4" s="521"/>
      <c r="M4" s="521"/>
      <c r="N4" s="521"/>
      <c r="O4" s="521"/>
      <c r="P4" s="521"/>
      <c r="Q4" s="521"/>
    </row>
    <row r="5" spans="1:17" ht="18.75">
      <c r="A5" s="237"/>
      <c r="B5" s="237"/>
      <c r="C5" s="237"/>
      <c r="D5" s="237"/>
      <c r="E5" s="237"/>
      <c r="F5" s="237"/>
      <c r="G5" s="237"/>
      <c r="H5" s="237"/>
      <c r="I5" s="237"/>
      <c r="J5" s="237"/>
      <c r="K5" s="237"/>
      <c r="L5" s="237"/>
      <c r="M5" s="237"/>
      <c r="N5" s="237"/>
      <c r="O5" s="238"/>
      <c r="P5" s="238"/>
      <c r="Q5" s="238" t="s">
        <v>225</v>
      </c>
    </row>
    <row r="6" spans="1:17" ht="23.25" customHeight="1">
      <c r="A6" s="522" t="s">
        <v>217</v>
      </c>
      <c r="B6" s="522" t="s">
        <v>240</v>
      </c>
      <c r="C6" s="522" t="s">
        <v>274</v>
      </c>
      <c r="D6" s="522" t="s">
        <v>227</v>
      </c>
      <c r="E6" s="522" t="s">
        <v>229</v>
      </c>
      <c r="F6" s="522" t="s">
        <v>220</v>
      </c>
      <c r="G6" s="522" t="s">
        <v>230</v>
      </c>
      <c r="H6" s="522" t="s">
        <v>231</v>
      </c>
      <c r="I6" s="522"/>
      <c r="J6" s="522"/>
      <c r="K6" s="522"/>
      <c r="L6" s="522"/>
      <c r="M6" s="522"/>
      <c r="N6" s="522"/>
      <c r="O6" s="522"/>
      <c r="P6" s="522"/>
      <c r="Q6" s="522" t="s">
        <v>232</v>
      </c>
    </row>
    <row r="7" spans="1:17" ht="23.25" customHeight="1">
      <c r="A7" s="522"/>
      <c r="B7" s="522"/>
      <c r="C7" s="522"/>
      <c r="D7" s="522"/>
      <c r="E7" s="522"/>
      <c r="F7" s="522"/>
      <c r="G7" s="522"/>
      <c r="H7" s="523" t="s">
        <v>157</v>
      </c>
      <c r="I7" s="523"/>
      <c r="J7" s="523"/>
      <c r="K7" s="523" t="s">
        <v>156</v>
      </c>
      <c r="L7" s="523"/>
      <c r="M7" s="523"/>
      <c r="N7" s="523" t="s">
        <v>158</v>
      </c>
      <c r="O7" s="523"/>
      <c r="P7" s="523"/>
      <c r="Q7" s="522"/>
    </row>
    <row r="8" spans="1:17" ht="81.75" customHeight="1">
      <c r="A8" s="522"/>
      <c r="B8" s="522"/>
      <c r="C8" s="522"/>
      <c r="D8" s="522"/>
      <c r="E8" s="522"/>
      <c r="F8" s="522"/>
      <c r="G8" s="522"/>
      <c r="H8" s="416" t="s">
        <v>241</v>
      </c>
      <c r="I8" s="416" t="s">
        <v>4289</v>
      </c>
      <c r="J8" s="416" t="s">
        <v>243</v>
      </c>
      <c r="K8" s="416" t="s">
        <v>241</v>
      </c>
      <c r="L8" s="268" t="s">
        <v>242</v>
      </c>
      <c r="M8" s="416" t="s">
        <v>243</v>
      </c>
      <c r="N8" s="416" t="s">
        <v>241</v>
      </c>
      <c r="O8" s="268" t="s">
        <v>242</v>
      </c>
      <c r="P8" s="416" t="s">
        <v>243</v>
      </c>
      <c r="Q8" s="522"/>
    </row>
    <row r="9" spans="1:17" ht="37.5" customHeight="1">
      <c r="A9" s="525" t="s">
        <v>598</v>
      </c>
      <c r="B9" s="526"/>
      <c r="C9" s="269" t="s">
        <v>244</v>
      </c>
      <c r="D9" s="269" t="s">
        <v>244</v>
      </c>
      <c r="E9" s="269" t="s">
        <v>245</v>
      </c>
      <c r="F9" s="270">
        <f>F10+F61</f>
        <v>200</v>
      </c>
      <c r="G9" s="270">
        <f>G10+G61</f>
        <v>38250</v>
      </c>
      <c r="H9" s="270">
        <v>19</v>
      </c>
      <c r="I9" s="270">
        <f>I10+I61</f>
        <v>13515</v>
      </c>
      <c r="J9" s="271" t="s">
        <v>244</v>
      </c>
      <c r="K9" s="270">
        <v>14</v>
      </c>
      <c r="L9" s="270">
        <f>L10+L61</f>
        <v>13940</v>
      </c>
      <c r="M9" s="271" t="s">
        <v>244</v>
      </c>
      <c r="N9" s="270">
        <v>17</v>
      </c>
      <c r="O9" s="270">
        <f>O10+O61</f>
        <v>10795</v>
      </c>
      <c r="P9" s="271" t="s">
        <v>244</v>
      </c>
      <c r="Q9" s="269" t="s">
        <v>244</v>
      </c>
    </row>
    <row r="10" spans="1:17" ht="37.5">
      <c r="A10" s="272"/>
      <c r="B10" s="273" t="s">
        <v>4290</v>
      </c>
      <c r="C10" s="269" t="s">
        <v>244</v>
      </c>
      <c r="D10" s="269" t="s">
        <v>244</v>
      </c>
      <c r="E10" s="269" t="s">
        <v>171</v>
      </c>
      <c r="F10" s="270">
        <f>SUM(F11:F60)</f>
        <v>195</v>
      </c>
      <c r="G10" s="270">
        <f t="shared" ref="G10:O10" si="0">SUM(G11:G60)</f>
        <v>29250</v>
      </c>
      <c r="H10" s="270">
        <f t="shared" si="0"/>
        <v>19</v>
      </c>
      <c r="I10" s="270">
        <f t="shared" si="0"/>
        <v>12015</v>
      </c>
      <c r="J10" s="271" t="s">
        <v>244</v>
      </c>
      <c r="K10" s="270">
        <f t="shared" si="0"/>
        <v>14</v>
      </c>
      <c r="L10" s="270">
        <f t="shared" si="0"/>
        <v>8940</v>
      </c>
      <c r="M10" s="271" t="s">
        <v>244</v>
      </c>
      <c r="N10" s="270">
        <f t="shared" si="0"/>
        <v>17</v>
      </c>
      <c r="O10" s="270">
        <f t="shared" si="0"/>
        <v>8295</v>
      </c>
      <c r="P10" s="271" t="s">
        <v>244</v>
      </c>
      <c r="Q10" s="269" t="s">
        <v>244</v>
      </c>
    </row>
    <row r="11" spans="1:17" s="239" customFormat="1" ht="93.75">
      <c r="A11" s="419">
        <v>1</v>
      </c>
      <c r="B11" s="7" t="s">
        <v>578</v>
      </c>
      <c r="C11" s="415" t="s">
        <v>4291</v>
      </c>
      <c r="D11" s="420" t="s">
        <v>4112</v>
      </c>
      <c r="E11" s="419" t="s">
        <v>171</v>
      </c>
      <c r="F11" s="420">
        <v>1</v>
      </c>
      <c r="G11" s="421">
        <f>F11*150</f>
        <v>150</v>
      </c>
      <c r="H11" s="420"/>
      <c r="I11" s="421"/>
      <c r="J11" s="422"/>
      <c r="K11" s="420">
        <v>1</v>
      </c>
      <c r="L11" s="421">
        <v>150</v>
      </c>
      <c r="M11" s="422" t="s">
        <v>4132</v>
      </c>
      <c r="N11" s="421"/>
      <c r="O11" s="422"/>
      <c r="P11" s="423"/>
      <c r="Q11" s="276" t="s">
        <v>4133</v>
      </c>
    </row>
    <row r="12" spans="1:17" s="239" customFormat="1" ht="93.75">
      <c r="A12" s="419">
        <v>2</v>
      </c>
      <c r="B12" s="7" t="s">
        <v>4292</v>
      </c>
      <c r="C12" s="415" t="s">
        <v>4291</v>
      </c>
      <c r="D12" s="420" t="s">
        <v>4112</v>
      </c>
      <c r="E12" s="419" t="s">
        <v>171</v>
      </c>
      <c r="F12" s="420">
        <v>1</v>
      </c>
      <c r="G12" s="421">
        <f t="shared" ref="G12:G60" si="1">F12*150</f>
        <v>150</v>
      </c>
      <c r="H12" s="420"/>
      <c r="I12" s="421"/>
      <c r="J12" s="422"/>
      <c r="K12" s="420">
        <v>1</v>
      </c>
      <c r="L12" s="421">
        <v>150</v>
      </c>
      <c r="M12" s="422" t="s">
        <v>4132</v>
      </c>
      <c r="N12" s="421"/>
      <c r="O12" s="422"/>
      <c r="P12" s="422"/>
      <c r="Q12" s="276" t="s">
        <v>4133</v>
      </c>
    </row>
    <row r="13" spans="1:17" s="239" customFormat="1" ht="93.75">
      <c r="A13" s="419">
        <v>3</v>
      </c>
      <c r="B13" s="7" t="s">
        <v>580</v>
      </c>
      <c r="C13" s="415" t="s">
        <v>4291</v>
      </c>
      <c r="D13" s="420" t="s">
        <v>4112</v>
      </c>
      <c r="E13" s="419" t="s">
        <v>171</v>
      </c>
      <c r="F13" s="420">
        <v>2</v>
      </c>
      <c r="G13" s="421">
        <f t="shared" si="1"/>
        <v>300</v>
      </c>
      <c r="H13" s="420">
        <v>1</v>
      </c>
      <c r="I13" s="421">
        <v>300</v>
      </c>
      <c r="J13" s="422" t="s">
        <v>4132</v>
      </c>
      <c r="K13" s="424"/>
      <c r="L13" s="424"/>
      <c r="M13" s="424"/>
      <c r="N13" s="424"/>
      <c r="O13" s="424"/>
      <c r="P13" s="424"/>
      <c r="Q13" s="276" t="s">
        <v>4133</v>
      </c>
    </row>
    <row r="14" spans="1:17" s="239" customFormat="1" ht="93.75">
      <c r="A14" s="419">
        <v>4</v>
      </c>
      <c r="B14" s="7" t="s">
        <v>540</v>
      </c>
      <c r="C14" s="415" t="s">
        <v>4291</v>
      </c>
      <c r="D14" s="420" t="s">
        <v>4112</v>
      </c>
      <c r="E14" s="419" t="s">
        <v>171</v>
      </c>
      <c r="F14" s="420">
        <v>1</v>
      </c>
      <c r="G14" s="421">
        <f t="shared" si="1"/>
        <v>150</v>
      </c>
      <c r="H14" s="420">
        <v>1</v>
      </c>
      <c r="I14" s="421">
        <v>150</v>
      </c>
      <c r="J14" s="422" t="s">
        <v>4132</v>
      </c>
      <c r="K14" s="424"/>
      <c r="L14" s="424"/>
      <c r="M14" s="424"/>
      <c r="N14" s="424"/>
      <c r="O14" s="424"/>
      <c r="P14" s="424"/>
      <c r="Q14" s="276" t="s">
        <v>4133</v>
      </c>
    </row>
    <row r="15" spans="1:17" s="239" customFormat="1" ht="93.75">
      <c r="A15" s="419">
        <v>5</v>
      </c>
      <c r="B15" s="7" t="s">
        <v>581</v>
      </c>
      <c r="C15" s="415" t="s">
        <v>4291</v>
      </c>
      <c r="D15" s="420" t="s">
        <v>4112</v>
      </c>
      <c r="E15" s="419" t="s">
        <v>171</v>
      </c>
      <c r="F15" s="420">
        <v>4</v>
      </c>
      <c r="G15" s="421">
        <f t="shared" si="1"/>
        <v>600</v>
      </c>
      <c r="H15" s="420">
        <v>1</v>
      </c>
      <c r="I15" s="421">
        <v>600</v>
      </c>
      <c r="J15" s="422" t="s">
        <v>4132</v>
      </c>
      <c r="K15" s="424"/>
      <c r="L15" s="424"/>
      <c r="M15" s="424"/>
      <c r="N15" s="424"/>
      <c r="O15" s="424"/>
      <c r="P15" s="424"/>
      <c r="Q15" s="276" t="s">
        <v>4133</v>
      </c>
    </row>
    <row r="16" spans="1:17" s="239" customFormat="1" ht="93.75">
      <c r="A16" s="419">
        <v>6</v>
      </c>
      <c r="B16" s="7" t="s">
        <v>582</v>
      </c>
      <c r="C16" s="415" t="s">
        <v>4291</v>
      </c>
      <c r="D16" s="420" t="s">
        <v>4111</v>
      </c>
      <c r="E16" s="419" t="s">
        <v>171</v>
      </c>
      <c r="F16" s="420">
        <v>0</v>
      </c>
      <c r="G16" s="421">
        <f t="shared" si="1"/>
        <v>0</v>
      </c>
      <c r="H16" s="420"/>
      <c r="I16" s="421"/>
      <c r="J16" s="422"/>
      <c r="K16" s="424"/>
      <c r="L16" s="424"/>
      <c r="M16" s="424"/>
      <c r="N16" s="420">
        <v>1</v>
      </c>
      <c r="O16" s="421">
        <v>0</v>
      </c>
      <c r="P16" s="422" t="s">
        <v>4132</v>
      </c>
      <c r="Q16" s="276" t="s">
        <v>4133</v>
      </c>
    </row>
    <row r="17" spans="1:24" s="239" customFormat="1" ht="93.75">
      <c r="A17" s="419">
        <v>7</v>
      </c>
      <c r="B17" s="7" t="s">
        <v>583</v>
      </c>
      <c r="C17" s="415" t="s">
        <v>4291</v>
      </c>
      <c r="D17" s="420" t="s">
        <v>4112</v>
      </c>
      <c r="E17" s="419" t="s">
        <v>171</v>
      </c>
      <c r="F17" s="425">
        <v>0.7</v>
      </c>
      <c r="G17" s="421">
        <f t="shared" si="1"/>
        <v>105</v>
      </c>
      <c r="H17" s="420"/>
      <c r="I17" s="421"/>
      <c r="J17" s="422"/>
      <c r="K17" s="424"/>
      <c r="L17" s="424"/>
      <c r="M17" s="424"/>
      <c r="N17" s="420">
        <v>1</v>
      </c>
      <c r="O17" s="421">
        <v>105</v>
      </c>
      <c r="P17" s="422" t="s">
        <v>4132</v>
      </c>
      <c r="Q17" s="276" t="s">
        <v>4133</v>
      </c>
    </row>
    <row r="18" spans="1:24" s="239" customFormat="1" ht="93.75">
      <c r="A18" s="419">
        <v>8</v>
      </c>
      <c r="B18" s="7" t="s">
        <v>476</v>
      </c>
      <c r="C18" s="415" t="s">
        <v>4291</v>
      </c>
      <c r="D18" s="420" t="s">
        <v>4112</v>
      </c>
      <c r="E18" s="419" t="s">
        <v>171</v>
      </c>
      <c r="F18" s="420">
        <v>6</v>
      </c>
      <c r="G18" s="421">
        <f t="shared" si="1"/>
        <v>900</v>
      </c>
      <c r="H18" s="420"/>
      <c r="I18" s="421"/>
      <c r="J18" s="422"/>
      <c r="K18" s="424"/>
      <c r="L18" s="424"/>
      <c r="M18" s="424"/>
      <c r="N18" s="420">
        <v>1</v>
      </c>
      <c r="O18" s="421">
        <v>900</v>
      </c>
      <c r="P18" s="422" t="s">
        <v>4132</v>
      </c>
      <c r="Q18" s="276" t="s">
        <v>4133</v>
      </c>
    </row>
    <row r="19" spans="1:24" s="239" customFormat="1" ht="93.75">
      <c r="A19" s="419">
        <v>9</v>
      </c>
      <c r="B19" s="7" t="s">
        <v>584</v>
      </c>
      <c r="C19" s="415" t="s">
        <v>4291</v>
      </c>
      <c r="D19" s="420" t="s">
        <v>4112</v>
      </c>
      <c r="E19" s="419" t="s">
        <v>171</v>
      </c>
      <c r="F19" s="420">
        <v>6</v>
      </c>
      <c r="G19" s="421">
        <f t="shared" si="1"/>
        <v>900</v>
      </c>
      <c r="H19" s="420">
        <v>1</v>
      </c>
      <c r="I19" s="421">
        <v>900</v>
      </c>
      <c r="J19" s="422" t="s">
        <v>4132</v>
      </c>
      <c r="K19" s="424"/>
      <c r="L19" s="424"/>
      <c r="M19" s="424"/>
      <c r="N19" s="424"/>
      <c r="O19" s="424"/>
      <c r="P19" s="424"/>
      <c r="Q19" s="276" t="s">
        <v>4133</v>
      </c>
    </row>
    <row r="20" spans="1:24" s="239" customFormat="1" ht="93.75">
      <c r="A20" s="419">
        <v>10</v>
      </c>
      <c r="B20" s="7" t="s">
        <v>4293</v>
      </c>
      <c r="C20" s="415" t="s">
        <v>4291</v>
      </c>
      <c r="D20" s="420" t="s">
        <v>4111</v>
      </c>
      <c r="E20" s="419" t="s">
        <v>171</v>
      </c>
      <c r="F20" s="420">
        <v>11</v>
      </c>
      <c r="G20" s="421">
        <f t="shared" si="1"/>
        <v>1650</v>
      </c>
      <c r="H20" s="420">
        <v>1</v>
      </c>
      <c r="I20" s="421">
        <v>1650</v>
      </c>
      <c r="J20" s="422" t="s">
        <v>4132</v>
      </c>
      <c r="K20" s="420"/>
      <c r="L20" s="421"/>
      <c r="M20" s="422"/>
      <c r="N20" s="424"/>
      <c r="O20" s="424"/>
      <c r="P20" s="424"/>
      <c r="Q20" s="276" t="s">
        <v>4133</v>
      </c>
      <c r="X20" s="239">
        <v>60</v>
      </c>
    </row>
    <row r="21" spans="1:24" s="239" customFormat="1" ht="93.75">
      <c r="A21" s="419">
        <v>11</v>
      </c>
      <c r="B21" s="7" t="s">
        <v>4283</v>
      </c>
      <c r="C21" s="415" t="s">
        <v>4291</v>
      </c>
      <c r="D21" s="420" t="s">
        <v>4112</v>
      </c>
      <c r="E21" s="419" t="s">
        <v>171</v>
      </c>
      <c r="F21" s="420">
        <v>1</v>
      </c>
      <c r="G21" s="421">
        <f t="shared" si="1"/>
        <v>150</v>
      </c>
      <c r="H21" s="420">
        <v>1</v>
      </c>
      <c r="I21" s="421">
        <v>150</v>
      </c>
      <c r="J21" s="422" t="s">
        <v>4132</v>
      </c>
      <c r="K21" s="424"/>
      <c r="L21" s="424"/>
      <c r="M21" s="424"/>
      <c r="N21" s="424"/>
      <c r="O21" s="424"/>
      <c r="P21" s="424"/>
      <c r="Q21" s="276" t="s">
        <v>4133</v>
      </c>
    </row>
    <row r="22" spans="1:24" s="239" customFormat="1" ht="93.75">
      <c r="A22" s="419">
        <v>12</v>
      </c>
      <c r="B22" s="7" t="s">
        <v>701</v>
      </c>
      <c r="C22" s="415" t="s">
        <v>4291</v>
      </c>
      <c r="D22" s="420" t="s">
        <v>4112</v>
      </c>
      <c r="E22" s="419" t="s">
        <v>171</v>
      </c>
      <c r="F22" s="425">
        <v>2.8</v>
      </c>
      <c r="G22" s="421">
        <f t="shared" si="1"/>
        <v>420</v>
      </c>
      <c r="H22" s="420"/>
      <c r="I22" s="421"/>
      <c r="J22" s="422"/>
      <c r="K22" s="420">
        <v>1</v>
      </c>
      <c r="L22" s="421">
        <v>420</v>
      </c>
      <c r="M22" s="422" t="s">
        <v>4132</v>
      </c>
      <c r="N22" s="424"/>
      <c r="O22" s="424"/>
      <c r="P22" s="424"/>
      <c r="Q22" s="276" t="s">
        <v>4133</v>
      </c>
    </row>
    <row r="23" spans="1:24" s="239" customFormat="1" ht="93.75">
      <c r="A23" s="419">
        <v>13</v>
      </c>
      <c r="B23" s="7" t="s">
        <v>4294</v>
      </c>
      <c r="C23" s="415" t="s">
        <v>4291</v>
      </c>
      <c r="D23" s="420" t="s">
        <v>4111</v>
      </c>
      <c r="E23" s="419" t="s">
        <v>171</v>
      </c>
      <c r="F23" s="425">
        <v>7.5</v>
      </c>
      <c r="G23" s="421">
        <f t="shared" si="1"/>
        <v>1125</v>
      </c>
      <c r="H23" s="420"/>
      <c r="I23" s="421"/>
      <c r="J23" s="422"/>
      <c r="K23" s="420">
        <v>1</v>
      </c>
      <c r="L23" s="421">
        <v>1125</v>
      </c>
      <c r="M23" s="422" t="s">
        <v>4132</v>
      </c>
      <c r="N23" s="424"/>
      <c r="O23" s="424"/>
      <c r="P23" s="424"/>
      <c r="Q23" s="276" t="s">
        <v>4133</v>
      </c>
    </row>
    <row r="24" spans="1:24" s="239" customFormat="1" ht="93.75">
      <c r="A24" s="419">
        <v>14</v>
      </c>
      <c r="B24" s="7" t="s">
        <v>4295</v>
      </c>
      <c r="C24" s="415" t="s">
        <v>4291</v>
      </c>
      <c r="D24" s="420" t="s">
        <v>4111</v>
      </c>
      <c r="E24" s="419" t="s">
        <v>171</v>
      </c>
      <c r="F24" s="425">
        <v>7</v>
      </c>
      <c r="G24" s="421">
        <f t="shared" si="1"/>
        <v>1050</v>
      </c>
      <c r="H24" s="420"/>
      <c r="I24" s="421"/>
      <c r="J24" s="422"/>
      <c r="K24" s="420">
        <v>1</v>
      </c>
      <c r="L24" s="421">
        <v>1050</v>
      </c>
      <c r="M24" s="422" t="s">
        <v>4132</v>
      </c>
      <c r="N24" s="424"/>
      <c r="O24" s="424"/>
      <c r="P24" s="424"/>
      <c r="Q24" s="276" t="s">
        <v>4133</v>
      </c>
    </row>
    <row r="25" spans="1:24" s="239" customFormat="1" ht="93.75">
      <c r="A25" s="419">
        <v>15</v>
      </c>
      <c r="B25" s="7" t="s">
        <v>4296</v>
      </c>
      <c r="C25" s="415" t="s">
        <v>4291</v>
      </c>
      <c r="D25" s="420" t="s">
        <v>4111</v>
      </c>
      <c r="E25" s="419" t="s">
        <v>171</v>
      </c>
      <c r="F25" s="420">
        <v>0</v>
      </c>
      <c r="G25" s="421">
        <f t="shared" si="1"/>
        <v>0</v>
      </c>
      <c r="H25" s="420"/>
      <c r="I25" s="421"/>
      <c r="J25" s="422"/>
      <c r="K25" s="424"/>
      <c r="L25" s="424"/>
      <c r="M25" s="424"/>
      <c r="N25" s="420">
        <v>1</v>
      </c>
      <c r="O25" s="421">
        <v>0</v>
      </c>
      <c r="P25" s="422" t="s">
        <v>4132</v>
      </c>
      <c r="Q25" s="276" t="s">
        <v>4133</v>
      </c>
    </row>
    <row r="26" spans="1:24" s="239" customFormat="1" ht="93.75">
      <c r="A26" s="419">
        <v>16</v>
      </c>
      <c r="B26" s="7" t="s">
        <v>702</v>
      </c>
      <c r="C26" s="415" t="s">
        <v>4291</v>
      </c>
      <c r="D26" s="420" t="s">
        <v>4112</v>
      </c>
      <c r="E26" s="419" t="s">
        <v>171</v>
      </c>
      <c r="F26" s="425">
        <v>5.5</v>
      </c>
      <c r="G26" s="421">
        <f t="shared" si="1"/>
        <v>825</v>
      </c>
      <c r="H26" s="420"/>
      <c r="I26" s="421"/>
      <c r="J26" s="422"/>
      <c r="K26" s="424"/>
      <c r="L26" s="424"/>
      <c r="M26" s="424"/>
      <c r="N26" s="420">
        <v>1</v>
      </c>
      <c r="O26" s="421">
        <v>825</v>
      </c>
      <c r="P26" s="422" t="s">
        <v>4132</v>
      </c>
      <c r="Q26" s="276" t="s">
        <v>4133</v>
      </c>
    </row>
    <row r="27" spans="1:24" s="239" customFormat="1" ht="93.75">
      <c r="A27" s="419">
        <v>17</v>
      </c>
      <c r="B27" s="7" t="s">
        <v>4297</v>
      </c>
      <c r="C27" s="415" t="s">
        <v>4291</v>
      </c>
      <c r="D27" s="420" t="s">
        <v>4111</v>
      </c>
      <c r="E27" s="419" t="s">
        <v>171</v>
      </c>
      <c r="F27" s="425">
        <v>11</v>
      </c>
      <c r="G27" s="421">
        <f t="shared" si="1"/>
        <v>1650</v>
      </c>
      <c r="H27" s="420"/>
      <c r="I27" s="421"/>
      <c r="J27" s="422"/>
      <c r="K27" s="420">
        <v>1</v>
      </c>
      <c r="L27" s="421">
        <v>1650</v>
      </c>
      <c r="M27" s="422" t="s">
        <v>4132</v>
      </c>
      <c r="N27" s="424"/>
      <c r="O27" s="424"/>
      <c r="P27" s="424"/>
      <c r="Q27" s="276" t="s">
        <v>4133</v>
      </c>
    </row>
    <row r="28" spans="1:24" s="239" customFormat="1" ht="93.75">
      <c r="A28" s="419">
        <v>18</v>
      </c>
      <c r="B28" s="7" t="s">
        <v>589</v>
      </c>
      <c r="C28" s="415" t="s">
        <v>4291</v>
      </c>
      <c r="D28" s="420" t="s">
        <v>4112</v>
      </c>
      <c r="E28" s="419" t="s">
        <v>171</v>
      </c>
      <c r="F28" s="425">
        <v>1</v>
      </c>
      <c r="G28" s="421">
        <f t="shared" si="1"/>
        <v>150</v>
      </c>
      <c r="H28" s="420">
        <v>1</v>
      </c>
      <c r="I28" s="421">
        <v>150</v>
      </c>
      <c r="J28" s="422" t="s">
        <v>4132</v>
      </c>
      <c r="K28" s="424"/>
      <c r="L28" s="424"/>
      <c r="M28" s="424"/>
      <c r="N28" s="424"/>
      <c r="O28" s="424"/>
      <c r="P28" s="424"/>
      <c r="Q28" s="276" t="s">
        <v>4133</v>
      </c>
    </row>
    <row r="29" spans="1:24" s="239" customFormat="1" ht="93.75">
      <c r="A29" s="419">
        <v>19</v>
      </c>
      <c r="B29" s="7" t="s">
        <v>4298</v>
      </c>
      <c r="C29" s="415" t="s">
        <v>4291</v>
      </c>
      <c r="D29" s="420" t="s">
        <v>4112</v>
      </c>
      <c r="E29" s="419" t="s">
        <v>171</v>
      </c>
      <c r="F29" s="425">
        <v>1</v>
      </c>
      <c r="G29" s="421">
        <f t="shared" si="1"/>
        <v>150</v>
      </c>
      <c r="H29" s="420">
        <v>1</v>
      </c>
      <c r="I29" s="421">
        <v>150</v>
      </c>
      <c r="J29" s="422" t="s">
        <v>4132</v>
      </c>
      <c r="K29" s="424"/>
      <c r="L29" s="424"/>
      <c r="M29" s="424"/>
      <c r="N29" s="424"/>
      <c r="O29" s="424"/>
      <c r="P29" s="424"/>
      <c r="Q29" s="276" t="s">
        <v>4133</v>
      </c>
    </row>
    <row r="30" spans="1:24" s="239" customFormat="1" ht="93.75">
      <c r="A30" s="419">
        <v>20</v>
      </c>
      <c r="B30" s="7" t="s">
        <v>703</v>
      </c>
      <c r="C30" s="415" t="s">
        <v>4291</v>
      </c>
      <c r="D30" s="420" t="s">
        <v>4112</v>
      </c>
      <c r="E30" s="419" t="s">
        <v>171</v>
      </c>
      <c r="F30" s="425">
        <v>6.5</v>
      </c>
      <c r="G30" s="421">
        <f t="shared" si="1"/>
        <v>975</v>
      </c>
      <c r="H30" s="420"/>
      <c r="I30" s="421"/>
      <c r="J30" s="422"/>
      <c r="K30" s="424"/>
      <c r="L30" s="424"/>
      <c r="M30" s="424"/>
      <c r="N30" s="420">
        <v>1</v>
      </c>
      <c r="O30" s="421">
        <v>975</v>
      </c>
      <c r="P30" s="422" t="s">
        <v>4132</v>
      </c>
      <c r="Q30" s="276" t="s">
        <v>4133</v>
      </c>
    </row>
    <row r="31" spans="1:24" s="239" customFormat="1" ht="93.75">
      <c r="A31" s="419">
        <v>21</v>
      </c>
      <c r="B31" s="7" t="s">
        <v>472</v>
      </c>
      <c r="C31" s="415" t="s">
        <v>4291</v>
      </c>
      <c r="D31" s="420" t="s">
        <v>4111</v>
      </c>
      <c r="E31" s="419" t="s">
        <v>171</v>
      </c>
      <c r="F31" s="425">
        <v>6</v>
      </c>
      <c r="G31" s="421">
        <f t="shared" si="1"/>
        <v>900</v>
      </c>
      <c r="H31" s="420">
        <v>1</v>
      </c>
      <c r="I31" s="421">
        <v>900</v>
      </c>
      <c r="J31" s="422" t="s">
        <v>4132</v>
      </c>
      <c r="K31" s="424"/>
      <c r="L31" s="424"/>
      <c r="M31" s="424"/>
      <c r="N31" s="424"/>
      <c r="O31" s="424"/>
      <c r="P31" s="424"/>
      <c r="Q31" s="276" t="s">
        <v>4133</v>
      </c>
    </row>
    <row r="32" spans="1:24" s="239" customFormat="1" ht="93.75">
      <c r="A32" s="419">
        <v>22</v>
      </c>
      <c r="B32" s="7" t="s">
        <v>4299</v>
      </c>
      <c r="C32" s="415" t="s">
        <v>4291</v>
      </c>
      <c r="D32" s="420" t="s">
        <v>4112</v>
      </c>
      <c r="E32" s="419" t="s">
        <v>171</v>
      </c>
      <c r="F32" s="425">
        <v>0.5</v>
      </c>
      <c r="G32" s="421">
        <f t="shared" si="1"/>
        <v>75</v>
      </c>
      <c r="H32" s="420">
        <v>1</v>
      </c>
      <c r="I32" s="421">
        <v>75</v>
      </c>
      <c r="J32" s="422" t="s">
        <v>4132</v>
      </c>
      <c r="K32" s="424"/>
      <c r="L32" s="424"/>
      <c r="M32" s="424"/>
      <c r="N32" s="424"/>
      <c r="O32" s="424"/>
      <c r="P32" s="424"/>
      <c r="Q32" s="276" t="s">
        <v>4133</v>
      </c>
    </row>
    <row r="33" spans="1:17" s="239" customFormat="1" ht="93.75">
      <c r="A33" s="419">
        <v>23</v>
      </c>
      <c r="B33" s="7" t="s">
        <v>4300</v>
      </c>
      <c r="C33" s="415" t="s">
        <v>4291</v>
      </c>
      <c r="D33" s="420" t="s">
        <v>4111</v>
      </c>
      <c r="E33" s="419" t="s">
        <v>171</v>
      </c>
      <c r="F33" s="425">
        <v>5.5</v>
      </c>
      <c r="G33" s="421">
        <f t="shared" si="1"/>
        <v>825</v>
      </c>
      <c r="H33" s="420"/>
      <c r="I33" s="421"/>
      <c r="J33" s="422"/>
      <c r="K33" s="420">
        <v>1</v>
      </c>
      <c r="L33" s="421">
        <v>825</v>
      </c>
      <c r="M33" s="422" t="s">
        <v>4132</v>
      </c>
      <c r="N33" s="424"/>
      <c r="O33" s="424"/>
      <c r="P33" s="424"/>
      <c r="Q33" s="276" t="s">
        <v>4133</v>
      </c>
    </row>
    <row r="34" spans="1:17" s="239" customFormat="1" ht="93.75">
      <c r="A34" s="419">
        <v>24</v>
      </c>
      <c r="B34" s="7" t="s">
        <v>4301</v>
      </c>
      <c r="C34" s="415" t="s">
        <v>4291</v>
      </c>
      <c r="D34" s="420" t="s">
        <v>4111</v>
      </c>
      <c r="E34" s="419" t="s">
        <v>171</v>
      </c>
      <c r="F34" s="425">
        <v>4</v>
      </c>
      <c r="G34" s="421">
        <f t="shared" si="1"/>
        <v>600</v>
      </c>
      <c r="H34" s="420"/>
      <c r="I34" s="421"/>
      <c r="J34" s="422"/>
      <c r="K34" s="420">
        <v>1</v>
      </c>
      <c r="L34" s="421">
        <v>600</v>
      </c>
      <c r="M34" s="422" t="s">
        <v>4132</v>
      </c>
      <c r="N34" s="424"/>
      <c r="O34" s="424"/>
      <c r="P34" s="424"/>
      <c r="Q34" s="276" t="s">
        <v>4133</v>
      </c>
    </row>
    <row r="35" spans="1:17" s="239" customFormat="1" ht="93.75">
      <c r="A35" s="419">
        <v>25</v>
      </c>
      <c r="B35" s="7" t="s">
        <v>557</v>
      </c>
      <c r="C35" s="415" t="s">
        <v>4291</v>
      </c>
      <c r="D35" s="420" t="s">
        <v>4112</v>
      </c>
      <c r="E35" s="419" t="s">
        <v>171</v>
      </c>
      <c r="F35" s="425">
        <v>1</v>
      </c>
      <c r="G35" s="421">
        <f t="shared" si="1"/>
        <v>150</v>
      </c>
      <c r="H35" s="420"/>
      <c r="I35" s="421"/>
      <c r="J35" s="422"/>
      <c r="K35" s="424"/>
      <c r="L35" s="424"/>
      <c r="M35" s="424"/>
      <c r="N35" s="420">
        <v>1</v>
      </c>
      <c r="O35" s="421">
        <v>150</v>
      </c>
      <c r="P35" s="422" t="s">
        <v>4132</v>
      </c>
      <c r="Q35" s="276" t="s">
        <v>4133</v>
      </c>
    </row>
    <row r="36" spans="1:17" s="239" customFormat="1" ht="93.75">
      <c r="A36" s="419">
        <v>26</v>
      </c>
      <c r="B36" s="7" t="s">
        <v>559</v>
      </c>
      <c r="C36" s="415" t="s">
        <v>4291</v>
      </c>
      <c r="D36" s="420" t="s">
        <v>4112</v>
      </c>
      <c r="E36" s="419" t="s">
        <v>171</v>
      </c>
      <c r="F36" s="425">
        <v>1</v>
      </c>
      <c r="G36" s="421">
        <f t="shared" si="1"/>
        <v>150</v>
      </c>
      <c r="H36" s="420"/>
      <c r="I36" s="421"/>
      <c r="J36" s="422"/>
      <c r="K36" s="424"/>
      <c r="L36" s="424"/>
      <c r="M36" s="424"/>
      <c r="N36" s="420">
        <v>1</v>
      </c>
      <c r="O36" s="421">
        <v>150</v>
      </c>
      <c r="P36" s="422" t="s">
        <v>4132</v>
      </c>
      <c r="Q36" s="276" t="s">
        <v>4133</v>
      </c>
    </row>
    <row r="37" spans="1:17" s="239" customFormat="1" ht="93.75">
      <c r="A37" s="419">
        <v>27</v>
      </c>
      <c r="B37" s="7" t="s">
        <v>560</v>
      </c>
      <c r="C37" s="415" t="s">
        <v>4291</v>
      </c>
      <c r="D37" s="420" t="s">
        <v>4111</v>
      </c>
      <c r="E37" s="419" t="s">
        <v>171</v>
      </c>
      <c r="F37" s="425">
        <v>5</v>
      </c>
      <c r="G37" s="421">
        <f t="shared" si="1"/>
        <v>750</v>
      </c>
      <c r="H37" s="420">
        <v>1</v>
      </c>
      <c r="I37" s="421">
        <v>750</v>
      </c>
      <c r="J37" s="422" t="s">
        <v>4132</v>
      </c>
      <c r="K37" s="424"/>
      <c r="L37" s="424"/>
      <c r="M37" s="424"/>
      <c r="N37" s="424"/>
      <c r="O37" s="424"/>
      <c r="P37" s="424"/>
      <c r="Q37" s="276" t="s">
        <v>4133</v>
      </c>
    </row>
    <row r="38" spans="1:17" s="239" customFormat="1" ht="93.75">
      <c r="A38" s="419">
        <v>28</v>
      </c>
      <c r="B38" s="7" t="s">
        <v>561</v>
      </c>
      <c r="C38" s="415" t="s">
        <v>4291</v>
      </c>
      <c r="D38" s="420" t="s">
        <v>4112</v>
      </c>
      <c r="E38" s="419" t="s">
        <v>171</v>
      </c>
      <c r="F38" s="425">
        <v>1</v>
      </c>
      <c r="G38" s="421">
        <f t="shared" si="1"/>
        <v>150</v>
      </c>
      <c r="H38" s="420"/>
      <c r="I38" s="421"/>
      <c r="J38" s="422"/>
      <c r="K38" s="420">
        <v>1</v>
      </c>
      <c r="L38" s="421">
        <v>150</v>
      </c>
      <c r="M38" s="422" t="s">
        <v>4132</v>
      </c>
      <c r="N38" s="424"/>
      <c r="O38" s="424"/>
      <c r="P38" s="424"/>
      <c r="Q38" s="276" t="s">
        <v>4133</v>
      </c>
    </row>
    <row r="39" spans="1:17" s="239" customFormat="1" ht="93.75">
      <c r="A39" s="419">
        <v>29</v>
      </c>
      <c r="B39" s="7" t="s">
        <v>562</v>
      </c>
      <c r="C39" s="415" t="s">
        <v>4291</v>
      </c>
      <c r="D39" s="420" t="s">
        <v>4112</v>
      </c>
      <c r="E39" s="419" t="s">
        <v>171</v>
      </c>
      <c r="F39" s="425">
        <v>3</v>
      </c>
      <c r="G39" s="421">
        <f t="shared" si="1"/>
        <v>450</v>
      </c>
      <c r="H39" s="420">
        <v>1</v>
      </c>
      <c r="I39" s="421">
        <v>450</v>
      </c>
      <c r="J39" s="422" t="s">
        <v>4132</v>
      </c>
      <c r="K39" s="424"/>
      <c r="L39" s="424"/>
      <c r="M39" s="424"/>
      <c r="N39" s="424"/>
      <c r="O39" s="424"/>
      <c r="P39" s="424"/>
      <c r="Q39" s="276" t="s">
        <v>4133</v>
      </c>
    </row>
    <row r="40" spans="1:17" s="239" customFormat="1" ht="93.75">
      <c r="A40" s="419">
        <v>30</v>
      </c>
      <c r="B40" s="7" t="s">
        <v>469</v>
      </c>
      <c r="C40" s="415" t="s">
        <v>4291</v>
      </c>
      <c r="D40" s="420" t="s">
        <v>4111</v>
      </c>
      <c r="E40" s="419" t="s">
        <v>171</v>
      </c>
      <c r="F40" s="425">
        <v>1</v>
      </c>
      <c r="G40" s="421">
        <f t="shared" si="1"/>
        <v>150</v>
      </c>
      <c r="H40" s="420"/>
      <c r="I40" s="421"/>
      <c r="J40" s="422"/>
      <c r="K40" s="424"/>
      <c r="L40" s="424"/>
      <c r="M40" s="424"/>
      <c r="N40" s="420">
        <v>1</v>
      </c>
      <c r="O40" s="421">
        <v>150</v>
      </c>
      <c r="P40" s="422" t="s">
        <v>4132</v>
      </c>
      <c r="Q40" s="276" t="s">
        <v>4133</v>
      </c>
    </row>
    <row r="41" spans="1:17" s="239" customFormat="1" ht="93.75">
      <c r="A41" s="419">
        <v>31</v>
      </c>
      <c r="B41" s="7" t="s">
        <v>563</v>
      </c>
      <c r="C41" s="415" t="s">
        <v>4291</v>
      </c>
      <c r="D41" s="420" t="s">
        <v>4112</v>
      </c>
      <c r="E41" s="419" t="s">
        <v>171</v>
      </c>
      <c r="F41" s="425">
        <v>4</v>
      </c>
      <c r="G41" s="421">
        <f t="shared" si="1"/>
        <v>600</v>
      </c>
      <c r="H41" s="420"/>
      <c r="I41" s="421"/>
      <c r="J41" s="422"/>
      <c r="K41" s="424"/>
      <c r="L41" s="424"/>
      <c r="M41" s="424"/>
      <c r="N41" s="420">
        <v>1</v>
      </c>
      <c r="O41" s="421">
        <v>600</v>
      </c>
      <c r="P41" s="422" t="s">
        <v>4132</v>
      </c>
      <c r="Q41" s="276" t="s">
        <v>4133</v>
      </c>
    </row>
    <row r="42" spans="1:17" s="239" customFormat="1" ht="93.75">
      <c r="A42" s="419">
        <v>32</v>
      </c>
      <c r="B42" s="7" t="s">
        <v>564</v>
      </c>
      <c r="C42" s="415" t="s">
        <v>4291</v>
      </c>
      <c r="D42" s="420" t="s">
        <v>4112</v>
      </c>
      <c r="E42" s="419" t="s">
        <v>171</v>
      </c>
      <c r="F42" s="425">
        <v>2.5</v>
      </c>
      <c r="G42" s="421">
        <f t="shared" si="1"/>
        <v>375</v>
      </c>
      <c r="H42" s="420"/>
      <c r="I42" s="421"/>
      <c r="J42" s="422"/>
      <c r="K42" s="424"/>
      <c r="L42" s="424"/>
      <c r="M42" s="424"/>
      <c r="N42" s="420">
        <v>1</v>
      </c>
      <c r="O42" s="421">
        <v>375</v>
      </c>
      <c r="P42" s="422" t="s">
        <v>4132</v>
      </c>
      <c r="Q42" s="276" t="s">
        <v>4133</v>
      </c>
    </row>
    <row r="43" spans="1:17" s="239" customFormat="1" ht="93.75">
      <c r="A43" s="419">
        <v>33</v>
      </c>
      <c r="B43" s="7" t="s">
        <v>565</v>
      </c>
      <c r="C43" s="415" t="s">
        <v>4291</v>
      </c>
      <c r="D43" s="420" t="s">
        <v>4112</v>
      </c>
      <c r="E43" s="419" t="s">
        <v>171</v>
      </c>
      <c r="F43" s="425">
        <v>2</v>
      </c>
      <c r="G43" s="421">
        <f t="shared" si="1"/>
        <v>300</v>
      </c>
      <c r="H43" s="420"/>
      <c r="I43" s="421"/>
      <c r="J43" s="422"/>
      <c r="K43" s="424"/>
      <c r="L43" s="424"/>
      <c r="M43" s="424"/>
      <c r="N43" s="420">
        <v>1</v>
      </c>
      <c r="O43" s="421">
        <v>300</v>
      </c>
      <c r="P43" s="422" t="s">
        <v>4132</v>
      </c>
      <c r="Q43" s="276" t="s">
        <v>4133</v>
      </c>
    </row>
    <row r="44" spans="1:17" s="239" customFormat="1" ht="93.75">
      <c r="A44" s="419">
        <v>34</v>
      </c>
      <c r="B44" s="7" t="s">
        <v>704</v>
      </c>
      <c r="C44" s="415" t="s">
        <v>4291</v>
      </c>
      <c r="D44" s="420" t="s">
        <v>4112</v>
      </c>
      <c r="E44" s="419" t="s">
        <v>171</v>
      </c>
      <c r="F44" s="425">
        <v>3</v>
      </c>
      <c r="G44" s="421">
        <f t="shared" si="1"/>
        <v>450</v>
      </c>
      <c r="H44" s="420">
        <v>1</v>
      </c>
      <c r="I44" s="421">
        <v>450</v>
      </c>
      <c r="J44" s="422" t="s">
        <v>4132</v>
      </c>
      <c r="K44" s="424"/>
      <c r="L44" s="424"/>
      <c r="M44" s="424"/>
      <c r="N44" s="424"/>
      <c r="O44" s="424"/>
      <c r="P44" s="424"/>
      <c r="Q44" s="276" t="s">
        <v>4133</v>
      </c>
    </row>
    <row r="45" spans="1:17" s="239" customFormat="1" ht="93.75">
      <c r="A45" s="419">
        <v>35</v>
      </c>
      <c r="B45" s="7" t="s">
        <v>4302</v>
      </c>
      <c r="C45" s="415" t="s">
        <v>4291</v>
      </c>
      <c r="D45" s="420" t="s">
        <v>4112</v>
      </c>
      <c r="E45" s="419" t="s">
        <v>171</v>
      </c>
      <c r="F45" s="425">
        <v>4.5999999999999996</v>
      </c>
      <c r="G45" s="421">
        <f t="shared" si="1"/>
        <v>690</v>
      </c>
      <c r="H45" s="420"/>
      <c r="I45" s="421"/>
      <c r="J45" s="422"/>
      <c r="K45" s="424"/>
      <c r="L45" s="424"/>
      <c r="M45" s="424"/>
      <c r="N45" s="420">
        <v>1</v>
      </c>
      <c r="O45" s="421">
        <v>690</v>
      </c>
      <c r="P45" s="422" t="s">
        <v>4132</v>
      </c>
      <c r="Q45" s="276" t="s">
        <v>4133</v>
      </c>
    </row>
    <row r="46" spans="1:17" s="239" customFormat="1" ht="93.75">
      <c r="A46" s="419">
        <v>36</v>
      </c>
      <c r="B46" s="7" t="s">
        <v>4303</v>
      </c>
      <c r="C46" s="415" t="s">
        <v>4291</v>
      </c>
      <c r="D46" s="420" t="s">
        <v>4111</v>
      </c>
      <c r="E46" s="419" t="s">
        <v>171</v>
      </c>
      <c r="F46" s="425">
        <v>8.5</v>
      </c>
      <c r="G46" s="421">
        <f t="shared" si="1"/>
        <v>1275</v>
      </c>
      <c r="H46" s="420"/>
      <c r="I46" s="421"/>
      <c r="J46" s="422"/>
      <c r="K46" s="424"/>
      <c r="L46" s="424"/>
      <c r="M46" s="424"/>
      <c r="N46" s="420">
        <v>1</v>
      </c>
      <c r="O46" s="421">
        <v>1275</v>
      </c>
      <c r="P46" s="422" t="s">
        <v>4132</v>
      </c>
      <c r="Q46" s="276" t="s">
        <v>4133</v>
      </c>
    </row>
    <row r="47" spans="1:17" s="239" customFormat="1" ht="93.75">
      <c r="A47" s="419">
        <v>37</v>
      </c>
      <c r="B47" s="7" t="s">
        <v>4304</v>
      </c>
      <c r="C47" s="415" t="s">
        <v>4291</v>
      </c>
      <c r="D47" s="420" t="s">
        <v>4111</v>
      </c>
      <c r="E47" s="419" t="s">
        <v>171</v>
      </c>
      <c r="F47" s="425">
        <v>7.8</v>
      </c>
      <c r="G47" s="421">
        <f t="shared" si="1"/>
        <v>1170</v>
      </c>
      <c r="H47" s="420">
        <v>1</v>
      </c>
      <c r="I47" s="421">
        <v>1170</v>
      </c>
      <c r="J47" s="422" t="s">
        <v>4132</v>
      </c>
      <c r="K47" s="424"/>
      <c r="L47" s="424"/>
      <c r="M47" s="424"/>
      <c r="N47" s="424"/>
      <c r="O47" s="424"/>
      <c r="P47" s="424"/>
      <c r="Q47" s="276" t="s">
        <v>4133</v>
      </c>
    </row>
    <row r="48" spans="1:17" s="239" customFormat="1" ht="93.75">
      <c r="A48" s="419">
        <v>38</v>
      </c>
      <c r="B48" s="7" t="s">
        <v>4305</v>
      </c>
      <c r="C48" s="415" t="s">
        <v>4291</v>
      </c>
      <c r="D48" s="420" t="s">
        <v>4112</v>
      </c>
      <c r="E48" s="419" t="s">
        <v>171</v>
      </c>
      <c r="F48" s="425">
        <v>3.5</v>
      </c>
      <c r="G48" s="421">
        <f t="shared" si="1"/>
        <v>525</v>
      </c>
      <c r="H48" s="420">
        <v>1</v>
      </c>
      <c r="I48" s="421">
        <v>525</v>
      </c>
      <c r="J48" s="422" t="s">
        <v>4132</v>
      </c>
      <c r="K48" s="420"/>
      <c r="L48" s="421"/>
      <c r="M48" s="422"/>
      <c r="N48" s="424"/>
      <c r="O48" s="424"/>
      <c r="P48" s="424"/>
      <c r="Q48" s="276" t="s">
        <v>4133</v>
      </c>
    </row>
    <row r="49" spans="1:17" s="239" customFormat="1" ht="93.75">
      <c r="A49" s="419">
        <v>39</v>
      </c>
      <c r="B49" s="7" t="s">
        <v>4306</v>
      </c>
      <c r="C49" s="415" t="s">
        <v>4291</v>
      </c>
      <c r="D49" s="420" t="s">
        <v>4112</v>
      </c>
      <c r="E49" s="419" t="s">
        <v>171</v>
      </c>
      <c r="F49" s="425">
        <v>4</v>
      </c>
      <c r="G49" s="421">
        <f t="shared" si="1"/>
        <v>600</v>
      </c>
      <c r="H49" s="420"/>
      <c r="I49" s="421"/>
      <c r="J49" s="422"/>
      <c r="K49" s="420">
        <v>1</v>
      </c>
      <c r="L49" s="421">
        <v>600</v>
      </c>
      <c r="M49" s="422" t="s">
        <v>4132</v>
      </c>
      <c r="N49" s="424"/>
      <c r="O49" s="424"/>
      <c r="P49" s="424"/>
      <c r="Q49" s="276" t="s">
        <v>4133</v>
      </c>
    </row>
    <row r="50" spans="1:17" s="239" customFormat="1" ht="93.75">
      <c r="A50" s="419">
        <v>40</v>
      </c>
      <c r="B50" s="7" t="s">
        <v>569</v>
      </c>
      <c r="C50" s="415" t="s">
        <v>4291</v>
      </c>
      <c r="D50" s="420" t="s">
        <v>4111</v>
      </c>
      <c r="E50" s="419" t="s">
        <v>171</v>
      </c>
      <c r="F50" s="425">
        <v>6.7</v>
      </c>
      <c r="G50" s="421">
        <f t="shared" si="1"/>
        <v>1005</v>
      </c>
      <c r="H50" s="420"/>
      <c r="I50" s="421"/>
      <c r="J50" s="422"/>
      <c r="K50" s="420">
        <v>1</v>
      </c>
      <c r="L50" s="421">
        <v>1005</v>
      </c>
      <c r="M50" s="422" t="s">
        <v>4132</v>
      </c>
      <c r="N50" s="424"/>
      <c r="O50" s="424"/>
      <c r="P50" s="424"/>
      <c r="Q50" s="276" t="s">
        <v>4133</v>
      </c>
    </row>
    <row r="51" spans="1:17" s="239" customFormat="1" ht="93.75">
      <c r="A51" s="419">
        <v>41</v>
      </c>
      <c r="B51" s="7" t="s">
        <v>570</v>
      </c>
      <c r="C51" s="415" t="s">
        <v>4291</v>
      </c>
      <c r="D51" s="420" t="s">
        <v>4112</v>
      </c>
      <c r="E51" s="419" t="s">
        <v>171</v>
      </c>
      <c r="F51" s="425">
        <v>4</v>
      </c>
      <c r="G51" s="421">
        <f t="shared" si="1"/>
        <v>600</v>
      </c>
      <c r="H51" s="420"/>
      <c r="I51" s="421"/>
      <c r="J51" s="422"/>
      <c r="K51" s="420">
        <v>1</v>
      </c>
      <c r="L51" s="421">
        <v>600</v>
      </c>
      <c r="M51" s="422" t="s">
        <v>4132</v>
      </c>
      <c r="N51" s="424"/>
      <c r="O51" s="424"/>
      <c r="P51" s="424"/>
      <c r="Q51" s="276" t="s">
        <v>4133</v>
      </c>
    </row>
    <row r="52" spans="1:17" s="239" customFormat="1" ht="93.75">
      <c r="A52" s="419">
        <v>42</v>
      </c>
      <c r="B52" s="7" t="s">
        <v>4270</v>
      </c>
      <c r="C52" s="415" t="s">
        <v>4291</v>
      </c>
      <c r="D52" s="420" t="s">
        <v>4112</v>
      </c>
      <c r="E52" s="419" t="s">
        <v>171</v>
      </c>
      <c r="F52" s="425">
        <v>5.2</v>
      </c>
      <c r="G52" s="421">
        <f t="shared" si="1"/>
        <v>780</v>
      </c>
      <c r="H52" s="420">
        <v>1</v>
      </c>
      <c r="I52" s="421">
        <v>780</v>
      </c>
      <c r="J52" s="422" t="s">
        <v>4132</v>
      </c>
      <c r="K52" s="424"/>
      <c r="L52" s="424"/>
      <c r="M52" s="424"/>
      <c r="N52" s="424"/>
      <c r="O52" s="424"/>
      <c r="P52" s="424"/>
      <c r="Q52" s="276" t="s">
        <v>4133</v>
      </c>
    </row>
    <row r="53" spans="1:17" s="239" customFormat="1" ht="93.75">
      <c r="A53" s="419">
        <v>43</v>
      </c>
      <c r="B53" s="7" t="s">
        <v>4307</v>
      </c>
      <c r="C53" s="415" t="s">
        <v>4291</v>
      </c>
      <c r="D53" s="420" t="s">
        <v>4111</v>
      </c>
      <c r="E53" s="419" t="s">
        <v>171</v>
      </c>
      <c r="F53" s="425">
        <v>5.5</v>
      </c>
      <c r="G53" s="421">
        <f t="shared" si="1"/>
        <v>825</v>
      </c>
      <c r="H53" s="420">
        <v>1</v>
      </c>
      <c r="I53" s="421">
        <v>825</v>
      </c>
      <c r="J53" s="422" t="s">
        <v>4132</v>
      </c>
      <c r="K53" s="424"/>
      <c r="L53" s="424"/>
      <c r="M53" s="424"/>
      <c r="N53" s="424"/>
      <c r="O53" s="424"/>
      <c r="P53" s="424"/>
      <c r="Q53" s="276" t="s">
        <v>4133</v>
      </c>
    </row>
    <row r="54" spans="1:17" s="239" customFormat="1" ht="93.75">
      <c r="A54" s="419">
        <v>44</v>
      </c>
      <c r="B54" s="7" t="s">
        <v>705</v>
      </c>
      <c r="C54" s="415" t="s">
        <v>4291</v>
      </c>
      <c r="D54" s="420" t="s">
        <v>4111</v>
      </c>
      <c r="E54" s="419" t="s">
        <v>171</v>
      </c>
      <c r="F54" s="425">
        <v>7.8</v>
      </c>
      <c r="G54" s="421">
        <f t="shared" si="1"/>
        <v>1170</v>
      </c>
      <c r="H54" s="420">
        <v>1</v>
      </c>
      <c r="I54" s="421">
        <v>1170</v>
      </c>
      <c r="J54" s="422" t="s">
        <v>4132</v>
      </c>
      <c r="K54" s="424"/>
      <c r="L54" s="424"/>
      <c r="M54" s="424"/>
      <c r="N54" s="424"/>
      <c r="O54" s="424"/>
      <c r="P54" s="424"/>
      <c r="Q54" s="276" t="s">
        <v>4133</v>
      </c>
    </row>
    <row r="55" spans="1:17" s="239" customFormat="1" ht="93.75">
      <c r="A55" s="419">
        <v>45</v>
      </c>
      <c r="B55" s="7" t="s">
        <v>4308</v>
      </c>
      <c r="C55" s="415" t="s">
        <v>4291</v>
      </c>
      <c r="D55" s="420" t="s">
        <v>4111</v>
      </c>
      <c r="E55" s="419" t="s">
        <v>171</v>
      </c>
      <c r="F55" s="425">
        <v>5.8</v>
      </c>
      <c r="G55" s="421">
        <f t="shared" si="1"/>
        <v>870</v>
      </c>
      <c r="H55" s="420">
        <v>1</v>
      </c>
      <c r="I55" s="421">
        <v>870</v>
      </c>
      <c r="J55" s="422" t="s">
        <v>4132</v>
      </c>
      <c r="K55" s="424"/>
      <c r="L55" s="424"/>
      <c r="M55" s="424"/>
      <c r="N55" s="424"/>
      <c r="O55" s="424"/>
      <c r="P55" s="424"/>
      <c r="Q55" s="276" t="s">
        <v>4133</v>
      </c>
    </row>
    <row r="56" spans="1:17" s="239" customFormat="1" ht="93.75">
      <c r="A56" s="419">
        <v>46</v>
      </c>
      <c r="B56" s="7" t="s">
        <v>706</v>
      </c>
      <c r="C56" s="415" t="s">
        <v>4291</v>
      </c>
      <c r="D56" s="420" t="s">
        <v>4112</v>
      </c>
      <c r="E56" s="419" t="s">
        <v>171</v>
      </c>
      <c r="F56" s="425">
        <v>1.6</v>
      </c>
      <c r="G56" s="421">
        <f t="shared" si="1"/>
        <v>240</v>
      </c>
      <c r="H56" s="420"/>
      <c r="I56" s="421"/>
      <c r="J56" s="422"/>
      <c r="K56" s="420">
        <v>1</v>
      </c>
      <c r="L56" s="421">
        <v>240</v>
      </c>
      <c r="M56" s="422" t="s">
        <v>4132</v>
      </c>
      <c r="N56" s="424"/>
      <c r="O56" s="424"/>
      <c r="P56" s="424"/>
      <c r="Q56" s="276" t="s">
        <v>4133</v>
      </c>
    </row>
    <row r="57" spans="1:17" s="239" customFormat="1" ht="93.75">
      <c r="A57" s="419">
        <v>47</v>
      </c>
      <c r="B57" s="7" t="s">
        <v>535</v>
      </c>
      <c r="C57" s="415" t="s">
        <v>4291</v>
      </c>
      <c r="D57" s="420" t="s">
        <v>4112</v>
      </c>
      <c r="E57" s="419" t="s">
        <v>171</v>
      </c>
      <c r="F57" s="425">
        <v>2.5</v>
      </c>
      <c r="G57" s="421">
        <f t="shared" si="1"/>
        <v>375</v>
      </c>
      <c r="H57" s="420"/>
      <c r="I57" s="421"/>
      <c r="J57" s="422"/>
      <c r="K57" s="420">
        <v>1</v>
      </c>
      <c r="L57" s="421">
        <v>375</v>
      </c>
      <c r="M57" s="422" t="s">
        <v>4132</v>
      </c>
      <c r="N57" s="424"/>
      <c r="O57" s="424"/>
      <c r="P57" s="424"/>
      <c r="Q57" s="276" t="s">
        <v>4133</v>
      </c>
    </row>
    <row r="58" spans="1:17" s="239" customFormat="1" ht="93.75">
      <c r="A58" s="419">
        <v>48</v>
      </c>
      <c r="B58" s="7" t="s">
        <v>4309</v>
      </c>
      <c r="C58" s="415" t="s">
        <v>4291</v>
      </c>
      <c r="D58" s="420" t="s">
        <v>4111</v>
      </c>
      <c r="E58" s="419" t="s">
        <v>171</v>
      </c>
      <c r="F58" s="420">
        <v>7</v>
      </c>
      <c r="G58" s="421">
        <f t="shared" si="1"/>
        <v>1050</v>
      </c>
      <c r="H58" s="420"/>
      <c r="I58" s="421"/>
      <c r="J58" s="422"/>
      <c r="K58" s="424"/>
      <c r="L58" s="424"/>
      <c r="M58" s="424"/>
      <c r="N58" s="420">
        <v>1</v>
      </c>
      <c r="O58" s="421">
        <v>1050</v>
      </c>
      <c r="P58" s="422" t="s">
        <v>4132</v>
      </c>
      <c r="Q58" s="276" t="s">
        <v>4133</v>
      </c>
    </row>
    <row r="59" spans="1:17" s="239" customFormat="1" ht="93.75">
      <c r="A59" s="419">
        <v>49</v>
      </c>
      <c r="B59" s="7" t="s">
        <v>576</v>
      </c>
      <c r="C59" s="415" t="s">
        <v>4291</v>
      </c>
      <c r="D59" s="420" t="s">
        <v>4112</v>
      </c>
      <c r="E59" s="419" t="s">
        <v>171</v>
      </c>
      <c r="F59" s="420">
        <v>3</v>
      </c>
      <c r="G59" s="421">
        <f t="shared" si="1"/>
        <v>450</v>
      </c>
      <c r="H59" s="420"/>
      <c r="I59" s="421"/>
      <c r="J59" s="422"/>
      <c r="K59" s="424"/>
      <c r="L59" s="424"/>
      <c r="M59" s="424"/>
      <c r="N59" s="420">
        <v>1</v>
      </c>
      <c r="O59" s="421">
        <v>450</v>
      </c>
      <c r="P59" s="422" t="s">
        <v>4132</v>
      </c>
      <c r="Q59" s="276" t="s">
        <v>4133</v>
      </c>
    </row>
    <row r="60" spans="1:17" s="239" customFormat="1" ht="93.75">
      <c r="A60" s="419">
        <v>50</v>
      </c>
      <c r="B60" s="7" t="s">
        <v>4310</v>
      </c>
      <c r="C60" s="415" t="s">
        <v>4291</v>
      </c>
      <c r="D60" s="420" t="s">
        <v>4112</v>
      </c>
      <c r="E60" s="419" t="s">
        <v>171</v>
      </c>
      <c r="F60" s="420">
        <v>2</v>
      </c>
      <c r="G60" s="421">
        <f t="shared" si="1"/>
        <v>300</v>
      </c>
      <c r="H60" s="420"/>
      <c r="I60" s="421"/>
      <c r="J60" s="422"/>
      <c r="K60" s="424"/>
      <c r="L60" s="424"/>
      <c r="M60" s="424"/>
      <c r="N60" s="420">
        <v>1</v>
      </c>
      <c r="O60" s="421">
        <v>300</v>
      </c>
      <c r="P60" s="422" t="s">
        <v>4132</v>
      </c>
      <c r="Q60" s="276" t="s">
        <v>4133</v>
      </c>
    </row>
    <row r="61" spans="1:17" s="242" customFormat="1" ht="18.75">
      <c r="A61" s="527" t="s">
        <v>4311</v>
      </c>
      <c r="B61" s="527"/>
      <c r="C61" s="527"/>
      <c r="D61" s="527"/>
      <c r="E61" s="424"/>
      <c r="F61" s="426">
        <f>SUM(F62:F66)</f>
        <v>5</v>
      </c>
      <c r="G61" s="426">
        <f t="shared" ref="G61:P61" si="2">SUM(G62:G66)</f>
        <v>9000</v>
      </c>
      <c r="H61" s="426">
        <f t="shared" si="2"/>
        <v>2</v>
      </c>
      <c r="I61" s="426">
        <f t="shared" si="2"/>
        <v>1500</v>
      </c>
      <c r="J61" s="426">
        <f t="shared" si="2"/>
        <v>0</v>
      </c>
      <c r="K61" s="426">
        <f t="shared" si="2"/>
        <v>2</v>
      </c>
      <c r="L61" s="426">
        <f t="shared" si="2"/>
        <v>5000</v>
      </c>
      <c r="M61" s="426">
        <f t="shared" si="2"/>
        <v>0</v>
      </c>
      <c r="N61" s="426">
        <f t="shared" si="2"/>
        <v>1</v>
      </c>
      <c r="O61" s="426">
        <f t="shared" si="2"/>
        <v>2500</v>
      </c>
      <c r="P61" s="426">
        <f t="shared" si="2"/>
        <v>0</v>
      </c>
      <c r="Q61" s="424"/>
    </row>
    <row r="62" spans="1:17" ht="93.75">
      <c r="A62" s="277">
        <v>1</v>
      </c>
      <c r="B62" s="274" t="s">
        <v>4433</v>
      </c>
      <c r="C62" s="19" t="s">
        <v>4312</v>
      </c>
      <c r="D62" s="277" t="s">
        <v>4111</v>
      </c>
      <c r="E62" s="424" t="s">
        <v>4313</v>
      </c>
      <c r="F62" s="424">
        <v>1</v>
      </c>
      <c r="G62" s="419">
        <v>750</v>
      </c>
      <c r="H62" s="424">
        <v>1</v>
      </c>
      <c r="I62" s="419">
        <v>750</v>
      </c>
      <c r="J62" s="422" t="s">
        <v>4132</v>
      </c>
      <c r="K62" s="424"/>
      <c r="L62" s="424"/>
      <c r="M62" s="277"/>
      <c r="N62" s="277"/>
      <c r="O62" s="277"/>
      <c r="P62" s="277"/>
      <c r="Q62" s="276" t="s">
        <v>4133</v>
      </c>
    </row>
    <row r="63" spans="1:17" ht="93.75">
      <c r="A63" s="277">
        <v>2</v>
      </c>
      <c r="B63" s="274" t="s">
        <v>4434</v>
      </c>
      <c r="C63" s="19" t="s">
        <v>4312</v>
      </c>
      <c r="D63" s="277" t="s">
        <v>4111</v>
      </c>
      <c r="E63" s="424" t="s">
        <v>4313</v>
      </c>
      <c r="F63" s="424">
        <v>1</v>
      </c>
      <c r="G63" s="419">
        <v>750</v>
      </c>
      <c r="H63" s="424">
        <v>1</v>
      </c>
      <c r="I63" s="419">
        <v>750</v>
      </c>
      <c r="J63" s="422" t="s">
        <v>4132</v>
      </c>
      <c r="K63" s="424"/>
      <c r="L63" s="424"/>
      <c r="M63" s="277"/>
      <c r="N63" s="277"/>
      <c r="O63" s="277"/>
      <c r="P63" s="277"/>
      <c r="Q63" s="276" t="s">
        <v>4133</v>
      </c>
    </row>
    <row r="64" spans="1:17" ht="93.75">
      <c r="A64" s="277">
        <v>3</v>
      </c>
      <c r="B64" s="274" t="s">
        <v>4435</v>
      </c>
      <c r="C64" s="19" t="s">
        <v>4314</v>
      </c>
      <c r="D64" s="277" t="s">
        <v>4111</v>
      </c>
      <c r="E64" s="277" t="s">
        <v>4313</v>
      </c>
      <c r="F64" s="277">
        <v>1</v>
      </c>
      <c r="G64" s="274">
        <v>2500</v>
      </c>
      <c r="H64" s="277"/>
      <c r="I64" s="274"/>
      <c r="J64" s="275"/>
      <c r="K64" s="277">
        <v>1</v>
      </c>
      <c r="L64" s="274">
        <v>2500</v>
      </c>
      <c r="M64" s="275" t="s">
        <v>4132</v>
      </c>
      <c r="N64" s="277"/>
      <c r="O64" s="277"/>
      <c r="P64" s="277"/>
      <c r="Q64" s="276" t="s">
        <v>4133</v>
      </c>
    </row>
    <row r="65" spans="1:17" ht="93.75">
      <c r="A65" s="277">
        <v>4</v>
      </c>
      <c r="B65" s="274" t="s">
        <v>4285</v>
      </c>
      <c r="C65" s="19" t="s">
        <v>4314</v>
      </c>
      <c r="D65" s="277" t="s">
        <v>4111</v>
      </c>
      <c r="E65" s="277" t="s">
        <v>4313</v>
      </c>
      <c r="F65" s="277">
        <v>1</v>
      </c>
      <c r="G65" s="274">
        <v>2500</v>
      </c>
      <c r="H65" s="277"/>
      <c r="I65" s="274"/>
      <c r="J65" s="275"/>
      <c r="K65" s="277">
        <v>1</v>
      </c>
      <c r="L65" s="274">
        <v>2500</v>
      </c>
      <c r="M65" s="275" t="s">
        <v>4132</v>
      </c>
      <c r="N65" s="277"/>
      <c r="O65" s="277"/>
      <c r="P65" s="277"/>
      <c r="Q65" s="276" t="s">
        <v>4133</v>
      </c>
    </row>
    <row r="66" spans="1:17" ht="93.75">
      <c r="A66" s="277">
        <v>5</v>
      </c>
      <c r="B66" s="274" t="s">
        <v>4275</v>
      </c>
      <c r="C66" s="19" t="s">
        <v>4314</v>
      </c>
      <c r="D66" s="277" t="s">
        <v>4111</v>
      </c>
      <c r="E66" s="277" t="s">
        <v>4313</v>
      </c>
      <c r="F66" s="277">
        <v>1</v>
      </c>
      <c r="G66" s="274">
        <v>2500</v>
      </c>
      <c r="H66" s="277"/>
      <c r="I66" s="274"/>
      <c r="J66" s="275"/>
      <c r="K66" s="277"/>
      <c r="L66" s="277"/>
      <c r="M66" s="277"/>
      <c r="N66" s="277">
        <v>1</v>
      </c>
      <c r="O66" s="274">
        <v>2500</v>
      </c>
      <c r="P66" s="275" t="s">
        <v>4132</v>
      </c>
      <c r="Q66" s="276" t="s">
        <v>4133</v>
      </c>
    </row>
    <row r="70" spans="1:17" ht="18.75">
      <c r="B70" s="524" t="s">
        <v>434</v>
      </c>
      <c r="C70" s="524"/>
      <c r="D70" s="389"/>
      <c r="P70" s="524" t="s">
        <v>4654</v>
      </c>
    </row>
    <row r="71" spans="1:17">
      <c r="B71" s="524"/>
      <c r="C71" s="524"/>
      <c r="P71" s="524"/>
    </row>
    <row r="74" spans="1:17">
      <c r="B74" s="524" t="s">
        <v>4667</v>
      </c>
      <c r="C74" s="524"/>
      <c r="D74" s="524"/>
      <c r="P74" s="524" t="s">
        <v>4668</v>
      </c>
    </row>
    <row r="75" spans="1:17">
      <c r="B75" s="524"/>
      <c r="C75" s="524"/>
      <c r="D75" s="524"/>
      <c r="P75" s="524"/>
    </row>
  </sheetData>
  <mergeCells count="20">
    <mergeCell ref="B70:C71"/>
    <mergeCell ref="P70:P71"/>
    <mergeCell ref="B74:D75"/>
    <mergeCell ref="P74:P75"/>
    <mergeCell ref="A9:B9"/>
    <mergeCell ref="A61:D61"/>
    <mergeCell ref="A3:Q3"/>
    <mergeCell ref="A4:Q4"/>
    <mergeCell ref="A6:A8"/>
    <mergeCell ref="B6:B8"/>
    <mergeCell ref="C6:C8"/>
    <mergeCell ref="D6:D8"/>
    <mergeCell ref="E6:E8"/>
    <mergeCell ref="F6:F8"/>
    <mergeCell ref="G6:G8"/>
    <mergeCell ref="H6:P6"/>
    <mergeCell ref="Q6:Q8"/>
    <mergeCell ref="H7:J7"/>
    <mergeCell ref="K7:M7"/>
    <mergeCell ref="N7:P7"/>
  </mergeCells>
  <printOptions horizontalCentered="1"/>
  <pageMargins left="0.11811023622047245" right="0.11811023622047245" top="0.15748031496062992" bottom="0.15748031496062992" header="0.31496062992125984" footer="0.31496062992125984"/>
  <pageSetup paperSize="9" scale="42" orientation="landscape" horizont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20</vt:i4>
      </vt:variant>
      <vt:variant>
        <vt:lpstr>Именованные диапазоны</vt:lpstr>
      </vt:variant>
      <vt:variant>
        <vt:i4>15</vt:i4>
      </vt:variant>
    </vt:vector>
  </HeadingPairs>
  <TitlesOfParts>
    <vt:vector size="35" baseType="lpstr">
      <vt:lpstr>Қўшкўпир чора-тадбир</vt:lpstr>
      <vt:lpstr>1 илова</vt:lpstr>
      <vt:lpstr>2 илова</vt:lpstr>
      <vt:lpstr>3 илова</vt:lpstr>
      <vt:lpstr>4 илова</vt:lpstr>
      <vt:lpstr>5 илова</vt:lpstr>
      <vt:lpstr>6 илова</vt:lpstr>
      <vt:lpstr>7 илова</vt:lpstr>
      <vt:lpstr>8 илова </vt:lpstr>
      <vt:lpstr>9 илова</vt:lpstr>
      <vt:lpstr>10 илова</vt:lpstr>
      <vt:lpstr>11 илова</vt:lpstr>
      <vt:lpstr>12 илова</vt:lpstr>
      <vt:lpstr>13 илова</vt:lpstr>
      <vt:lpstr>13,1 илова</vt:lpstr>
      <vt:lpstr>14 илова</vt:lpstr>
      <vt:lpstr>15 илова</vt:lpstr>
      <vt:lpstr>Лист2</vt:lpstr>
      <vt:lpstr>11 илова (2)</vt:lpstr>
      <vt:lpstr>Лист3</vt:lpstr>
      <vt:lpstr>'10 илова'!Заголовки_для_печати</vt:lpstr>
      <vt:lpstr>'Қўшкўпир чора-тадбир'!Заголовки_для_печати</vt:lpstr>
      <vt:lpstr>'1 илова'!Область_печати</vt:lpstr>
      <vt:lpstr>'10 илова'!Область_печати</vt:lpstr>
      <vt:lpstr>'14 илова'!Область_печати</vt:lpstr>
      <vt:lpstr>'15 илова'!Область_печати</vt:lpstr>
      <vt:lpstr>'2 илова'!Область_печати</vt:lpstr>
      <vt:lpstr>'3 илова'!Область_печати</vt:lpstr>
      <vt:lpstr>'5 илова'!Область_печати</vt:lpstr>
      <vt:lpstr>'6 илова'!Область_печати</vt:lpstr>
      <vt:lpstr>'7 илова'!Область_печати</vt:lpstr>
      <vt:lpstr>'8 илова '!Область_печати</vt:lpstr>
      <vt:lpstr>'9 илова'!Область_печати</vt:lpstr>
      <vt:lpstr>'Қўшкўпир чора-тадбир'!Область_печати</vt:lpstr>
      <vt:lpstr>Лист2!Область_печати</vt:lpstr>
    </vt:vector>
  </TitlesOfParts>
  <Company>Reanimator Extreme Edition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Пользователь Windows</dc:creator>
  <cp:lastModifiedBy>RePack by SPecialiST</cp:lastModifiedBy>
  <cp:lastPrinted>2021-01-08T10:27:14Z</cp:lastPrinted>
  <dcterms:created xsi:type="dcterms:W3CDTF">2020-12-24T11:39:30Z</dcterms:created>
  <dcterms:modified xsi:type="dcterms:W3CDTF">2021-01-08T10:30:58Z</dcterms:modified>
</cp:coreProperties>
</file>