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F1058BAD-2F61-4684-9A39-48C08B0F3213}" xr6:coauthVersionLast="47" xr6:coauthVersionMax="47" xr10:uidLastSave="{00000000-0000-0000-0000-000000000000}"/>
  <bookViews>
    <workbookView xWindow="3075" yWindow="1590" windowWidth="22470" windowHeight="14880" xr2:uid="{00000000-000D-0000-FFFF-FFFF00000000}"/>
  </bookViews>
  <sheets>
    <sheet name="ゲーム管理" sheetId="2" r:id="rId1"/>
    <sheet name="盤面" sheetId="1" r:id="rId2"/>
    <sheet name="おまけ_損益分岐点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J28" i="2" s="1"/>
  <c r="I14" i="2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I25" i="2" s="1"/>
  <c r="I2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I13" i="2" s="1"/>
  <c r="D26" i="2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D37" i="2" s="1"/>
  <c r="D14" i="2"/>
  <c r="D2" i="2"/>
  <c r="E16" i="2"/>
  <c r="F1" i="2"/>
  <c r="A1" i="2"/>
  <c r="M27" i="2"/>
  <c r="N27" i="2" s="1"/>
  <c r="M26" i="2"/>
  <c r="N26" i="2" s="1"/>
  <c r="B10" i="3"/>
  <c r="H3" i="3"/>
  <c r="J3" i="3" s="1"/>
  <c r="H6" i="3" s="1"/>
  <c r="O27" i="2" l="1"/>
  <c r="N24" i="2" s="1"/>
  <c r="O26" i="2"/>
  <c r="L23" i="2" s="1"/>
  <c r="I12" i="2"/>
  <c r="I7" i="2"/>
  <c r="I4" i="2"/>
  <c r="I8" i="2"/>
  <c r="I5" i="2"/>
  <c r="I9" i="2"/>
  <c r="I11" i="2"/>
  <c r="I6" i="2"/>
  <c r="I10" i="2"/>
  <c r="I16" i="2"/>
  <c r="I20" i="2"/>
  <c r="I24" i="2"/>
  <c r="I17" i="2"/>
  <c r="I21" i="2"/>
  <c r="I18" i="2"/>
  <c r="I22" i="2"/>
  <c r="I19" i="2"/>
  <c r="I23" i="2"/>
  <c r="J29" i="2"/>
  <c r="I28" i="2"/>
  <c r="D35" i="2"/>
  <c r="D30" i="2"/>
  <c r="D34" i="2"/>
  <c r="D31" i="2"/>
  <c r="D28" i="2"/>
  <c r="D32" i="2"/>
  <c r="D36" i="2"/>
  <c r="D29" i="2"/>
  <c r="D33" i="2"/>
  <c r="E17" i="2"/>
  <c r="D16" i="2"/>
  <c r="H9" i="3"/>
  <c r="P24" i="2" l="1"/>
  <c r="N23" i="2"/>
  <c r="P23" i="2"/>
  <c r="L24" i="2"/>
  <c r="J30" i="2"/>
  <c r="I29" i="2"/>
  <c r="E18" i="2"/>
  <c r="D17" i="2"/>
  <c r="H12" i="3"/>
  <c r="H15" i="3" s="1"/>
  <c r="E4" i="2"/>
  <c r="J31" i="2" l="1"/>
  <c r="I30" i="2"/>
  <c r="E19" i="2"/>
  <c r="D18" i="2"/>
  <c r="E5" i="2"/>
  <c r="D4" i="2"/>
  <c r="J32" i="2" l="1"/>
  <c r="I31" i="2"/>
  <c r="E20" i="2"/>
  <c r="D19" i="2"/>
  <c r="E6" i="2"/>
  <c r="D5" i="2"/>
  <c r="J33" i="2" l="1"/>
  <c r="I32" i="2"/>
  <c r="E21" i="2"/>
  <c r="D20" i="2"/>
  <c r="D6" i="2"/>
  <c r="E7" i="2"/>
  <c r="J34" i="2" l="1"/>
  <c r="I33" i="2"/>
  <c r="E22" i="2"/>
  <c r="D21" i="2"/>
  <c r="D7" i="2"/>
  <c r="E8" i="2"/>
  <c r="J35" i="2" l="1"/>
  <c r="I34" i="2"/>
  <c r="E23" i="2"/>
  <c r="D22" i="2"/>
  <c r="D8" i="2"/>
  <c r="E9" i="2"/>
  <c r="J36" i="2" l="1"/>
  <c r="I35" i="2"/>
  <c r="E24" i="2"/>
  <c r="D23" i="2"/>
  <c r="D9" i="2"/>
  <c r="E10" i="2"/>
  <c r="J37" i="2" l="1"/>
  <c r="I37" i="2" s="1"/>
  <c r="I36" i="2"/>
  <c r="E25" i="2"/>
  <c r="D25" i="2" s="1"/>
  <c r="D24" i="2"/>
  <c r="E11" i="2"/>
  <c r="D10" i="2"/>
  <c r="E12" i="2" l="1"/>
  <c r="D11" i="2"/>
  <c r="D12" i="2" l="1"/>
  <c r="E13" i="2"/>
  <c r="D13" i="2" s="1"/>
</calcChain>
</file>

<file path=xl/sharedStrings.xml><?xml version="1.0" encoding="utf-8"?>
<sst xmlns="http://schemas.openxmlformats.org/spreadsheetml/2006/main" count="150" uniqueCount="87">
  <si>
    <t>大企業</t>
    <rPh sb="0" eb="3">
      <t>ダイキギョウ</t>
    </rPh>
    <phoneticPr fontId="1"/>
  </si>
  <si>
    <t>PC1</t>
    <phoneticPr fontId="1"/>
  </si>
  <si>
    <t>PC2</t>
    <phoneticPr fontId="1"/>
  </si>
  <si>
    <t>PC3</t>
    <phoneticPr fontId="1"/>
  </si>
  <si>
    <t>PC4</t>
    <phoneticPr fontId="1"/>
  </si>
  <si>
    <t>PC5</t>
    <phoneticPr fontId="1"/>
  </si>
  <si>
    <t>ボドゲ風お願い社長RP卓盤面</t>
    <rPh sb="3" eb="4">
      <t>フウ</t>
    </rPh>
    <rPh sb="5" eb="6">
      <t>ネガ</t>
    </rPh>
    <rPh sb="7" eb="9">
      <t>シャチョウ</t>
    </rPh>
    <rPh sb="11" eb="12">
      <t>タク</t>
    </rPh>
    <rPh sb="12" eb="14">
      <t>バンメン</t>
    </rPh>
    <phoneticPr fontId="1"/>
  </si>
  <si>
    <t>中</t>
    <rPh sb="0" eb="1">
      <t>ナカ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</si>
  <si>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</si>
  <si>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</si>
  <si>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ゲームの流れ</t>
    <rPh sb="4" eb="5">
      <t>ナガ</t>
    </rPh>
    <phoneticPr fontId="1"/>
  </si>
  <si>
    <t>ラウンド処理</t>
    <rPh sb="4" eb="6">
      <t>ショリ</t>
    </rPh>
    <phoneticPr fontId="1"/>
  </si>
  <si>
    <t>市場フェイズ</t>
    <phoneticPr fontId="1"/>
  </si>
  <si>
    <t>↓</t>
    <phoneticPr fontId="1"/>
  </si>
  <si>
    <t>大企業フェイズ</t>
    <rPh sb="0" eb="3">
      <t>ダイキギョウ</t>
    </rPh>
    <phoneticPr fontId="1"/>
  </si>
  <si>
    <t>戦略フェイズ</t>
    <rPh sb="0" eb="2">
      <t>センリャク</t>
    </rPh>
    <phoneticPr fontId="1"/>
  </si>
  <si>
    <t>商売フェイズ</t>
    <rPh sb="0" eb="2">
      <t>ショウバイ</t>
    </rPh>
    <phoneticPr fontId="1"/>
  </si>
  <si>
    <t>会計フェイズ</t>
    <rPh sb="0" eb="2">
      <t>カイケイ</t>
    </rPh>
    <phoneticPr fontId="1"/>
  </si>
  <si>
    <t>《販売》:資金消費し、1商品製造。</t>
    <rPh sb="1" eb="3">
      <t>ハンバイ</t>
    </rPh>
    <rPh sb="5" eb="7">
      <t>シキン</t>
    </rPh>
    <rPh sb="7" eb="9">
      <t>ショウヒ</t>
    </rPh>
    <rPh sb="12" eb="14">
      <t>ショウヒン</t>
    </rPh>
    <rPh sb="14" eb="16">
      <t>セイゾウ</t>
    </rPh>
    <phoneticPr fontId="1"/>
  </si>
  <si>
    <t>《成長》:資金消費し、ステータス増加。</t>
    <rPh sb="1" eb="3">
      <t>セイチョウ</t>
    </rPh>
    <rPh sb="5" eb="7">
      <t>シキン</t>
    </rPh>
    <rPh sb="7" eb="9">
      <t>ショウヒ</t>
    </rPh>
    <rPh sb="16" eb="18">
      <t>ゾウカ</t>
    </rPh>
    <phoneticPr fontId="1"/>
  </si>
  <si>
    <t>《調査》:資金消費し、市場状況を知る。</t>
    <rPh sb="11" eb="13">
      <t>シジョウ</t>
    </rPh>
    <rPh sb="13" eb="15">
      <t>ジョウキョウ</t>
    </rPh>
    <rPh sb="16" eb="17">
      <t>シ</t>
    </rPh>
    <phoneticPr fontId="1"/>
  </si>
  <si>
    <t>コマンド実行回数1増加。最大で2。</t>
    <rPh sb="4" eb="8">
      <t>ジッコウカイスウ</t>
    </rPh>
    <rPh sb="9" eb="11">
      <t>ゾウカ</t>
    </rPh>
    <rPh sb="12" eb="14">
      <t>サイダイ</t>
    </rPh>
    <phoneticPr fontId="1"/>
  </si>
  <si>
    <t>《雇用》:資金消費し、従業員+1。</t>
    <rPh sb="5" eb="7">
      <t>シキン</t>
    </rPh>
    <rPh sb="7" eb="9">
      <t>ショウヒ</t>
    </rPh>
    <rPh sb="11" eb="14">
      <t>ジュウギョウイン</t>
    </rPh>
    <phoneticPr fontId="1"/>
  </si>
  <si>
    <t>※割り振り内容は未開示</t>
    <rPh sb="1" eb="2">
      <t>ワ</t>
    </rPh>
    <rPh sb="3" eb="4">
      <t>フ</t>
    </rPh>
    <rPh sb="5" eb="7">
      <t>ナイヨウ</t>
    </rPh>
    <rPh sb="8" eb="11">
      <t>ミカイジ</t>
    </rPh>
    <phoneticPr fontId="1"/>
  </si>
  <si>
    <t>Pを【値段】と【価値】に割り振る。</t>
    <rPh sb="3" eb="5">
      <t>ネダン</t>
    </rPh>
    <rPh sb="8" eb="10">
      <t>カチ</t>
    </rPh>
    <rPh sb="12" eb="13">
      <t>ワ</t>
    </rPh>
    <rPh sb="14" eb="15">
      <t>フ</t>
    </rPh>
    <phoneticPr fontId="1"/>
  </si>
  <si>
    <t>※大企業は配置不可</t>
    <rPh sb="1" eb="4">
      <t>ダイキギョウ</t>
    </rPh>
    <rPh sb="5" eb="9">
      <t>ハイチフカ</t>
    </rPh>
    <phoneticPr fontId="1"/>
  </si>
  <si>
    <t>値段</t>
    <rPh sb="0" eb="2">
      <t>ネダン</t>
    </rPh>
    <phoneticPr fontId="1"/>
  </si>
  <si>
    <t>価値</t>
    <rPh sb="0" eb="2">
      <t>カチ</t>
    </rPh>
    <phoneticPr fontId="1"/>
  </si>
  <si>
    <t>成熟市場（客数：PCの数×2）</t>
    <rPh sb="0" eb="2">
      <t>セイジュク</t>
    </rPh>
    <rPh sb="2" eb="4">
      <t>シジョウ</t>
    </rPh>
    <rPh sb="5" eb="6">
      <t>キャク</t>
    </rPh>
    <rPh sb="6" eb="7">
      <t>カズ</t>
    </rPh>
    <rPh sb="11" eb="12">
      <t>カズ</t>
    </rPh>
    <phoneticPr fontId="1"/>
  </si>
  <si>
    <t>成長市場（客数：1+(1D[PCの数]-1)/2ラウンド以降1ラウンド毎）</t>
    <rPh sb="0" eb="2">
      <t>セイチョウ</t>
    </rPh>
    <rPh sb="2" eb="4">
      <t>シジョウ</t>
    </rPh>
    <rPh sb="5" eb="6">
      <t>キャク</t>
    </rPh>
    <rPh sb="6" eb="7">
      <t>カズ</t>
    </rPh>
    <rPh sb="17" eb="18">
      <t>カズ</t>
    </rPh>
    <rPh sb="28" eb="30">
      <t>イコウ</t>
    </rPh>
    <rPh sb="35" eb="36">
      <t>マイ</t>
    </rPh>
    <phoneticPr fontId="1"/>
  </si>
  <si>
    <t>大企業</t>
    <rPh sb="0" eb="3">
      <t>ダイキギョウ</t>
    </rPh>
    <phoneticPr fontId="1"/>
  </si>
  <si>
    <t>客の数</t>
    <rPh sb="0" eb="1">
      <t>キャク</t>
    </rPh>
    <rPh sb="2" eb="3">
      <t>カズ</t>
    </rPh>
    <phoneticPr fontId="1"/>
  </si>
  <si>
    <t>大企業位置:</t>
    <rPh sb="0" eb="3">
      <t>ダイキギョウ</t>
    </rPh>
    <rPh sb="3" eb="5">
      <t>イチ</t>
    </rPh>
    <phoneticPr fontId="1"/>
  </si>
  <si>
    <t>コマンド</t>
    <phoneticPr fontId="1"/>
  </si>
  <si>
    <t>製品特徴P</t>
    <rPh sb="0" eb="4">
      <t>セイヒントクチョウ</t>
    </rPh>
    <phoneticPr fontId="1"/>
  </si>
  <si>
    <t>従業員の数</t>
    <rPh sb="0" eb="3">
      <t>ジュウギョウイン</t>
    </rPh>
    <rPh sb="4" eb="5">
      <t>カズ</t>
    </rPh>
    <phoneticPr fontId="1"/>
  </si>
  <si>
    <t>借用書の数</t>
    <rPh sb="0" eb="3">
      <t>シャクヨウショ</t>
    </rPh>
    <rPh sb="4" eb="5">
      <t>カズ</t>
    </rPh>
    <phoneticPr fontId="1"/>
  </si>
  <si>
    <t>コマンドリスト</t>
    <phoneticPr fontId="1"/>
  </si>
  <si>
    <t>販売</t>
    <rPh sb="0" eb="2">
      <t>ハンバイ</t>
    </rPh>
    <phoneticPr fontId="1"/>
  </si>
  <si>
    <t>成長/経理</t>
    <rPh sb="0" eb="2">
      <t>セイチョウ</t>
    </rPh>
    <rPh sb="3" eb="5">
      <t>ケイリ</t>
    </rPh>
    <phoneticPr fontId="1"/>
  </si>
  <si>
    <t>成長/開発</t>
    <rPh sb="0" eb="2">
      <t>セイチョウ</t>
    </rPh>
    <rPh sb="3" eb="5">
      <t>カイハツ</t>
    </rPh>
    <phoneticPr fontId="1"/>
  </si>
  <si>
    <t>成長/人望</t>
    <rPh sb="0" eb="2">
      <t>セイチョウ</t>
    </rPh>
    <rPh sb="3" eb="5">
      <t>ジンボウ</t>
    </rPh>
    <phoneticPr fontId="1"/>
  </si>
  <si>
    <t>調査</t>
    <rPh sb="0" eb="2">
      <t>チョウサ</t>
    </rPh>
    <phoneticPr fontId="1"/>
  </si>
  <si>
    <t>支 出(万円)</t>
    <rPh sb="0" eb="1">
      <t>シ</t>
    </rPh>
    <rPh sb="2" eb="3">
      <t>デ</t>
    </rPh>
    <rPh sb="4" eb="6">
      <t>マンエン</t>
    </rPh>
    <phoneticPr fontId="1"/>
  </si>
  <si>
    <t>推奨最小値段</t>
    <rPh sb="0" eb="2">
      <t>スイショウ</t>
    </rPh>
    <rPh sb="2" eb="4">
      <t>サイショウ</t>
    </rPh>
    <rPh sb="4" eb="6">
      <t>ネダン</t>
    </rPh>
    <phoneticPr fontId="1"/>
  </si>
  <si>
    <t>推奨最大価値</t>
    <rPh sb="0" eb="2">
      <t>スイショウ</t>
    </rPh>
    <rPh sb="2" eb="4">
      <t>サイダイ</t>
    </rPh>
    <rPh sb="4" eb="6">
      <t>カチ</t>
    </rPh>
    <phoneticPr fontId="1"/>
  </si>
  <si>
    <t>1ラウンド</t>
    <phoneticPr fontId="1"/>
  </si>
  <si>
    <t>2ラウンド</t>
    <phoneticPr fontId="1"/>
  </si>
  <si>
    <t>3ラウンド</t>
    <phoneticPr fontId="1"/>
  </si>
  <si>
    <t>4ラウンド</t>
    <phoneticPr fontId="1"/>
  </si>
  <si>
    <t>5ラウンド</t>
    <phoneticPr fontId="1"/>
  </si>
  <si>
    <t>6ラウンド</t>
    <phoneticPr fontId="1"/>
  </si>
  <si>
    <t>7ラウンド</t>
    <phoneticPr fontId="1"/>
  </si>
  <si>
    <t>8ラウンド</t>
    <phoneticPr fontId="1"/>
  </si>
  <si>
    <t>追加製品特徴P</t>
    <rPh sb="0" eb="2">
      <t>ツイカ</t>
    </rPh>
    <rPh sb="2" eb="6">
      <t>セイヒントクチョウ</t>
    </rPh>
    <phoneticPr fontId="1"/>
  </si>
  <si>
    <t>→</t>
    <phoneticPr fontId="1"/>
  </si>
  <si>
    <t>↑</t>
    <phoneticPr fontId="1"/>
  </si>
  <si>
    <t>雇用/解雇</t>
    <rPh sb="0" eb="2">
      <t>コヨウ</t>
    </rPh>
    <rPh sb="3" eb="5">
      <t>カイコ</t>
    </rPh>
    <phoneticPr fontId="1"/>
  </si>
  <si>
    <t>見込売上(万円)</t>
    <rPh sb="0" eb="2">
      <t>ミコ</t>
    </rPh>
    <rPh sb="2" eb="4">
      <t>ウリアゲ</t>
    </rPh>
    <phoneticPr fontId="1"/>
  </si>
  <si>
    <t>見込利益(万円)</t>
    <rPh sb="0" eb="2">
      <t>ミコ</t>
    </rPh>
    <rPh sb="2" eb="4">
      <t>リエキ</t>
    </rPh>
    <phoneticPr fontId="1"/>
  </si>
  <si>
    <t>損益分岐点売上高(万円)/1商品</t>
    <rPh sb="0" eb="5">
      <t>ソンエキブンキテン</t>
    </rPh>
    <rPh sb="5" eb="7">
      <t>ウリアゲ</t>
    </rPh>
    <rPh sb="7" eb="8">
      <t>タカ</t>
    </rPh>
    <rPh sb="9" eb="11">
      <t>マンエン</t>
    </rPh>
    <rPh sb="14" eb="16">
      <t>ショウヒン</t>
    </rPh>
    <phoneticPr fontId="1"/>
  </si>
  <si>
    <t>参加PCリスト</t>
    <rPh sb="0" eb="2">
      <t>サンカ</t>
    </rPh>
    <phoneticPr fontId="1"/>
  </si>
  <si>
    <t>↓結果発表用↓</t>
    <rPh sb="1" eb="3">
      <t>ケッカ</t>
    </rPh>
    <rPh sb="3" eb="5">
      <t>ハッピョウ</t>
    </rPh>
    <rPh sb="5" eb="6">
      <t>ヨウ</t>
    </rPh>
    <phoneticPr fontId="1"/>
  </si>
  <si>
    <t>判定</t>
    <rPh sb="0" eb="2">
      <t>ハンテイ</t>
    </rPh>
    <phoneticPr fontId="1"/>
  </si>
  <si>
    <t>成熟大:</t>
    <rPh sb="0" eb="2">
      <t>セイジュク</t>
    </rPh>
    <phoneticPr fontId="1"/>
  </si>
  <si>
    <t>成熟中:</t>
    <rPh sb="0" eb="2">
      <t>セイジュク</t>
    </rPh>
    <rPh sb="2" eb="3">
      <t>チュウ</t>
    </rPh>
    <phoneticPr fontId="1"/>
  </si>
  <si>
    <t>成熟小:</t>
    <rPh sb="0" eb="2">
      <t>セイジュク</t>
    </rPh>
    <rPh sb="2" eb="3">
      <t>ショウ</t>
    </rPh>
    <phoneticPr fontId="1"/>
  </si>
  <si>
    <t>成長大:</t>
    <rPh sb="0" eb="2">
      <t>セイチョウ</t>
    </rPh>
    <rPh sb="2" eb="3">
      <t>ダイ</t>
    </rPh>
    <phoneticPr fontId="1"/>
  </si>
  <si>
    <t>成長中:</t>
    <rPh sb="0" eb="2">
      <t>セイチョウ</t>
    </rPh>
    <rPh sb="2" eb="3">
      <t>ナカ</t>
    </rPh>
    <phoneticPr fontId="1"/>
  </si>
  <si>
    <t>成長小:</t>
    <rPh sb="0" eb="2">
      <t>セイチョウ</t>
    </rPh>
    <rPh sb="2" eb="3">
      <t>チイ</t>
    </rPh>
    <phoneticPr fontId="1"/>
  </si>
  <si>
    <t>←『価値』を降順にして整理</t>
    <rPh sb="2" eb="4">
      <t>カチ</t>
    </rPh>
    <rPh sb="6" eb="8">
      <t>コウジュン</t>
    </rPh>
    <rPh sb="11" eb="13">
      <t>セイリ</t>
    </rPh>
    <phoneticPr fontId="1"/>
  </si>
  <si>
    <t>計算</t>
    <rPh sb="0" eb="2">
      <t>ケイサン</t>
    </rPh>
    <phoneticPr fontId="1"/>
  </si>
  <si>
    <t>成熟大：</t>
    <phoneticPr fontId="1"/>
  </si>
  <si>
    <t>成熟中：</t>
    <phoneticPr fontId="1"/>
  </si>
  <si>
    <t>成熟小：</t>
    <phoneticPr fontId="1"/>
  </si>
  <si>
    <t>成長大：</t>
    <phoneticPr fontId="1"/>
  </si>
  <si>
    <t>成長中：</t>
    <phoneticPr fontId="1"/>
  </si>
  <si>
    <t>成長小：</t>
    <phoneticPr fontId="1"/>
  </si>
  <si>
    <t>↑ここまでを記入して貼り付け</t>
    <rPh sb="6" eb="8">
      <t>キニュウ</t>
    </rPh>
    <rPh sb="10" eb="11">
      <t>ハ</t>
    </rPh>
    <rPh sb="12" eb="13">
      <t>ツ</t>
    </rPh>
    <phoneticPr fontId="1"/>
  </si>
  <si>
    <t>入力</t>
    <rPh sb="0" eb="2">
      <t>ニュウリョク</t>
    </rPh>
    <phoneticPr fontId="1"/>
  </si>
  <si>
    <t>タブ</t>
    <phoneticPr fontId="1"/>
  </si>
  <si>
    <t>出力</t>
    <rPh sb="0" eb="2">
      <t>シュツリョク</t>
    </rPh>
    <phoneticPr fontId="1"/>
  </si>
  <si>
    <t>↓ランダム生成用↓</t>
    <rPh sb="5" eb="7">
      <t>セイセイ</t>
    </rPh>
    <rPh sb="7" eb="8">
      <t>ヨウ</t>
    </rPh>
    <phoneticPr fontId="1"/>
  </si>
  <si>
    <t>成熟客数</t>
    <rPh sb="0" eb="2">
      <t>セイジュク</t>
    </rPh>
    <rPh sb="2" eb="3">
      <t>キャク</t>
    </rPh>
    <rPh sb="3" eb="4">
      <t>カズ</t>
    </rPh>
    <phoneticPr fontId="1"/>
  </si>
  <si>
    <t>成長客数</t>
    <rPh sb="0" eb="2">
      <t>セイチョウ</t>
    </rPh>
    <rPh sb="2" eb="3">
      <t>キャク</t>
    </rPh>
    <rPh sb="3" eb="4">
      <t>カズ</t>
    </rPh>
    <phoneticPr fontId="1"/>
  </si>
  <si>
    <t>名前</t>
    <rPh sb="0" eb="1">
      <t>ナ</t>
    </rPh>
    <rPh sb="1" eb="2">
      <t>マエ</t>
    </rPh>
    <phoneticPr fontId="1"/>
  </si>
  <si>
    <t>成熟大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</si>
</sst>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theme="2" tint="-0.749992370372631"/>
      <name val="BIZ UDPゴシック"/>
      <family val="3"/>
      <charset val="128"/>
    </font>
    <font>
      <b/>
      <sz val="14"/>
      <color theme="2"/>
      <name val="BIZ UDPゴシック"/>
      <family val="3"/>
      <charset val="128"/>
    </font>
    <font>
      <b/>
      <sz val="14"/>
      <color theme="4" tint="-0.499984740745262"/>
      <name val="BIZ UDPゴシック"/>
      <family val="3"/>
      <charset val="128"/>
    </font>
    <font>
      <b/>
      <sz val="14"/>
      <color rgb="FFC00000"/>
      <name val="BIZ UDPゴシック"/>
      <family val="3"/>
      <charset val="128"/>
    </font>
    <font>
      <sz val="11"/>
      <color rgb="FF3F3F76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b/>
      <sz val="11"/>
      <color rgb="FFC00000"/>
      <name val="Yu Gothic"/>
      <family val="2"/>
      <charset val="128"/>
      <scheme val="minor"/>
    </font>
    <font>
      <b/>
      <sz val="11"/>
      <color theme="8"/>
      <name val="Yu Gothic"/>
      <family val="2"/>
      <charset val="128"/>
      <scheme val="minor"/>
    </font>
    <font>
      <b/>
      <sz val="11"/>
      <color rgb="FFC00000"/>
      <name val="Yu Gothic"/>
      <family val="2"/>
      <scheme val="minor"/>
    </font>
    <font>
      <b/>
      <sz val="11"/>
      <color theme="4" tint="-0.249977111117893"/>
      <name val="Yu Gothic"/>
      <family val="3"/>
      <charset val="128"/>
      <scheme val="minor"/>
    </font>
    <font>
      <b/>
      <sz val="11"/>
      <color rgb="FFC0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8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6" fillId="7" borderId="1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9" borderId="4" applyNumberFormat="0" applyAlignment="0" applyProtection="0">
      <alignment vertical="center"/>
    </xf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8" borderId="2" xfId="2" applyAlignment="1">
      <alignment horizontal="center" vertical="center"/>
    </xf>
    <xf numFmtId="0" fontId="6" fillId="7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4" xfId="3" applyAlignment="1">
      <alignment horizontal="center" vertical="center"/>
    </xf>
    <xf numFmtId="0" fontId="7" fillId="8" borderId="3" xfId="2" applyBorder="1" applyAlignment="1">
      <alignment horizontal="center" vertical="center"/>
    </xf>
    <xf numFmtId="0" fontId="9" fillId="8" borderId="2" xfId="2" applyFont="1" applyAlignment="1">
      <alignment horizontal="center" vertical="center"/>
    </xf>
    <xf numFmtId="0" fontId="6" fillId="7" borderId="13" xfId="1" applyBorder="1" applyAlignment="1">
      <alignment horizontal="center" vertical="center"/>
    </xf>
    <xf numFmtId="0" fontId="8" fillId="9" borderId="4" xfId="3" applyAlignment="1">
      <alignment horizontal="center" vertical="center" wrapText="1"/>
    </xf>
    <xf numFmtId="0" fontId="0" fillId="0" borderId="0" xfId="0" applyAlignment="1">
      <alignment horizontal="center"/>
    </xf>
    <xf numFmtId="0" fontId="12" fillId="8" borderId="2" xfId="2" applyFont="1" applyAlignment="1">
      <alignment horizontal="center" vertical="center"/>
    </xf>
    <xf numFmtId="0" fontId="13" fillId="8" borderId="2" xfId="2" applyFont="1" applyAlignment="1">
      <alignment horizontal="center" vertical="center"/>
    </xf>
    <xf numFmtId="0" fontId="14" fillId="8" borderId="2" xfId="2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4" fillId="8" borderId="8" xfId="2" applyFont="1" applyBorder="1" applyAlignment="1">
      <alignment horizontal="center" vertical="center"/>
    </xf>
    <xf numFmtId="0" fontId="14" fillId="8" borderId="12" xfId="2" applyFont="1" applyBorder="1" applyAlignment="1">
      <alignment horizontal="center" vertical="center"/>
    </xf>
    <xf numFmtId="0" fontId="14" fillId="8" borderId="9" xfId="2" applyFont="1" applyBorder="1" applyAlignment="1">
      <alignment horizontal="center" vertical="center"/>
    </xf>
    <xf numFmtId="0" fontId="16" fillId="8" borderId="8" xfId="2" applyFont="1" applyBorder="1" applyAlignment="1">
      <alignment horizontal="center" vertical="center"/>
    </xf>
    <xf numFmtId="0" fontId="16" fillId="8" borderId="12" xfId="2" applyFont="1" applyBorder="1" applyAlignment="1">
      <alignment horizontal="center" vertical="center"/>
    </xf>
    <xf numFmtId="0" fontId="16" fillId="8" borderId="9" xfId="2" applyFont="1" applyBorder="1" applyAlignment="1">
      <alignment horizontal="center" vertical="center"/>
    </xf>
    <xf numFmtId="0" fontId="7" fillId="8" borderId="2" xfId="2" applyAlignment="1">
      <alignment horizontal="center" vertical="center"/>
    </xf>
    <xf numFmtId="0" fontId="10" fillId="8" borderId="8" xfId="2" applyFont="1" applyBorder="1" applyAlignment="1">
      <alignment horizontal="center" vertical="center"/>
    </xf>
    <xf numFmtId="0" fontId="10" fillId="8" borderId="12" xfId="2" applyFont="1" applyBorder="1" applyAlignment="1">
      <alignment horizontal="center" vertical="center"/>
    </xf>
    <xf numFmtId="0" fontId="10" fillId="8" borderId="9" xfId="2" applyFont="1" applyBorder="1" applyAlignment="1">
      <alignment horizontal="center" vertical="center"/>
    </xf>
    <xf numFmtId="0" fontId="11" fillId="8" borderId="8" xfId="2" applyFont="1" applyBorder="1" applyAlignment="1">
      <alignment horizontal="center" vertical="center"/>
    </xf>
    <xf numFmtId="0" fontId="11" fillId="8" borderId="12" xfId="2" applyFont="1" applyBorder="1" applyAlignment="1">
      <alignment horizontal="center" vertical="center"/>
    </xf>
    <xf numFmtId="0" fontId="11" fillId="8" borderId="9" xfId="2" applyFont="1" applyBorder="1" applyAlignment="1">
      <alignment horizontal="center" vertical="center"/>
    </xf>
    <xf numFmtId="0" fontId="9" fillId="8" borderId="2" xfId="2" applyFont="1" applyAlignment="1">
      <alignment horizontal="center" vertical="center"/>
    </xf>
    <xf numFmtId="0" fontId="8" fillId="9" borderId="4" xfId="3" applyAlignment="1">
      <alignment horizontal="center" vertical="center"/>
    </xf>
    <xf numFmtId="0" fontId="6" fillId="7" borderId="5" xfId="1" applyBorder="1" applyAlignment="1">
      <alignment horizontal="center" vertical="center"/>
    </xf>
    <xf numFmtId="0" fontId="6" fillId="7" borderId="6" xfId="1" applyBorder="1" applyAlignment="1">
      <alignment horizontal="center" vertical="center"/>
    </xf>
    <xf numFmtId="0" fontId="6" fillId="7" borderId="7" xfId="1" applyBorder="1" applyAlignment="1">
      <alignment horizontal="center" vertical="center"/>
    </xf>
    <xf numFmtId="0" fontId="6" fillId="7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7" fillId="8" borderId="8" xfId="2" applyBorder="1" applyAlignment="1">
      <alignment horizontal="center" vertical="center"/>
    </xf>
    <xf numFmtId="0" fontId="7" fillId="8" borderId="9" xfId="2" applyBorder="1" applyAlignment="1">
      <alignment horizontal="center" vertical="center"/>
    </xf>
    <xf numFmtId="0" fontId="8" fillId="9" borderId="10" xfId="3" applyBorder="1" applyAlignment="1">
      <alignment horizontal="center" vertical="center"/>
    </xf>
    <xf numFmtId="0" fontId="8" fillId="9" borderId="11" xfId="3" applyBorder="1" applyAlignment="1">
      <alignment horizontal="center" vertical="center"/>
    </xf>
  </cellXfs>
  <cellStyles count="4">
    <cellStyle name="チェック セル" xfId="2" builtinId="23"/>
    <cellStyle name="出力" xfId="3" builtinId="21"/>
    <cellStyle name="入力" xfId="1" builtinId="20"/>
    <cellStyle name="標準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border outline="0">
        <top style="double">
          <color rgb="FF3F3F3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F1927-BC74-476C-A2BC-E9CAABEDB475}" name="成熟大" displayName="成熟大" ref="A3:C13" totalsRowShown="0" headerRowDxfId="47" dataDxfId="45" headerRowBorderDxfId="46" tableBorderDxfId="44" totalsRowBorderDxfId="43" headerRowCellStyle="チェック セル" dataCellStyle="入力">
  <autoFilter ref="A3:C13" xr:uid="{463F1927-BC74-476C-A2BC-E9CAABEDB475}"/>
  <sortState xmlns:xlrd2="http://schemas.microsoft.com/office/spreadsheetml/2017/richdata2" ref="A4:C13">
    <sortCondition descending="1" ref="C3:C13"/>
  </sortState>
  <tableColumns count="3">
    <tableColumn id="1" xr3:uid="{06306B54-5BE9-4A8C-8706-3391D2D1CE7E}" name="名前" dataDxfId="42" dataCellStyle="入力"/>
    <tableColumn id="2" xr3:uid="{CFCDC511-BEA1-4C9A-A880-E37A1690B0F2}" name="値段" dataDxfId="41" dataCellStyle="入力"/>
    <tableColumn id="3" xr3:uid="{B80E3B9F-8131-4160-BF30-3E918D0F3DB0}" name="価値" dataDxfId="40" dataCellStyle="入力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01E28-AD58-49E2-B5BB-771B3F050C63}" name="成熟中" displayName="成熟中" ref="A15:C25" totalsRowShown="0" headerRowDxfId="39" dataDxfId="37" headerRowBorderDxfId="38" tableBorderDxfId="36" totalsRowBorderDxfId="35" headerRowCellStyle="チェック セル" dataCellStyle="入力">
  <autoFilter ref="A15:C25" xr:uid="{A2201E28-AD58-49E2-B5BB-771B3F050C63}"/>
  <sortState xmlns:xlrd2="http://schemas.microsoft.com/office/spreadsheetml/2017/richdata2" ref="A16:C25">
    <sortCondition descending="1" ref="C15:C25"/>
  </sortState>
  <tableColumns count="3">
    <tableColumn id="1" xr3:uid="{BC0AD12B-4204-44A1-802A-C568E44A4CA8}" name="名前" dataDxfId="34" dataCellStyle="入力"/>
    <tableColumn id="2" xr3:uid="{E37A1953-D408-44E5-90C7-A812C7A75323}" name="値段" dataDxfId="33" dataCellStyle="入力"/>
    <tableColumn id="3" xr3:uid="{BFD7C530-2551-45F6-93AD-C54E1684B5E4}" name="価値" dataDxfId="32" dataCellStyle="入力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6C4594-0CD1-463A-BC4D-67FB0A503246}" name="成熟小" displayName="成熟小" ref="A27:C37" totalsRowShown="0" headerRowDxfId="31" dataDxfId="29" headerRowBorderDxfId="30" tableBorderDxfId="28" totalsRowBorderDxfId="27" headerRowCellStyle="チェック セル" dataCellStyle="入力">
  <autoFilter ref="A27:C37" xr:uid="{0D6C4594-0CD1-463A-BC4D-67FB0A503246}"/>
  <sortState xmlns:xlrd2="http://schemas.microsoft.com/office/spreadsheetml/2017/richdata2" ref="A28:C37">
    <sortCondition descending="1" ref="C27:C37"/>
  </sortState>
  <tableColumns count="3">
    <tableColumn id="1" xr3:uid="{5A7E9A7A-471C-4D12-8C38-BEF0CEAC2946}" name="名前" dataDxfId="26" dataCellStyle="入力"/>
    <tableColumn id="2" xr3:uid="{17789098-A569-43DE-BE1F-62E756DCEC0A}" name="値段" dataDxfId="25" dataCellStyle="入力"/>
    <tableColumn id="3" xr3:uid="{74375543-788B-4F5F-8D6C-1B1D64D3606B}" name="価値" dataDxfId="24" dataCellStyle="入力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8F729F-C82C-4D31-9FB4-DC0A1A739725}" name="成長大" displayName="成長大" ref="F3:H13" totalsRowShown="0" headerRowDxfId="23" dataDxfId="21" headerRowBorderDxfId="22" tableBorderDxfId="20" totalsRowBorderDxfId="19" dataCellStyle="入力">
  <autoFilter ref="F3:H13" xr:uid="{3C8F729F-C82C-4D31-9FB4-DC0A1A739725}"/>
  <sortState xmlns:xlrd2="http://schemas.microsoft.com/office/spreadsheetml/2017/richdata2" ref="F4:H13">
    <sortCondition descending="1" ref="H3:H13"/>
  </sortState>
  <tableColumns count="3">
    <tableColumn id="1" xr3:uid="{14866B47-8A4A-49CA-9738-80725C0067AE}" name="名前" dataDxfId="18" dataCellStyle="入力"/>
    <tableColumn id="2" xr3:uid="{7FECD55D-F26B-4951-B1AA-D7F2D2B96A7A}" name="値段" dataDxfId="17" dataCellStyle="入力"/>
    <tableColumn id="3" xr3:uid="{E39DF61A-7DE9-48F2-935F-58C4DA25BFBB}" name="価値" dataDxfId="16" dataCellStyle="入力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1E8B6D-8AB2-44FA-8361-33EA3755D51D}" name="成長中" displayName="成長中" ref="F15:H25" totalsRowShown="0" headerRowDxfId="15" dataDxfId="13" headerRowBorderDxfId="14" tableBorderDxfId="12" totalsRowBorderDxfId="11" headerRowCellStyle="チェック セル" dataCellStyle="入力">
  <autoFilter ref="F15:H25" xr:uid="{2F1E8B6D-8AB2-44FA-8361-33EA3755D51D}"/>
  <sortState xmlns:xlrd2="http://schemas.microsoft.com/office/spreadsheetml/2017/richdata2" ref="F16:H25">
    <sortCondition descending="1" ref="H15:H25"/>
  </sortState>
  <tableColumns count="3">
    <tableColumn id="1" xr3:uid="{BE184607-07CC-4D13-9A8E-81A844D1A41E}" name="名前" dataDxfId="10" dataCellStyle="入力"/>
    <tableColumn id="2" xr3:uid="{BC41CE17-6A93-44CA-AB0D-107291EBF0E9}" name="値段" dataDxfId="9" dataCellStyle="入力"/>
    <tableColumn id="3" xr3:uid="{273C6A79-9A72-4C59-BE24-59261FA8EF7F}" name="価値" dataDxfId="8" dataCellStyle="入力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01FAD1-8A06-4261-A2B4-7AD6043DBA93}" name="成長小" displayName="成長小" ref="F27:H37" totalsRowShown="0" headerRowDxfId="7" dataDxfId="5" headerRowBorderDxfId="6" tableBorderDxfId="4" totalsRowBorderDxfId="3" headerRowCellStyle="チェック セル" dataCellStyle="入力">
  <autoFilter ref="F27:H37" xr:uid="{F301FAD1-8A06-4261-A2B4-7AD6043DBA93}"/>
  <sortState xmlns:xlrd2="http://schemas.microsoft.com/office/spreadsheetml/2017/richdata2" ref="F28:H37">
    <sortCondition descending="1" ref="H27:H37"/>
  </sortState>
  <tableColumns count="3">
    <tableColumn id="1" xr3:uid="{7284AFC7-98CD-4418-AAA8-AAF86114309E}" name="名前" dataDxfId="2" dataCellStyle="入力"/>
    <tableColumn id="2" xr3:uid="{CF9D6126-2850-4022-B80D-DDF557FC517D}" name="値段" dataDxfId="1" dataCellStyle="入力"/>
    <tableColumn id="3" xr3:uid="{731A1645-285C-4263-829D-8666ADA46988}" name="価値" dataDxfId="0" dataCellStyle="入力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F9B9-9274-44A5-AB54-0797818F85DE}">
  <dimension ref="A1:U37"/>
  <sheetViews>
    <sheetView tabSelected="1" zoomScale="90" zoomScaleNormal="90" workbookViewId="0">
      <selection activeCell="A4" sqref="A4"/>
    </sheetView>
  </sheetViews>
  <sheetFormatPr defaultRowHeight="18.75"/>
  <cols>
    <col min="1" max="1" width="20.625" style="21" customWidth="1"/>
    <col min="2" max="3" width="8.625" style="21" customWidth="1"/>
    <col min="4" max="4" width="10.625" style="21" customWidth="1"/>
    <col min="5" max="5" width="5.625" style="21" customWidth="1"/>
    <col min="6" max="6" width="20.625" style="21" customWidth="1"/>
    <col min="7" max="9" width="10.625" style="21" customWidth="1"/>
    <col min="10" max="10" width="5.625" style="21" customWidth="1"/>
    <col min="11" max="11" width="10.625" style="21" customWidth="1"/>
    <col min="12" max="12" width="5.625" style="21" customWidth="1"/>
    <col min="13" max="13" width="10.625" style="21" customWidth="1"/>
    <col min="14" max="14" width="5.625" style="21" customWidth="1"/>
    <col min="15" max="15" width="10.625" style="21" customWidth="1"/>
    <col min="16" max="16" width="5.625" style="21" customWidth="1"/>
    <col min="17" max="21" width="10.625" customWidth="1"/>
  </cols>
  <sheetData>
    <row r="1" spans="1:21" s="26" customFormat="1" ht="20.25" thickTop="1" thickBot="1">
      <c r="A1" s="27" t="str">
        <f>"成熟市場："&amp;(L11+N11+P11)</f>
        <v>成熟市場：0</v>
      </c>
      <c r="B1" s="28"/>
      <c r="C1" s="28"/>
      <c r="D1" s="29"/>
      <c r="E1" s="15"/>
      <c r="F1" s="30" t="str">
        <f>"成長市場："&amp;(L12+N12+P12)</f>
        <v>成長市場：1</v>
      </c>
      <c r="G1" s="31"/>
      <c r="H1" s="31"/>
      <c r="I1" s="32"/>
      <c r="J1" s="15"/>
      <c r="K1" s="40" t="s">
        <v>61</v>
      </c>
      <c r="L1" s="40"/>
      <c r="M1" s="40"/>
      <c r="N1" s="25"/>
      <c r="P1" s="25"/>
      <c r="Q1" s="25"/>
    </row>
    <row r="2" spans="1:21" ht="20.25" thickTop="1" thickBot="1">
      <c r="A2" s="34" t="s">
        <v>72</v>
      </c>
      <c r="B2" s="35"/>
      <c r="C2" s="36"/>
      <c r="D2" s="16">
        <f>IF(A4="大企業",IF(L11=1,0,2),L11)</f>
        <v>2</v>
      </c>
      <c r="E2" s="15"/>
      <c r="F2" s="37" t="s">
        <v>75</v>
      </c>
      <c r="G2" s="38"/>
      <c r="H2" s="39"/>
      <c r="I2" s="16">
        <f>IF(F4="大企業",IF(L12=1,0,2),L12)</f>
        <v>1</v>
      </c>
      <c r="J2" s="15"/>
      <c r="K2" s="41" t="s">
        <v>30</v>
      </c>
      <c r="L2" s="41"/>
      <c r="M2" s="41"/>
      <c r="N2" s="15"/>
      <c r="O2" s="13" t="s">
        <v>80</v>
      </c>
      <c r="P2" s="15"/>
      <c r="Q2" s="15"/>
    </row>
    <row r="3" spans="1:21" ht="19.5" customHeight="1" thickTop="1" thickBot="1">
      <c r="A3" s="17" t="s">
        <v>85</v>
      </c>
      <c r="B3" s="17" t="s">
        <v>26</v>
      </c>
      <c r="C3" s="17" t="s">
        <v>27</v>
      </c>
      <c r="D3" s="18" t="s">
        <v>63</v>
      </c>
      <c r="E3" s="15" t="s">
        <v>71</v>
      </c>
      <c r="F3" s="17" t="s">
        <v>85</v>
      </c>
      <c r="G3" s="17" t="s">
        <v>26</v>
      </c>
      <c r="H3" s="17" t="s">
        <v>27</v>
      </c>
      <c r="I3" s="18" t="s">
        <v>63</v>
      </c>
      <c r="J3" s="15" t="s">
        <v>71</v>
      </c>
      <c r="K3" s="42"/>
      <c r="L3" s="43"/>
      <c r="M3" s="44"/>
      <c r="N3" s="15"/>
      <c r="O3" s="14" t="s">
        <v>79</v>
      </c>
      <c r="P3" s="15"/>
      <c r="Q3" s="15"/>
    </row>
    <row r="4" spans="1:21" ht="19.5" thickTop="1">
      <c r="A4" s="14" t="s">
        <v>0</v>
      </c>
      <c r="B4" s="14">
        <v>20</v>
      </c>
      <c r="C4" s="14">
        <v>80</v>
      </c>
      <c r="D4" s="20" t="str">
        <f>IF(E4&gt;=0,"成立","不成立")</f>
        <v>成立</v>
      </c>
      <c r="E4" s="15">
        <f>D2-1</f>
        <v>1</v>
      </c>
      <c r="F4" s="14"/>
      <c r="G4" s="14"/>
      <c r="H4" s="14"/>
      <c r="I4" s="20" t="str">
        <f>IF(J4&gt;=0,"成立","不成立")</f>
        <v>成立</v>
      </c>
      <c r="J4" s="15">
        <f>I2-1</f>
        <v>0</v>
      </c>
      <c r="K4" s="42"/>
      <c r="L4" s="43"/>
      <c r="M4" s="44"/>
      <c r="N4" s="15"/>
      <c r="O4" s="16" t="s">
        <v>81</v>
      </c>
      <c r="P4" s="15"/>
      <c r="Q4" s="15"/>
    </row>
    <row r="5" spans="1:21">
      <c r="A5" s="14"/>
      <c r="B5" s="14"/>
      <c r="C5" s="14"/>
      <c r="D5" s="20" t="str">
        <f t="shared" ref="D5:D13" si="0">IF(E5&gt;=0,"成立","不成立")</f>
        <v>成立</v>
      </c>
      <c r="E5" s="15">
        <f>E4-1</f>
        <v>0</v>
      </c>
      <c r="F5" s="14"/>
      <c r="G5" s="14"/>
      <c r="H5" s="14"/>
      <c r="I5" s="20" t="str">
        <f t="shared" ref="I5:I13" si="1">IF(J5&gt;=0,"成立","不成立")</f>
        <v>不成立</v>
      </c>
      <c r="J5" s="15">
        <f>J4-1</f>
        <v>-1</v>
      </c>
      <c r="K5" s="45"/>
      <c r="L5" s="45"/>
      <c r="M5" s="45"/>
      <c r="N5" s="15"/>
      <c r="O5" s="15"/>
      <c r="P5" s="15"/>
      <c r="Q5" s="15"/>
    </row>
    <row r="6" spans="1:21">
      <c r="A6" s="14"/>
      <c r="B6" s="14"/>
      <c r="C6" s="14"/>
      <c r="D6" s="20" t="str">
        <f t="shared" si="0"/>
        <v>不成立</v>
      </c>
      <c r="E6" s="15">
        <f t="shared" ref="E6:E13" si="2">E5-1</f>
        <v>-1</v>
      </c>
      <c r="F6" s="14"/>
      <c r="G6" s="14"/>
      <c r="H6" s="14"/>
      <c r="I6" s="20" t="str">
        <f t="shared" si="1"/>
        <v>不成立</v>
      </c>
      <c r="J6" s="15">
        <f t="shared" ref="J6:J13" si="3">J5-1</f>
        <v>-2</v>
      </c>
      <c r="K6" s="45"/>
      <c r="L6" s="45"/>
      <c r="M6" s="45"/>
      <c r="N6" s="15"/>
      <c r="O6" s="15"/>
      <c r="P6" s="15"/>
      <c r="Q6" s="15"/>
    </row>
    <row r="7" spans="1:21">
      <c r="A7" s="14"/>
      <c r="B7" s="14"/>
      <c r="C7" s="14"/>
      <c r="D7" s="20" t="str">
        <f t="shared" si="0"/>
        <v>不成立</v>
      </c>
      <c r="E7" s="15">
        <f t="shared" si="2"/>
        <v>-2</v>
      </c>
      <c r="F7" s="14"/>
      <c r="G7" s="14"/>
      <c r="H7" s="14"/>
      <c r="I7" s="20" t="str">
        <f t="shared" si="1"/>
        <v>不成立</v>
      </c>
      <c r="J7" s="15">
        <f t="shared" si="3"/>
        <v>-3</v>
      </c>
      <c r="K7" s="45"/>
      <c r="L7" s="45"/>
      <c r="M7" s="45"/>
      <c r="N7" s="15"/>
      <c r="O7" s="15"/>
      <c r="P7" s="15"/>
    </row>
    <row r="8" spans="1:21" ht="19.5" thickBot="1">
      <c r="A8" s="14"/>
      <c r="B8" s="14"/>
      <c r="C8" s="14"/>
      <c r="D8" s="20" t="str">
        <f t="shared" si="0"/>
        <v>不成立</v>
      </c>
      <c r="E8" s="15">
        <f t="shared" si="2"/>
        <v>-3</v>
      </c>
      <c r="F8" s="14"/>
      <c r="G8" s="14"/>
      <c r="H8" s="14"/>
      <c r="I8" s="20" t="str">
        <f t="shared" si="1"/>
        <v>不成立</v>
      </c>
      <c r="J8" s="15">
        <f t="shared" si="3"/>
        <v>-4</v>
      </c>
      <c r="K8" s="15"/>
      <c r="L8" s="15"/>
      <c r="M8" s="15"/>
      <c r="N8" s="15"/>
      <c r="O8" s="15"/>
      <c r="P8" s="15"/>
    </row>
    <row r="9" spans="1:21" ht="20.25" thickTop="1" thickBot="1">
      <c r="A9" s="14"/>
      <c r="B9" s="14"/>
      <c r="C9" s="14"/>
      <c r="D9" s="20" t="str">
        <f t="shared" si="0"/>
        <v>不成立</v>
      </c>
      <c r="E9" s="15">
        <f t="shared" si="2"/>
        <v>-4</v>
      </c>
      <c r="F9" s="14"/>
      <c r="G9" s="14"/>
      <c r="H9" s="14"/>
      <c r="I9" s="20" t="str">
        <f t="shared" si="1"/>
        <v>不成立</v>
      </c>
      <c r="J9" s="15">
        <f t="shared" si="3"/>
        <v>-5</v>
      </c>
      <c r="K9" s="33" t="s">
        <v>62</v>
      </c>
      <c r="L9" s="33"/>
      <c r="M9" s="33"/>
      <c r="N9" s="33"/>
      <c r="O9" s="33"/>
      <c r="P9" s="33"/>
    </row>
    <row r="10" spans="1:21" ht="20.25" thickTop="1" thickBot="1">
      <c r="A10" s="14"/>
      <c r="B10" s="14"/>
      <c r="C10" s="14"/>
      <c r="D10" s="20" t="str">
        <f t="shared" si="0"/>
        <v>不成立</v>
      </c>
      <c r="E10" s="15">
        <f t="shared" si="2"/>
        <v>-5</v>
      </c>
      <c r="F10" s="14"/>
      <c r="G10" s="14"/>
      <c r="H10" s="14"/>
      <c r="I10" s="20" t="str">
        <f t="shared" si="1"/>
        <v>不成立</v>
      </c>
      <c r="J10" s="15">
        <f t="shared" si="3"/>
        <v>-6</v>
      </c>
      <c r="K10" s="33" t="s">
        <v>31</v>
      </c>
      <c r="L10" s="33"/>
      <c r="M10" s="33"/>
      <c r="N10" s="33"/>
      <c r="O10" s="33"/>
      <c r="P10" s="33"/>
      <c r="R10" s="47"/>
      <c r="S10" s="47"/>
      <c r="T10" s="47"/>
      <c r="U10" s="47"/>
    </row>
    <row r="11" spans="1:21" ht="20.25" thickTop="1" thickBot="1">
      <c r="A11" s="14"/>
      <c r="B11" s="14"/>
      <c r="C11" s="14"/>
      <c r="D11" s="20" t="str">
        <f t="shared" si="0"/>
        <v>不成立</v>
      </c>
      <c r="E11" s="15">
        <f t="shared" si="2"/>
        <v>-6</v>
      </c>
      <c r="F11" s="14"/>
      <c r="G11" s="14"/>
      <c r="H11" s="14"/>
      <c r="I11" s="20" t="str">
        <f t="shared" si="1"/>
        <v>不成立</v>
      </c>
      <c r="J11" s="15">
        <f t="shared" si="3"/>
        <v>-7</v>
      </c>
      <c r="K11" s="24" t="s">
        <v>64</v>
      </c>
      <c r="L11" s="14">
        <v>0</v>
      </c>
      <c r="M11" s="22" t="s">
        <v>65</v>
      </c>
      <c r="N11" s="14">
        <v>0</v>
      </c>
      <c r="O11" s="24" t="s">
        <v>66</v>
      </c>
      <c r="P11" s="14">
        <v>0</v>
      </c>
    </row>
    <row r="12" spans="1:21" ht="20.25" thickTop="1" thickBot="1">
      <c r="A12" s="14"/>
      <c r="B12" s="14"/>
      <c r="C12" s="14"/>
      <c r="D12" s="20" t="str">
        <f t="shared" si="0"/>
        <v>不成立</v>
      </c>
      <c r="E12" s="15">
        <f t="shared" si="2"/>
        <v>-7</v>
      </c>
      <c r="F12" s="14"/>
      <c r="G12" s="14"/>
      <c r="H12" s="14"/>
      <c r="I12" s="20" t="str">
        <f t="shared" si="1"/>
        <v>不成立</v>
      </c>
      <c r="J12" s="15">
        <f t="shared" si="3"/>
        <v>-8</v>
      </c>
      <c r="K12" s="23" t="s">
        <v>67</v>
      </c>
      <c r="L12" s="14">
        <v>1</v>
      </c>
      <c r="M12" s="23" t="s">
        <v>68</v>
      </c>
      <c r="N12" s="14">
        <v>0</v>
      </c>
      <c r="O12" s="23" t="s">
        <v>69</v>
      </c>
      <c r="P12" s="14">
        <v>0</v>
      </c>
    </row>
    <row r="13" spans="1:21" ht="20.25" thickTop="1" thickBot="1">
      <c r="A13" s="19"/>
      <c r="B13" s="19"/>
      <c r="C13" s="19"/>
      <c r="D13" s="20" t="str">
        <f t="shared" si="0"/>
        <v>不成立</v>
      </c>
      <c r="E13" s="15">
        <f t="shared" si="2"/>
        <v>-8</v>
      </c>
      <c r="F13" s="19"/>
      <c r="G13" s="19"/>
      <c r="H13" s="19"/>
      <c r="I13" s="20" t="str">
        <f t="shared" si="1"/>
        <v>不成立</v>
      </c>
      <c r="J13" s="15">
        <f t="shared" si="3"/>
        <v>-9</v>
      </c>
      <c r="K13" s="15"/>
      <c r="L13" s="15"/>
      <c r="M13" s="15"/>
      <c r="N13" s="15"/>
      <c r="O13" s="15"/>
      <c r="P13" s="15"/>
      <c r="Q13" s="15"/>
    </row>
    <row r="14" spans="1:21" ht="20.25" customHeight="1" thickTop="1" thickBot="1">
      <c r="A14" s="34" t="s">
        <v>73</v>
      </c>
      <c r="B14" s="35"/>
      <c r="C14" s="36"/>
      <c r="D14" s="16">
        <f>IF(A16="大企業",IF(N11=1,0,2),N11)</f>
        <v>0</v>
      </c>
      <c r="E14" s="15"/>
      <c r="F14" s="37" t="s">
        <v>76</v>
      </c>
      <c r="G14" s="38"/>
      <c r="H14" s="39"/>
      <c r="I14" s="16">
        <f>IF(F16="大企業",IF(N12=1,0,2),N12)</f>
        <v>0</v>
      </c>
      <c r="J14" s="15"/>
      <c r="K14" s="13" t="s">
        <v>32</v>
      </c>
      <c r="L14" s="45" t="s">
        <v>86</v>
      </c>
      <c r="M14" s="45"/>
      <c r="N14" s="15"/>
      <c r="O14" s="15"/>
      <c r="P14" s="15"/>
      <c r="Q14" s="15"/>
    </row>
    <row r="15" spans="1:21" ht="20.25" thickTop="1" thickBot="1">
      <c r="A15" s="17" t="s">
        <v>85</v>
      </c>
      <c r="B15" s="17" t="s">
        <v>26</v>
      </c>
      <c r="C15" s="17" t="s">
        <v>27</v>
      </c>
      <c r="D15" s="18" t="s">
        <v>63</v>
      </c>
      <c r="E15" s="15" t="s">
        <v>71</v>
      </c>
      <c r="F15" s="17" t="s">
        <v>85</v>
      </c>
      <c r="G15" s="17" t="s">
        <v>26</v>
      </c>
      <c r="H15" s="17" t="s">
        <v>27</v>
      </c>
      <c r="I15" s="18" t="s">
        <v>63</v>
      </c>
      <c r="J15" s="15" t="s">
        <v>71</v>
      </c>
      <c r="K15" s="13" t="s">
        <v>32</v>
      </c>
      <c r="L15" s="45"/>
      <c r="M15" s="45"/>
      <c r="N15" s="15"/>
      <c r="O15" s="15"/>
      <c r="P15" s="15"/>
      <c r="Q15" s="15"/>
    </row>
    <row r="16" spans="1:21" ht="19.5" thickTop="1">
      <c r="A16" s="14"/>
      <c r="B16" s="14"/>
      <c r="C16" s="14"/>
      <c r="D16" s="20" t="str">
        <f>IF(E16&gt;=0,"成立","不成立")</f>
        <v>不成立</v>
      </c>
      <c r="E16" s="15">
        <f>D14-1</f>
        <v>-1</v>
      </c>
      <c r="F16" s="14"/>
      <c r="G16" s="14"/>
      <c r="H16" s="14"/>
      <c r="I16" s="20" t="str">
        <f>IF(J16&gt;=0,"成立","不成立")</f>
        <v>不成立</v>
      </c>
      <c r="J16" s="15">
        <f>I14-1</f>
        <v>-1</v>
      </c>
      <c r="K16" s="46" t="s">
        <v>78</v>
      </c>
      <c r="L16" s="46"/>
      <c r="M16" s="46"/>
      <c r="N16" s="46"/>
      <c r="O16" s="46"/>
      <c r="P16" s="46"/>
      <c r="Q16" s="15"/>
    </row>
    <row r="17" spans="1:17">
      <c r="A17" s="14"/>
      <c r="B17" s="14"/>
      <c r="C17" s="14"/>
      <c r="D17" s="20" t="str">
        <f t="shared" ref="D17:D25" si="4">IF(E17&gt;=0,"成立","不成立")</f>
        <v>不成立</v>
      </c>
      <c r="E17" s="15">
        <f>E16-1</f>
        <v>-2</v>
      </c>
      <c r="F17" s="14"/>
      <c r="G17" s="14"/>
      <c r="H17" s="14"/>
      <c r="I17" s="20" t="str">
        <f t="shared" ref="I17:I25" si="5">IF(J17&gt;=0,"成立","不成立")</f>
        <v>不成立</v>
      </c>
      <c r="J17" s="15">
        <f>J16-1</f>
        <v>-2</v>
      </c>
      <c r="K17" s="15"/>
      <c r="L17" s="15"/>
      <c r="M17" s="15"/>
      <c r="N17" s="15"/>
      <c r="O17" s="15"/>
      <c r="P17" s="15"/>
      <c r="Q17" s="15"/>
    </row>
    <row r="18" spans="1:17">
      <c r="A18" s="14"/>
      <c r="B18" s="14"/>
      <c r="C18" s="14"/>
      <c r="D18" s="20" t="str">
        <f t="shared" si="4"/>
        <v>不成立</v>
      </c>
      <c r="E18" s="15">
        <f t="shared" ref="E18:E25" si="6">E17-1</f>
        <v>-3</v>
      </c>
      <c r="F18" s="14"/>
      <c r="G18" s="14"/>
      <c r="H18" s="14"/>
      <c r="I18" s="20" t="str">
        <f t="shared" si="5"/>
        <v>不成立</v>
      </c>
      <c r="J18" s="15">
        <f t="shared" ref="J18:J25" si="7">J17-1</f>
        <v>-3</v>
      </c>
      <c r="K18" s="15"/>
      <c r="L18" s="15"/>
      <c r="M18" s="15"/>
      <c r="N18" s="15"/>
      <c r="O18" s="15"/>
      <c r="P18" s="15"/>
      <c r="Q18" s="15"/>
    </row>
    <row r="19" spans="1:17">
      <c r="A19" s="14"/>
      <c r="B19" s="14"/>
      <c r="C19" s="14"/>
      <c r="D19" s="20" t="str">
        <f t="shared" si="4"/>
        <v>不成立</v>
      </c>
      <c r="E19" s="15">
        <f t="shared" si="6"/>
        <v>-4</v>
      </c>
      <c r="F19" s="14"/>
      <c r="G19" s="14"/>
      <c r="H19" s="14"/>
      <c r="I19" s="20" t="str">
        <f t="shared" si="5"/>
        <v>不成立</v>
      </c>
      <c r="J19" s="15">
        <f t="shared" si="7"/>
        <v>-4</v>
      </c>
      <c r="L19" s="15" t="s">
        <v>70</v>
      </c>
      <c r="M19" s="15"/>
      <c r="N19" s="15"/>
      <c r="O19" s="15"/>
      <c r="P19" s="15"/>
      <c r="Q19" s="15"/>
    </row>
    <row r="20" spans="1:17" ht="19.5" thickBot="1">
      <c r="A20" s="14"/>
      <c r="B20" s="14"/>
      <c r="C20" s="14"/>
      <c r="D20" s="20" t="str">
        <f t="shared" si="4"/>
        <v>不成立</v>
      </c>
      <c r="E20" s="15">
        <f t="shared" si="6"/>
        <v>-5</v>
      </c>
      <c r="F20" s="14"/>
      <c r="G20" s="14"/>
      <c r="H20" s="14"/>
      <c r="I20" s="20" t="str">
        <f t="shared" si="5"/>
        <v>不成立</v>
      </c>
      <c r="J20" s="15">
        <f t="shared" si="7"/>
        <v>-5</v>
      </c>
      <c r="K20" s="15"/>
      <c r="L20" s="15"/>
      <c r="M20" s="15"/>
      <c r="N20" s="15"/>
      <c r="O20" s="15"/>
      <c r="P20" s="15"/>
    </row>
    <row r="21" spans="1:17" ht="20.25" thickTop="1" thickBot="1">
      <c r="A21" s="14"/>
      <c r="B21" s="14"/>
      <c r="C21" s="14"/>
      <c r="D21" s="20" t="str">
        <f t="shared" si="4"/>
        <v>不成立</v>
      </c>
      <c r="E21" s="15">
        <f t="shared" si="6"/>
        <v>-6</v>
      </c>
      <c r="F21" s="14"/>
      <c r="G21" s="14"/>
      <c r="H21" s="14"/>
      <c r="I21" s="20" t="str">
        <f t="shared" si="5"/>
        <v>不成立</v>
      </c>
      <c r="J21" s="15">
        <f t="shared" si="7"/>
        <v>-6</v>
      </c>
      <c r="K21" s="33" t="s">
        <v>82</v>
      </c>
      <c r="L21" s="33"/>
      <c r="M21" s="33"/>
      <c r="N21" s="33"/>
      <c r="O21" s="33"/>
      <c r="P21" s="33"/>
    </row>
    <row r="22" spans="1:17" ht="20.25" thickTop="1" thickBot="1">
      <c r="A22" s="14"/>
      <c r="B22" s="14"/>
      <c r="C22" s="14"/>
      <c r="D22" s="20" t="str">
        <f t="shared" si="4"/>
        <v>不成立</v>
      </c>
      <c r="E22" s="15">
        <f t="shared" si="6"/>
        <v>-7</v>
      </c>
      <c r="F22" s="14"/>
      <c r="G22" s="14"/>
      <c r="H22" s="14"/>
      <c r="I22" s="20" t="str">
        <f t="shared" si="5"/>
        <v>不成立</v>
      </c>
      <c r="J22" s="15">
        <f t="shared" si="7"/>
        <v>-7</v>
      </c>
      <c r="K22" s="33" t="s">
        <v>31</v>
      </c>
      <c r="L22" s="33"/>
      <c r="M22" s="33"/>
      <c r="N22" s="33"/>
      <c r="O22" s="33"/>
      <c r="P22" s="33"/>
    </row>
    <row r="23" spans="1:17" ht="20.25" thickTop="1" thickBot="1">
      <c r="A23" s="14"/>
      <c r="B23" s="14"/>
      <c r="C23" s="14"/>
      <c r="D23" s="20" t="str">
        <f t="shared" si="4"/>
        <v>不成立</v>
      </c>
      <c r="E23" s="15">
        <f t="shared" si="6"/>
        <v>-8</v>
      </c>
      <c r="F23" s="14"/>
      <c r="G23" s="14"/>
      <c r="H23" s="14"/>
      <c r="I23" s="20" t="str">
        <f t="shared" si="5"/>
        <v>不成立</v>
      </c>
      <c r="J23" s="15">
        <f t="shared" si="7"/>
        <v>-8</v>
      </c>
      <c r="K23" s="24" t="s">
        <v>64</v>
      </c>
      <c r="L23" s="16">
        <f ca="1">LARGE($M$26:$O$26,1)</f>
        <v>0</v>
      </c>
      <c r="M23" s="24" t="s">
        <v>65</v>
      </c>
      <c r="N23" s="16">
        <f ca="1">LARGE($M$26:$O$26,2)</f>
        <v>0</v>
      </c>
      <c r="O23" s="24" t="s">
        <v>66</v>
      </c>
      <c r="P23" s="16">
        <f ca="1">LARGE($M$26:$O$26,3)</f>
        <v>0</v>
      </c>
    </row>
    <row r="24" spans="1:17" ht="20.25" thickTop="1" thickBot="1">
      <c r="A24" s="14"/>
      <c r="B24" s="14"/>
      <c r="C24" s="14"/>
      <c r="D24" s="20" t="str">
        <f t="shared" si="4"/>
        <v>不成立</v>
      </c>
      <c r="E24" s="15">
        <f t="shared" si="6"/>
        <v>-9</v>
      </c>
      <c r="F24" s="14"/>
      <c r="G24" s="14"/>
      <c r="H24" s="14"/>
      <c r="I24" s="20" t="str">
        <f t="shared" si="5"/>
        <v>不成立</v>
      </c>
      <c r="J24" s="15">
        <f t="shared" si="7"/>
        <v>-9</v>
      </c>
      <c r="K24" s="23" t="s">
        <v>67</v>
      </c>
      <c r="L24" s="16">
        <f ca="1">LARGE($M$27:$O$27,1)</f>
        <v>1</v>
      </c>
      <c r="M24" s="23" t="s">
        <v>68</v>
      </c>
      <c r="N24" s="16">
        <f ca="1">LARGE($M$27:$O$27,2)</f>
        <v>0</v>
      </c>
      <c r="O24" s="23" t="s">
        <v>69</v>
      </c>
      <c r="P24" s="16">
        <f ca="1">LARGE($M$27:$O$27,3)</f>
        <v>0</v>
      </c>
    </row>
    <row r="25" spans="1:17" ht="19.5" customHeight="1" thickTop="1" thickBot="1">
      <c r="A25" s="19"/>
      <c r="B25" s="19"/>
      <c r="C25" s="19"/>
      <c r="D25" s="20" t="str">
        <f t="shared" si="4"/>
        <v>不成立</v>
      </c>
      <c r="E25" s="15">
        <f t="shared" si="6"/>
        <v>-10</v>
      </c>
      <c r="F25" s="19"/>
      <c r="G25" s="19"/>
      <c r="H25" s="19"/>
      <c r="I25" s="20" t="str">
        <f t="shared" si="5"/>
        <v>不成立</v>
      </c>
      <c r="J25" s="15">
        <f t="shared" si="7"/>
        <v>-10</v>
      </c>
      <c r="K25" s="15"/>
      <c r="L25" s="15"/>
      <c r="M25" s="25"/>
      <c r="N25" s="15"/>
      <c r="O25" s="15"/>
      <c r="P25" s="15"/>
    </row>
    <row r="26" spans="1:17" ht="20.25" thickTop="1" thickBot="1">
      <c r="A26" s="34" t="s">
        <v>74</v>
      </c>
      <c r="B26" s="35"/>
      <c r="C26" s="36"/>
      <c r="D26" s="16">
        <f>IF(A28="大企業",IF(P11=1,0,2),P11)</f>
        <v>0</v>
      </c>
      <c r="E26" s="15"/>
      <c r="F26" s="37" t="s">
        <v>77</v>
      </c>
      <c r="G26" s="38"/>
      <c r="H26" s="39"/>
      <c r="I26" s="16">
        <f>IF(F28="大企業",IF(P12=1,0,2),P12)</f>
        <v>0</v>
      </c>
      <c r="J26" s="15"/>
      <c r="K26" s="13" t="s">
        <v>83</v>
      </c>
      <c r="L26" s="14">
        <v>0</v>
      </c>
      <c r="M26" s="16">
        <f ca="1">RANDBETWEEN(0,L26)</f>
        <v>0</v>
      </c>
      <c r="N26" s="16">
        <f ca="1">RANDBETWEEN(0,ABS(L26-M26))</f>
        <v>0</v>
      </c>
      <c r="O26" s="16">
        <f ca="1">ABS(L26-M26-N26)</f>
        <v>0</v>
      </c>
      <c r="P26" s="15"/>
    </row>
    <row r="27" spans="1:17" ht="20.25" thickTop="1" thickBot="1">
      <c r="A27" s="17" t="s">
        <v>85</v>
      </c>
      <c r="B27" s="17" t="s">
        <v>26</v>
      </c>
      <c r="C27" s="17" t="s">
        <v>27</v>
      </c>
      <c r="D27" s="18" t="s">
        <v>63</v>
      </c>
      <c r="E27" s="15" t="s">
        <v>71</v>
      </c>
      <c r="F27" s="17" t="s">
        <v>85</v>
      </c>
      <c r="G27" s="17" t="s">
        <v>26</v>
      </c>
      <c r="H27" s="17" t="s">
        <v>27</v>
      </c>
      <c r="I27" s="18" t="s">
        <v>63</v>
      </c>
      <c r="J27" s="15" t="s">
        <v>71</v>
      </c>
      <c r="K27" s="13" t="s">
        <v>84</v>
      </c>
      <c r="L27" s="14">
        <v>1</v>
      </c>
      <c r="M27" s="16">
        <f ca="1">RANDBETWEEN(0,L27)</f>
        <v>1</v>
      </c>
      <c r="N27" s="16">
        <f ca="1">RANDBETWEEN(0,ABS(L27-M27))</f>
        <v>0</v>
      </c>
      <c r="O27" s="16">
        <f ca="1">ABS(L27-M27-N27)</f>
        <v>0</v>
      </c>
      <c r="P27" s="15"/>
    </row>
    <row r="28" spans="1:17" ht="19.5" thickTop="1">
      <c r="A28" s="14"/>
      <c r="B28" s="14"/>
      <c r="C28" s="14"/>
      <c r="D28" s="20" t="str">
        <f>IF(E28&gt;=0,"成立","不成立")</f>
        <v>不成立</v>
      </c>
      <c r="E28" s="15">
        <f>D26-1</f>
        <v>-1</v>
      </c>
      <c r="F28" s="14"/>
      <c r="G28" s="14"/>
      <c r="H28" s="14"/>
      <c r="I28" s="20" t="str">
        <f>IF(J28&gt;=0,"成立","不成立")</f>
        <v>不成立</v>
      </c>
      <c r="J28" s="15">
        <f>I26-1</f>
        <v>-1</v>
      </c>
      <c r="K28" s="15"/>
      <c r="L28" s="15"/>
      <c r="M28" s="15"/>
      <c r="N28" s="15"/>
      <c r="O28" s="15"/>
      <c r="P28" s="15"/>
    </row>
    <row r="29" spans="1:17">
      <c r="A29" s="14"/>
      <c r="B29" s="14"/>
      <c r="C29" s="14"/>
      <c r="D29" s="20" t="str">
        <f t="shared" ref="D29:D37" si="8">IF(E29&gt;=0,"成立","不成立")</f>
        <v>不成立</v>
      </c>
      <c r="E29" s="15">
        <f>E28-1</f>
        <v>-2</v>
      </c>
      <c r="F29" s="14"/>
      <c r="G29" s="14"/>
      <c r="H29" s="14"/>
      <c r="I29" s="20" t="str">
        <f t="shared" ref="I29:I37" si="9">IF(J29&gt;=0,"成立","不成立")</f>
        <v>不成立</v>
      </c>
      <c r="J29" s="15">
        <f>J28-1</f>
        <v>-2</v>
      </c>
      <c r="K29" s="15"/>
      <c r="L29" s="15"/>
      <c r="M29" s="15"/>
      <c r="N29" s="15"/>
      <c r="O29" s="15"/>
      <c r="P29" s="15"/>
    </row>
    <row r="30" spans="1:17">
      <c r="A30" s="14"/>
      <c r="B30" s="14"/>
      <c r="C30" s="14"/>
      <c r="D30" s="20" t="str">
        <f t="shared" si="8"/>
        <v>不成立</v>
      </c>
      <c r="E30" s="15">
        <f t="shared" ref="E30:E37" si="10">E29-1</f>
        <v>-3</v>
      </c>
      <c r="F30" s="14"/>
      <c r="G30" s="14"/>
      <c r="H30" s="14"/>
      <c r="I30" s="20" t="str">
        <f t="shared" si="9"/>
        <v>不成立</v>
      </c>
      <c r="J30" s="15">
        <f t="shared" ref="J30:J37" si="11">J29-1</f>
        <v>-3</v>
      </c>
      <c r="K30" s="15"/>
      <c r="L30" s="15"/>
      <c r="M30" s="15"/>
      <c r="N30" s="15"/>
      <c r="O30" s="15"/>
      <c r="P30" s="15"/>
    </row>
    <row r="31" spans="1:17">
      <c r="A31" s="14"/>
      <c r="B31" s="14"/>
      <c r="C31" s="14"/>
      <c r="D31" s="20" t="str">
        <f t="shared" si="8"/>
        <v>不成立</v>
      </c>
      <c r="E31" s="15">
        <f t="shared" si="10"/>
        <v>-4</v>
      </c>
      <c r="F31" s="14"/>
      <c r="G31" s="14"/>
      <c r="H31" s="14"/>
      <c r="I31" s="20" t="str">
        <f t="shared" si="9"/>
        <v>不成立</v>
      </c>
      <c r="J31" s="15">
        <f t="shared" si="11"/>
        <v>-4</v>
      </c>
      <c r="K31" s="15"/>
      <c r="L31" s="15"/>
      <c r="M31" s="15"/>
      <c r="N31" s="15"/>
      <c r="O31" s="15"/>
      <c r="P31" s="15"/>
    </row>
    <row r="32" spans="1:17">
      <c r="A32" s="14"/>
      <c r="B32" s="14"/>
      <c r="C32" s="14"/>
      <c r="D32" s="20" t="str">
        <f t="shared" si="8"/>
        <v>不成立</v>
      </c>
      <c r="E32" s="15">
        <f t="shared" si="10"/>
        <v>-5</v>
      </c>
      <c r="F32" s="14"/>
      <c r="G32" s="14"/>
      <c r="H32" s="14"/>
      <c r="I32" s="20" t="str">
        <f t="shared" si="9"/>
        <v>不成立</v>
      </c>
      <c r="J32" s="15">
        <f t="shared" si="11"/>
        <v>-5</v>
      </c>
      <c r="K32" s="15"/>
      <c r="L32" s="15"/>
      <c r="M32" s="15"/>
      <c r="N32" s="15"/>
      <c r="O32" s="15"/>
      <c r="P32" s="15"/>
    </row>
    <row r="33" spans="1:16">
      <c r="A33" s="14"/>
      <c r="B33" s="14"/>
      <c r="C33" s="14"/>
      <c r="D33" s="20" t="str">
        <f t="shared" si="8"/>
        <v>不成立</v>
      </c>
      <c r="E33" s="15">
        <f t="shared" si="10"/>
        <v>-6</v>
      </c>
      <c r="F33" s="14"/>
      <c r="G33" s="14"/>
      <c r="H33" s="14"/>
      <c r="I33" s="20" t="str">
        <f t="shared" si="9"/>
        <v>不成立</v>
      </c>
      <c r="J33" s="15">
        <f t="shared" si="11"/>
        <v>-6</v>
      </c>
      <c r="K33" s="15"/>
      <c r="L33" s="15"/>
      <c r="M33" s="15"/>
      <c r="N33" s="15"/>
      <c r="O33" s="15"/>
      <c r="P33" s="15"/>
    </row>
    <row r="34" spans="1:16">
      <c r="A34" s="14"/>
      <c r="B34" s="14"/>
      <c r="C34" s="14"/>
      <c r="D34" s="20" t="str">
        <f t="shared" si="8"/>
        <v>不成立</v>
      </c>
      <c r="E34" s="15">
        <f t="shared" si="10"/>
        <v>-7</v>
      </c>
      <c r="F34" s="14"/>
      <c r="G34" s="14"/>
      <c r="H34" s="14"/>
      <c r="I34" s="20" t="str">
        <f t="shared" si="9"/>
        <v>不成立</v>
      </c>
      <c r="J34" s="15">
        <f t="shared" si="11"/>
        <v>-7</v>
      </c>
      <c r="K34" s="15"/>
      <c r="L34" s="15"/>
      <c r="M34" s="15"/>
      <c r="N34" s="15"/>
      <c r="O34" s="15"/>
      <c r="P34" s="15"/>
    </row>
    <row r="35" spans="1:16">
      <c r="A35" s="14"/>
      <c r="B35" s="14"/>
      <c r="C35" s="14"/>
      <c r="D35" s="20" t="str">
        <f t="shared" si="8"/>
        <v>不成立</v>
      </c>
      <c r="E35" s="15">
        <f t="shared" si="10"/>
        <v>-8</v>
      </c>
      <c r="F35" s="14"/>
      <c r="G35" s="14"/>
      <c r="H35" s="14"/>
      <c r="I35" s="20" t="str">
        <f t="shared" si="9"/>
        <v>不成立</v>
      </c>
      <c r="J35" s="15">
        <f t="shared" si="11"/>
        <v>-8</v>
      </c>
      <c r="K35" s="15"/>
      <c r="L35" s="15"/>
      <c r="M35" s="15"/>
      <c r="N35" s="15"/>
      <c r="O35" s="15"/>
      <c r="P35" s="15"/>
    </row>
    <row r="36" spans="1:16">
      <c r="A36" s="14"/>
      <c r="B36" s="14"/>
      <c r="C36" s="14"/>
      <c r="D36" s="20" t="str">
        <f t="shared" si="8"/>
        <v>不成立</v>
      </c>
      <c r="E36" s="15">
        <f t="shared" si="10"/>
        <v>-9</v>
      </c>
      <c r="F36" s="14"/>
      <c r="G36" s="14"/>
      <c r="H36" s="14"/>
      <c r="I36" s="20" t="str">
        <f t="shared" si="9"/>
        <v>不成立</v>
      </c>
      <c r="J36" s="15">
        <f t="shared" si="11"/>
        <v>-9</v>
      </c>
      <c r="K36" s="15"/>
      <c r="L36" s="15"/>
      <c r="M36" s="15"/>
      <c r="N36" s="15"/>
      <c r="O36" s="15"/>
      <c r="P36" s="15"/>
    </row>
    <row r="37" spans="1:16">
      <c r="A37" s="19"/>
      <c r="B37" s="19"/>
      <c r="C37" s="19"/>
      <c r="D37" s="20" t="str">
        <f t="shared" si="8"/>
        <v>不成立</v>
      </c>
      <c r="E37" s="15">
        <f t="shared" si="10"/>
        <v>-10</v>
      </c>
      <c r="F37" s="19"/>
      <c r="G37" s="19"/>
      <c r="H37" s="19"/>
      <c r="I37" s="20" t="str">
        <f t="shared" si="9"/>
        <v>不成立</v>
      </c>
      <c r="J37" s="15">
        <f t="shared" si="11"/>
        <v>-10</v>
      </c>
      <c r="K37" s="15"/>
      <c r="L37" s="15"/>
      <c r="M37" s="15"/>
      <c r="N37" s="15"/>
      <c r="O37" s="15"/>
      <c r="P37" s="15"/>
    </row>
  </sheetData>
  <mergeCells count="23">
    <mergeCell ref="A26:C26"/>
    <mergeCell ref="F14:H14"/>
    <mergeCell ref="F26:H26"/>
    <mergeCell ref="K16:P16"/>
    <mergeCell ref="R10:U10"/>
    <mergeCell ref="K10:P10"/>
    <mergeCell ref="L14:M14"/>
    <mergeCell ref="L15:M15"/>
    <mergeCell ref="A1:D1"/>
    <mergeCell ref="F1:I1"/>
    <mergeCell ref="K21:P21"/>
    <mergeCell ref="K22:P22"/>
    <mergeCell ref="A2:C2"/>
    <mergeCell ref="F2:H2"/>
    <mergeCell ref="A14:C14"/>
    <mergeCell ref="K1:M1"/>
    <mergeCell ref="K2:M2"/>
    <mergeCell ref="K3:M3"/>
    <mergeCell ref="K4:M4"/>
    <mergeCell ref="K5:M5"/>
    <mergeCell ref="K6:M6"/>
    <mergeCell ref="K7:M7"/>
    <mergeCell ref="K9:P9"/>
  </mergeCells>
  <phoneticPr fontId="1"/>
  <dataValidations count="2">
    <dataValidation type="list" allowBlank="1" showInputMessage="1" showErrorMessage="1" sqref="L14:M15" xr:uid="{B4DD1861-DB7A-48A2-86E0-D96124E232A0}">
      <formula1>"成熟大,成熟中,成熟小,成長大,成長中,成長小"</formula1>
    </dataValidation>
    <dataValidation type="list" allowBlank="1" showInputMessage="1" showErrorMessage="1" sqref="F28:F37 F4:F13 A16:A25 A28:A37 F16:F25 A4:A13" xr:uid="{4CD72254-BE58-458C-897A-487228596697}">
      <formula1>$K$2:$K$7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"/>
  <sheetViews>
    <sheetView zoomScaleNormal="100" zoomScaleSheetLayoutView="100" workbookViewId="0">
      <selection sqref="A1:AR33"/>
    </sheetView>
  </sheetViews>
  <sheetFormatPr defaultColWidth="4.625" defaultRowHeight="26.25" customHeight="1"/>
  <sheetData>
    <row r="1" spans="1:44" ht="26.25" customHeight="1">
      <c r="A1" s="1"/>
      <c r="B1" s="1"/>
      <c r="C1" s="1"/>
      <c r="D1" s="1"/>
      <c r="E1" s="1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26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"/>
    </row>
    <row r="3" spans="1:44" ht="26.25" customHeight="1">
      <c r="A3" s="1"/>
      <c r="B3" s="2"/>
      <c r="C3" s="3"/>
      <c r="D3" s="3"/>
      <c r="E3" s="3"/>
      <c r="F3" s="3"/>
      <c r="G3" s="3" t="s">
        <v>10</v>
      </c>
      <c r="H3" s="3"/>
      <c r="I3" s="3"/>
      <c r="J3" s="3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28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2"/>
      <c r="AQ3" s="2"/>
      <c r="AR3" s="1"/>
    </row>
    <row r="4" spans="1:44" ht="26.25" customHeight="1">
      <c r="A4" s="1"/>
      <c r="B4" s="2"/>
      <c r="C4" s="4"/>
      <c r="D4" s="4"/>
      <c r="E4" s="4"/>
      <c r="F4" s="4"/>
      <c r="G4" s="4" t="s">
        <v>11</v>
      </c>
      <c r="H4" s="4"/>
      <c r="I4" s="4"/>
      <c r="J4" s="4"/>
      <c r="K4" s="4"/>
      <c r="L4" s="2"/>
      <c r="M4" s="4"/>
      <c r="N4" s="4"/>
      <c r="O4" s="4"/>
      <c r="P4" s="4"/>
      <c r="Q4" s="4" t="s">
        <v>9</v>
      </c>
      <c r="R4" s="4"/>
      <c r="S4" s="4"/>
      <c r="T4" s="4"/>
      <c r="U4" s="4"/>
      <c r="V4" s="3"/>
      <c r="W4" s="4"/>
      <c r="X4" s="4"/>
      <c r="Y4" s="4"/>
      <c r="Z4" s="4"/>
      <c r="AA4" s="4" t="s">
        <v>7</v>
      </c>
      <c r="AB4" s="4"/>
      <c r="AC4" s="4"/>
      <c r="AD4" s="4"/>
      <c r="AE4" s="4"/>
      <c r="AF4" s="3"/>
      <c r="AG4" s="4"/>
      <c r="AH4" s="4"/>
      <c r="AI4" s="4"/>
      <c r="AJ4" s="4"/>
      <c r="AK4" s="4" t="s">
        <v>8</v>
      </c>
      <c r="AL4" s="4"/>
      <c r="AM4" s="4"/>
      <c r="AN4" s="4"/>
      <c r="AO4" s="4"/>
      <c r="AP4" s="2"/>
      <c r="AQ4" s="2"/>
      <c r="AR4" s="1"/>
    </row>
    <row r="5" spans="1:44" ht="26.25" customHeight="1">
      <c r="A5" s="1"/>
      <c r="B5" s="2"/>
      <c r="C5" s="1"/>
      <c r="D5" s="1"/>
      <c r="E5" s="1"/>
      <c r="F5" s="1"/>
      <c r="G5" s="5" t="s">
        <v>13</v>
      </c>
      <c r="H5" s="1"/>
      <c r="I5" s="1"/>
      <c r="J5" s="1"/>
      <c r="K5" s="1"/>
      <c r="L5" s="2"/>
      <c r="M5" s="6"/>
      <c r="N5" s="6"/>
      <c r="O5" s="6"/>
      <c r="P5" s="6"/>
      <c r="Q5" s="6"/>
      <c r="R5" s="6"/>
      <c r="S5" s="6"/>
      <c r="T5" s="6"/>
      <c r="U5" s="6"/>
      <c r="V5" s="3"/>
      <c r="W5" s="6"/>
      <c r="X5" s="6"/>
      <c r="Y5" s="6"/>
      <c r="Z5" s="6"/>
      <c r="AA5" s="6"/>
      <c r="AB5" s="6"/>
      <c r="AC5" s="6"/>
      <c r="AD5" s="6"/>
      <c r="AE5" s="6"/>
      <c r="AF5" s="3"/>
      <c r="AG5" s="6"/>
      <c r="AH5" s="6"/>
      <c r="AI5" s="6"/>
      <c r="AJ5" s="6"/>
      <c r="AK5" s="6"/>
      <c r="AL5" s="6"/>
      <c r="AM5" s="6"/>
      <c r="AN5" s="6"/>
      <c r="AO5" s="6"/>
      <c r="AP5" s="2"/>
      <c r="AQ5" s="2"/>
      <c r="AR5" s="1"/>
    </row>
    <row r="6" spans="1:44" ht="26.25" customHeight="1">
      <c r="A6" s="1"/>
      <c r="B6" s="2"/>
      <c r="C6" s="4"/>
      <c r="D6" s="4"/>
      <c r="E6" s="4"/>
      <c r="F6" s="4"/>
      <c r="G6" s="4" t="s">
        <v>12</v>
      </c>
      <c r="H6" s="4"/>
      <c r="I6" s="4"/>
      <c r="J6" s="4"/>
      <c r="K6" s="4"/>
      <c r="L6" s="2"/>
      <c r="M6" s="6"/>
      <c r="N6" s="6"/>
      <c r="O6" s="6"/>
      <c r="P6" s="6"/>
      <c r="Q6" s="6"/>
      <c r="R6" s="6"/>
      <c r="S6" s="6"/>
      <c r="T6" s="6"/>
      <c r="U6" s="6"/>
      <c r="V6" s="3"/>
      <c r="W6" s="6"/>
      <c r="X6" s="6"/>
      <c r="Y6" s="6"/>
      <c r="Z6" s="6"/>
      <c r="AA6" s="6"/>
      <c r="AB6" s="6"/>
      <c r="AC6" s="6"/>
      <c r="AD6" s="6"/>
      <c r="AE6" s="6"/>
      <c r="AF6" s="3"/>
      <c r="AG6" s="6"/>
      <c r="AH6" s="6"/>
      <c r="AI6" s="6"/>
      <c r="AJ6" s="6"/>
      <c r="AK6" s="6"/>
      <c r="AL6" s="6"/>
      <c r="AM6" s="6"/>
      <c r="AN6" s="6"/>
      <c r="AO6" s="6"/>
      <c r="AP6" s="2"/>
      <c r="AQ6" s="2"/>
      <c r="AR6" s="1"/>
    </row>
    <row r="7" spans="1:44" ht="26.25" customHeight="1">
      <c r="A7" s="1"/>
      <c r="B7" s="2"/>
      <c r="C7" s="1"/>
      <c r="D7" s="1"/>
      <c r="E7" s="1"/>
      <c r="F7" s="1"/>
      <c r="G7" s="5" t="s">
        <v>13</v>
      </c>
      <c r="H7" s="1"/>
      <c r="I7" s="1"/>
      <c r="J7" s="1"/>
      <c r="K7" s="1"/>
      <c r="L7" s="2"/>
      <c r="M7" s="6"/>
      <c r="N7" s="6"/>
      <c r="O7" s="6"/>
      <c r="P7" s="6"/>
      <c r="Q7" s="6"/>
      <c r="R7" s="6"/>
      <c r="S7" s="6"/>
      <c r="T7" s="6"/>
      <c r="U7" s="6"/>
      <c r="V7" s="3"/>
      <c r="W7" s="6"/>
      <c r="X7" s="6"/>
      <c r="Y7" s="6"/>
      <c r="Z7" s="6"/>
      <c r="AA7" s="6"/>
      <c r="AB7" s="6"/>
      <c r="AC7" s="6"/>
      <c r="AD7" s="6"/>
      <c r="AE7" s="6"/>
      <c r="AF7" s="3"/>
      <c r="AG7" s="6"/>
      <c r="AH7" s="6"/>
      <c r="AI7" s="6"/>
      <c r="AJ7" s="6"/>
      <c r="AK7" s="6"/>
      <c r="AL7" s="6"/>
      <c r="AM7" s="6"/>
      <c r="AN7" s="6"/>
      <c r="AO7" s="6"/>
      <c r="AP7" s="2"/>
      <c r="AQ7" s="2"/>
      <c r="AR7" s="1"/>
    </row>
    <row r="8" spans="1:44" ht="26.25" customHeight="1">
      <c r="A8" s="1"/>
      <c r="B8" s="2"/>
      <c r="C8" s="4"/>
      <c r="D8" s="4"/>
      <c r="E8" s="4"/>
      <c r="F8" s="4"/>
      <c r="G8" s="4" t="s">
        <v>14</v>
      </c>
      <c r="H8" s="4"/>
      <c r="I8" s="4"/>
      <c r="J8" s="4"/>
      <c r="K8" s="4"/>
      <c r="L8" s="2"/>
      <c r="M8" s="6"/>
      <c r="N8" s="6"/>
      <c r="O8" s="6"/>
      <c r="P8" s="6"/>
      <c r="Q8" s="6"/>
      <c r="R8" s="6"/>
      <c r="S8" s="6"/>
      <c r="T8" s="6"/>
      <c r="U8" s="6"/>
      <c r="V8" s="3"/>
      <c r="W8" s="6"/>
      <c r="X8" s="6"/>
      <c r="Y8" s="6"/>
      <c r="Z8" s="6"/>
      <c r="AA8" s="6"/>
      <c r="AB8" s="6"/>
      <c r="AC8" s="6"/>
      <c r="AD8" s="6"/>
      <c r="AE8" s="6"/>
      <c r="AF8" s="3"/>
      <c r="AG8" s="6"/>
      <c r="AH8" s="6"/>
      <c r="AI8" s="6"/>
      <c r="AJ8" s="6"/>
      <c r="AK8" s="6"/>
      <c r="AL8" s="6"/>
      <c r="AM8" s="6"/>
      <c r="AN8" s="6"/>
      <c r="AO8" s="6"/>
      <c r="AP8" s="2"/>
      <c r="AQ8" s="2"/>
      <c r="AR8" s="1"/>
    </row>
    <row r="9" spans="1:44" ht="26.25" customHeight="1">
      <c r="A9" s="1"/>
      <c r="B9" s="2"/>
      <c r="C9" s="1"/>
      <c r="D9" s="1"/>
      <c r="E9" s="1"/>
      <c r="F9" s="1"/>
      <c r="G9" s="5" t="s">
        <v>13</v>
      </c>
      <c r="H9" s="1"/>
      <c r="I9" s="1"/>
      <c r="J9" s="1"/>
      <c r="K9" s="1"/>
      <c r="L9" s="2"/>
      <c r="M9" s="6"/>
      <c r="N9" s="6"/>
      <c r="O9" s="6"/>
      <c r="P9" s="6"/>
      <c r="Q9" s="6"/>
      <c r="R9" s="6"/>
      <c r="S9" s="6"/>
      <c r="T9" s="6"/>
      <c r="U9" s="6"/>
      <c r="V9" s="3"/>
      <c r="W9" s="6"/>
      <c r="X9" s="6"/>
      <c r="Y9" s="6"/>
      <c r="Z9" s="6"/>
      <c r="AA9" s="6"/>
      <c r="AB9" s="6"/>
      <c r="AC9" s="6"/>
      <c r="AD9" s="6"/>
      <c r="AE9" s="6"/>
      <c r="AF9" s="3"/>
      <c r="AG9" s="6"/>
      <c r="AH9" s="6"/>
      <c r="AI9" s="6"/>
      <c r="AJ9" s="6"/>
      <c r="AK9" s="6"/>
      <c r="AL9" s="6"/>
      <c r="AM9" s="6"/>
      <c r="AN9" s="6"/>
      <c r="AO9" s="6"/>
      <c r="AP9" s="2"/>
      <c r="AQ9" s="2"/>
      <c r="AR9" s="1"/>
    </row>
    <row r="10" spans="1:44" ht="26.25" customHeight="1">
      <c r="A10" s="1"/>
      <c r="B10" s="2"/>
      <c r="C10" s="4"/>
      <c r="D10" s="4"/>
      <c r="E10" s="4"/>
      <c r="F10" s="4"/>
      <c r="G10" s="4" t="s">
        <v>15</v>
      </c>
      <c r="H10" s="4"/>
      <c r="I10" s="4"/>
      <c r="J10" s="4"/>
      <c r="K10" s="4"/>
      <c r="L10" s="2"/>
      <c r="M10" s="6"/>
      <c r="N10" s="6"/>
      <c r="O10" s="6"/>
      <c r="P10" s="6"/>
      <c r="Q10" s="6"/>
      <c r="R10" s="6"/>
      <c r="S10" s="6"/>
      <c r="T10" s="6"/>
      <c r="U10" s="6"/>
      <c r="V10" s="3"/>
      <c r="W10" s="6"/>
      <c r="X10" s="6"/>
      <c r="Y10" s="6"/>
      <c r="Z10" s="6"/>
      <c r="AA10" s="6"/>
      <c r="AB10" s="6"/>
      <c r="AC10" s="6"/>
      <c r="AD10" s="6"/>
      <c r="AE10" s="6"/>
      <c r="AF10" s="3"/>
      <c r="AG10" s="6"/>
      <c r="AH10" s="6"/>
      <c r="AI10" s="6"/>
      <c r="AJ10" s="6"/>
      <c r="AK10" s="6"/>
      <c r="AL10" s="6"/>
      <c r="AM10" s="6"/>
      <c r="AN10" s="6"/>
      <c r="AO10" s="6"/>
      <c r="AP10" s="2"/>
      <c r="AQ10" s="2"/>
      <c r="AR10" s="1"/>
    </row>
    <row r="11" spans="1:44" ht="26.25" customHeight="1">
      <c r="A11" s="1"/>
      <c r="B11" s="2"/>
      <c r="C11" s="7" t="s">
        <v>18</v>
      </c>
      <c r="D11" s="1"/>
      <c r="E11" s="1"/>
      <c r="F11" s="1"/>
      <c r="G11" s="1"/>
      <c r="H11" s="1"/>
      <c r="I11" s="1"/>
      <c r="J11" s="1"/>
      <c r="K11" s="1"/>
      <c r="L11" s="2"/>
      <c r="M11" s="6"/>
      <c r="N11" s="6"/>
      <c r="O11" s="6"/>
      <c r="P11" s="6"/>
      <c r="Q11" s="6"/>
      <c r="R11" s="6"/>
      <c r="S11" s="6"/>
      <c r="T11" s="6"/>
      <c r="U11" s="6"/>
      <c r="V11" s="3"/>
      <c r="W11" s="6"/>
      <c r="X11" s="6"/>
      <c r="Y11" s="6"/>
      <c r="Z11" s="6"/>
      <c r="AA11" s="6"/>
      <c r="AB11" s="6"/>
      <c r="AC11" s="6"/>
      <c r="AD11" s="6"/>
      <c r="AE11" s="6"/>
      <c r="AF11" s="3"/>
      <c r="AG11" s="6"/>
      <c r="AH11" s="6"/>
      <c r="AI11" s="6"/>
      <c r="AJ11" s="6"/>
      <c r="AK11" s="6"/>
      <c r="AL11" s="6"/>
      <c r="AM11" s="6"/>
      <c r="AN11" s="6"/>
      <c r="AO11" s="6"/>
      <c r="AP11" s="2"/>
      <c r="AQ11" s="2"/>
      <c r="AR11" s="1"/>
    </row>
    <row r="12" spans="1:44" ht="26.25" customHeight="1">
      <c r="A12" s="1"/>
      <c r="B12" s="2"/>
      <c r="C12" s="1"/>
      <c r="D12" s="7" t="s">
        <v>24</v>
      </c>
      <c r="E12" s="1"/>
      <c r="F12" s="1"/>
      <c r="G12" s="1"/>
      <c r="H12" s="1"/>
      <c r="I12" s="1"/>
      <c r="J12" s="1"/>
      <c r="K12" s="1"/>
      <c r="L12" s="2"/>
      <c r="M12" s="6"/>
      <c r="N12" s="6"/>
      <c r="O12" s="6"/>
      <c r="P12" s="6"/>
      <c r="Q12" s="6"/>
      <c r="R12" s="6"/>
      <c r="S12" s="6"/>
      <c r="T12" s="6"/>
      <c r="U12" s="6"/>
      <c r="V12" s="3"/>
      <c r="W12" s="6"/>
      <c r="X12" s="6"/>
      <c r="Y12" s="6"/>
      <c r="Z12" s="6"/>
      <c r="AA12" s="6"/>
      <c r="AB12" s="6"/>
      <c r="AC12" s="6"/>
      <c r="AD12" s="6"/>
      <c r="AE12" s="6"/>
      <c r="AF12" s="3"/>
      <c r="AG12" s="8"/>
      <c r="AH12" s="6"/>
      <c r="AI12" s="6"/>
      <c r="AJ12" s="6"/>
      <c r="AK12" s="6"/>
      <c r="AL12" s="6"/>
      <c r="AM12" s="6"/>
      <c r="AN12" s="6"/>
      <c r="AO12" s="9" t="s">
        <v>25</v>
      </c>
      <c r="AP12" s="2"/>
      <c r="AQ12" s="2"/>
      <c r="AR12" s="1"/>
    </row>
    <row r="13" spans="1:44" ht="26.25" customHeight="1">
      <c r="A13" s="1"/>
      <c r="B13" s="2"/>
      <c r="C13" s="1"/>
      <c r="D13" s="10" t="s">
        <v>23</v>
      </c>
      <c r="E13" s="1"/>
      <c r="F13" s="1"/>
      <c r="G13" s="1"/>
      <c r="H13" s="1"/>
      <c r="I13" s="1"/>
      <c r="J13" s="1"/>
      <c r="K13" s="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"/>
    </row>
    <row r="14" spans="1:44" ht="26.25" customHeight="1">
      <c r="A14" s="1"/>
      <c r="B14" s="2"/>
      <c r="C14" s="7" t="s">
        <v>19</v>
      </c>
      <c r="D14" s="1"/>
      <c r="E14" s="1"/>
      <c r="F14" s="1"/>
      <c r="G14" s="1"/>
      <c r="H14" s="1"/>
      <c r="I14" s="1"/>
      <c r="J14" s="1"/>
      <c r="K14" s="1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 t="s">
        <v>29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"/>
      <c r="AQ14" s="2"/>
      <c r="AR14" s="1"/>
    </row>
    <row r="15" spans="1:44" ht="26.25" customHeight="1">
      <c r="A15" s="1"/>
      <c r="B15" s="2"/>
      <c r="C15" s="7" t="s">
        <v>20</v>
      </c>
      <c r="D15" s="1"/>
      <c r="E15" s="1"/>
      <c r="F15" s="1"/>
      <c r="G15" s="1"/>
      <c r="H15" s="1"/>
      <c r="I15" s="1"/>
      <c r="J15" s="1"/>
      <c r="K15" s="1"/>
      <c r="L15" s="2"/>
      <c r="M15" s="4"/>
      <c r="N15" s="4"/>
      <c r="O15" s="4"/>
      <c r="P15" s="4"/>
      <c r="Q15" s="4" t="s">
        <v>9</v>
      </c>
      <c r="R15" s="4"/>
      <c r="S15" s="4"/>
      <c r="T15" s="4"/>
      <c r="U15" s="4"/>
      <c r="V15" s="3"/>
      <c r="W15" s="4"/>
      <c r="X15" s="4"/>
      <c r="Y15" s="4"/>
      <c r="Z15" s="4"/>
      <c r="AA15" s="4" t="s">
        <v>7</v>
      </c>
      <c r="AB15" s="4"/>
      <c r="AC15" s="4"/>
      <c r="AD15" s="4"/>
      <c r="AE15" s="4"/>
      <c r="AF15" s="3"/>
      <c r="AG15" s="4"/>
      <c r="AH15" s="4"/>
      <c r="AI15" s="4"/>
      <c r="AJ15" s="4"/>
      <c r="AK15" s="4" t="s">
        <v>8</v>
      </c>
      <c r="AL15" s="4"/>
      <c r="AM15" s="4"/>
      <c r="AN15" s="4"/>
      <c r="AO15" s="4"/>
      <c r="AP15" s="2"/>
      <c r="AQ15" s="2"/>
      <c r="AR15" s="1"/>
    </row>
    <row r="16" spans="1:44" ht="26.25" customHeight="1">
      <c r="A16" s="1"/>
      <c r="B16" s="2"/>
      <c r="C16" s="7" t="s">
        <v>22</v>
      </c>
      <c r="D16" s="1"/>
      <c r="E16" s="1"/>
      <c r="F16" s="1"/>
      <c r="G16" s="1"/>
      <c r="H16" s="1"/>
      <c r="I16" s="1"/>
      <c r="J16" s="1"/>
      <c r="K16" s="1"/>
      <c r="L16" s="2"/>
      <c r="M16" s="6"/>
      <c r="N16" s="6"/>
      <c r="O16" s="6"/>
      <c r="P16" s="6"/>
      <c r="Q16" s="6"/>
      <c r="R16" s="6"/>
      <c r="S16" s="6"/>
      <c r="T16" s="6"/>
      <c r="U16" s="6"/>
      <c r="V16" s="3"/>
      <c r="W16" s="6"/>
      <c r="X16" s="6"/>
      <c r="Y16" s="6"/>
      <c r="Z16" s="6"/>
      <c r="AA16" s="6"/>
      <c r="AB16" s="6"/>
      <c r="AC16" s="6"/>
      <c r="AD16" s="6"/>
      <c r="AE16" s="6"/>
      <c r="AF16" s="3"/>
      <c r="AG16" s="6"/>
      <c r="AH16" s="6"/>
      <c r="AI16" s="6"/>
      <c r="AJ16" s="6"/>
      <c r="AK16" s="6"/>
      <c r="AL16" s="6"/>
      <c r="AM16" s="6"/>
      <c r="AN16" s="6"/>
      <c r="AO16" s="6"/>
      <c r="AP16" s="2"/>
      <c r="AQ16" s="2"/>
      <c r="AR16" s="1"/>
    </row>
    <row r="17" spans="1:44" ht="26.25" customHeight="1">
      <c r="A17" s="1"/>
      <c r="B17" s="2"/>
      <c r="C17" s="1"/>
      <c r="D17" s="7" t="s">
        <v>21</v>
      </c>
      <c r="E17" s="1"/>
      <c r="F17" s="1"/>
      <c r="G17" s="1"/>
      <c r="H17" s="1"/>
      <c r="I17" s="1"/>
      <c r="J17" s="1"/>
      <c r="K17" s="1"/>
      <c r="L17" s="2"/>
      <c r="M17" s="6"/>
      <c r="N17" s="6"/>
      <c r="O17" s="6"/>
      <c r="P17" s="6"/>
      <c r="Q17" s="6"/>
      <c r="R17" s="6"/>
      <c r="S17" s="6"/>
      <c r="T17" s="6"/>
      <c r="U17" s="6"/>
      <c r="V17" s="3"/>
      <c r="W17" s="6"/>
      <c r="X17" s="6"/>
      <c r="Y17" s="6"/>
      <c r="Z17" s="6"/>
      <c r="AA17" s="6"/>
      <c r="AB17" s="6"/>
      <c r="AC17" s="6"/>
      <c r="AD17" s="6"/>
      <c r="AE17" s="6"/>
      <c r="AF17" s="3"/>
      <c r="AG17" s="6"/>
      <c r="AH17" s="6"/>
      <c r="AI17" s="6"/>
      <c r="AJ17" s="6"/>
      <c r="AK17" s="6"/>
      <c r="AL17" s="6"/>
      <c r="AM17" s="6"/>
      <c r="AN17" s="6"/>
      <c r="AO17" s="6"/>
      <c r="AP17" s="2"/>
      <c r="AQ17" s="2"/>
      <c r="AR17" s="1"/>
    </row>
    <row r="18" spans="1:44" ht="26.25" customHeight="1">
      <c r="A18" s="1"/>
      <c r="B18" s="2"/>
      <c r="C18" s="1"/>
      <c r="D18" s="1"/>
      <c r="E18" s="1"/>
      <c r="F18" s="1"/>
      <c r="G18" s="5" t="s">
        <v>13</v>
      </c>
      <c r="H18" s="1"/>
      <c r="I18" s="1"/>
      <c r="J18" s="1"/>
      <c r="K18" s="1"/>
      <c r="L18" s="2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X18" s="6"/>
      <c r="Y18" s="6"/>
      <c r="Z18" s="6"/>
      <c r="AA18" s="6"/>
      <c r="AB18" s="6"/>
      <c r="AC18" s="6"/>
      <c r="AD18" s="6"/>
      <c r="AE18" s="6"/>
      <c r="AF18" s="3"/>
      <c r="AG18" s="6"/>
      <c r="AH18" s="6"/>
      <c r="AI18" s="6"/>
      <c r="AJ18" s="6"/>
      <c r="AK18" s="6"/>
      <c r="AL18" s="6"/>
      <c r="AM18" s="6"/>
      <c r="AN18" s="6"/>
      <c r="AO18" s="6"/>
      <c r="AP18" s="2"/>
      <c r="AQ18" s="2"/>
      <c r="AR18" s="1"/>
    </row>
    <row r="19" spans="1:44" ht="26.25" customHeight="1">
      <c r="A19" s="1"/>
      <c r="B19" s="2"/>
      <c r="C19" s="4"/>
      <c r="D19" s="4"/>
      <c r="E19" s="4"/>
      <c r="F19" s="4"/>
      <c r="G19" s="4" t="s">
        <v>16</v>
      </c>
      <c r="H19" s="4"/>
      <c r="I19" s="4"/>
      <c r="J19" s="4"/>
      <c r="K19" s="4"/>
      <c r="L19" s="2"/>
      <c r="M19" s="6"/>
      <c r="N19" s="6"/>
      <c r="O19" s="6"/>
      <c r="P19" s="6"/>
      <c r="Q19" s="6"/>
      <c r="R19" s="6"/>
      <c r="S19" s="6"/>
      <c r="T19" s="6"/>
      <c r="U19" s="6"/>
      <c r="V19" s="3"/>
      <c r="W19" s="6"/>
      <c r="X19" s="6"/>
      <c r="Y19" s="6"/>
      <c r="Z19" s="6"/>
      <c r="AA19" s="6"/>
      <c r="AB19" s="6"/>
      <c r="AC19" s="6"/>
      <c r="AD19" s="6"/>
      <c r="AE19" s="6"/>
      <c r="AF19" s="3"/>
      <c r="AG19" s="6"/>
      <c r="AH19" s="6"/>
      <c r="AI19" s="6"/>
      <c r="AJ19" s="6"/>
      <c r="AK19" s="6"/>
      <c r="AL19" s="6"/>
      <c r="AM19" s="6"/>
      <c r="AN19" s="6"/>
      <c r="AO19" s="6"/>
      <c r="AP19" s="2"/>
      <c r="AQ19" s="2"/>
      <c r="AR19" s="1"/>
    </row>
    <row r="20" spans="1:44" ht="26.25" customHeight="1">
      <c r="A20" s="1"/>
      <c r="B20" s="2"/>
      <c r="C20" s="1"/>
      <c r="D20" s="1"/>
      <c r="E20" s="1"/>
      <c r="F20" s="1"/>
      <c r="G20" s="5" t="s">
        <v>13</v>
      </c>
      <c r="H20" s="1"/>
      <c r="I20" s="1"/>
      <c r="J20" s="1"/>
      <c r="K20" s="1"/>
      <c r="L20" s="2"/>
      <c r="M20" s="6"/>
      <c r="N20" s="6"/>
      <c r="O20" s="6"/>
      <c r="P20" s="6"/>
      <c r="Q20" s="6"/>
      <c r="R20" s="6"/>
      <c r="S20" s="6"/>
      <c r="T20" s="6"/>
      <c r="U20" s="6"/>
      <c r="V20" s="3"/>
      <c r="W20" s="6"/>
      <c r="X20" s="6"/>
      <c r="Y20" s="6"/>
      <c r="Z20" s="6"/>
      <c r="AA20" s="6"/>
      <c r="AB20" s="6"/>
      <c r="AC20" s="6"/>
      <c r="AD20" s="6"/>
      <c r="AE20" s="6"/>
      <c r="AF20" s="3"/>
      <c r="AG20" s="6"/>
      <c r="AH20" s="6"/>
      <c r="AI20" s="6"/>
      <c r="AJ20" s="6"/>
      <c r="AK20" s="6"/>
      <c r="AL20" s="6"/>
      <c r="AM20" s="6"/>
      <c r="AN20" s="6"/>
      <c r="AO20" s="6"/>
      <c r="AP20" s="2"/>
      <c r="AQ20" s="2"/>
      <c r="AR20" s="1"/>
    </row>
    <row r="21" spans="1:44" ht="26.25" customHeight="1">
      <c r="A21" s="1"/>
      <c r="B21" s="2"/>
      <c r="C21" s="4"/>
      <c r="D21" s="4"/>
      <c r="E21" s="4"/>
      <c r="F21" s="4"/>
      <c r="G21" s="4" t="s">
        <v>17</v>
      </c>
      <c r="H21" s="4"/>
      <c r="I21" s="4"/>
      <c r="J21" s="4"/>
      <c r="K21" s="4"/>
      <c r="L21" s="2"/>
      <c r="M21" s="6"/>
      <c r="N21" s="6"/>
      <c r="O21" s="6"/>
      <c r="P21" s="6"/>
      <c r="Q21" s="6"/>
      <c r="R21" s="6"/>
      <c r="S21" s="6"/>
      <c r="T21" s="6"/>
      <c r="U21" s="6"/>
      <c r="V21" s="3"/>
      <c r="W21" s="6"/>
      <c r="X21" s="6"/>
      <c r="Y21" s="6"/>
      <c r="Z21" s="6"/>
      <c r="AA21" s="6"/>
      <c r="AB21" s="6"/>
      <c r="AC21" s="6"/>
      <c r="AD21" s="6"/>
      <c r="AE21" s="6"/>
      <c r="AF21" s="3"/>
      <c r="AG21" s="6"/>
      <c r="AH21" s="6"/>
      <c r="AI21" s="6"/>
      <c r="AJ21" s="6"/>
      <c r="AK21" s="6"/>
      <c r="AL21" s="6"/>
      <c r="AM21" s="6"/>
      <c r="AN21" s="6"/>
      <c r="AO21" s="6"/>
      <c r="AP21" s="2"/>
      <c r="AQ21" s="2"/>
      <c r="AR21" s="1"/>
    </row>
    <row r="22" spans="1:44" ht="26.25" customHeight="1">
      <c r="A22" s="1"/>
      <c r="B22" s="2"/>
      <c r="C22" s="1"/>
      <c r="D22" s="1"/>
      <c r="E22" s="1"/>
      <c r="F22" s="1"/>
      <c r="G22" s="5" t="s">
        <v>13</v>
      </c>
      <c r="H22" s="1"/>
      <c r="I22" s="1"/>
      <c r="J22" s="1"/>
      <c r="K22" s="1"/>
      <c r="L22" s="2"/>
      <c r="M22" s="6"/>
      <c r="N22" s="6"/>
      <c r="O22" s="6"/>
      <c r="P22" s="6"/>
      <c r="Q22" s="6"/>
      <c r="R22" s="6"/>
      <c r="S22" s="6"/>
      <c r="T22" s="6"/>
      <c r="U22" s="6"/>
      <c r="V22" s="3"/>
      <c r="W22" s="6"/>
      <c r="X22" s="6"/>
      <c r="Y22" s="6"/>
      <c r="Z22" s="6"/>
      <c r="AA22" s="6"/>
      <c r="AB22" s="6"/>
      <c r="AC22" s="6"/>
      <c r="AD22" s="6"/>
      <c r="AE22" s="6"/>
      <c r="AF22" s="3"/>
      <c r="AG22" s="6"/>
      <c r="AH22" s="6"/>
      <c r="AI22" s="6"/>
      <c r="AJ22" s="6"/>
      <c r="AK22" s="6"/>
      <c r="AL22" s="6"/>
      <c r="AM22" s="6"/>
      <c r="AN22" s="6"/>
      <c r="AO22" s="6"/>
      <c r="AP22" s="2"/>
      <c r="AQ22" s="2"/>
      <c r="AR22" s="1"/>
    </row>
    <row r="23" spans="1:44" ht="26.25" customHeight="1">
      <c r="A23" s="1"/>
      <c r="B23" s="2"/>
      <c r="C23" s="4"/>
      <c r="D23" s="4"/>
      <c r="E23" s="4"/>
      <c r="F23" s="4"/>
      <c r="G23" s="4" t="s">
        <v>11</v>
      </c>
      <c r="H23" s="4"/>
      <c r="I23" s="4"/>
      <c r="J23" s="4"/>
      <c r="K23" s="4"/>
      <c r="L23" s="2"/>
      <c r="M23" s="6"/>
      <c r="N23" s="6"/>
      <c r="O23" s="6"/>
      <c r="P23" s="6"/>
      <c r="Q23" s="6"/>
      <c r="R23" s="6"/>
      <c r="S23" s="6"/>
      <c r="T23" s="6"/>
      <c r="U23" s="6"/>
      <c r="V23" s="3"/>
      <c r="W23" s="6"/>
      <c r="X23" s="6"/>
      <c r="Y23" s="6"/>
      <c r="Z23" s="6"/>
      <c r="AA23" s="6"/>
      <c r="AB23" s="6"/>
      <c r="AC23" s="6"/>
      <c r="AD23" s="6"/>
      <c r="AE23" s="6"/>
      <c r="AF23" s="3"/>
      <c r="AG23" s="6"/>
      <c r="AH23" s="6"/>
      <c r="AI23" s="6"/>
      <c r="AJ23" s="6"/>
      <c r="AK23" s="6"/>
      <c r="AL23" s="6"/>
      <c r="AM23" s="6"/>
      <c r="AN23" s="6"/>
      <c r="AO23" s="9" t="s">
        <v>25</v>
      </c>
      <c r="AP23" s="2"/>
      <c r="AQ23" s="2"/>
      <c r="AR23" s="1"/>
    </row>
    <row r="24" spans="1:44" ht="26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</row>
    <row r="25" spans="1:44" ht="26.25" customHeight="1">
      <c r="A25" s="1"/>
      <c r="B25" s="2"/>
      <c r="C25" s="2"/>
      <c r="D25" s="11"/>
      <c r="E25" s="11"/>
      <c r="F25" s="3" t="s">
        <v>0</v>
      </c>
      <c r="G25" s="11"/>
      <c r="H25" s="11"/>
      <c r="I25" s="2"/>
      <c r="J25" s="2"/>
      <c r="K25" s="2"/>
      <c r="L25" s="2"/>
      <c r="M25" s="11"/>
      <c r="N25" s="11"/>
      <c r="O25" s="3" t="s">
        <v>1</v>
      </c>
      <c r="P25" s="11"/>
      <c r="Q25" s="11"/>
      <c r="R25" s="2"/>
      <c r="S25" s="11"/>
      <c r="T25" s="11"/>
      <c r="U25" s="3" t="s">
        <v>2</v>
      </c>
      <c r="V25" s="11"/>
      <c r="W25" s="11"/>
      <c r="X25" s="2"/>
      <c r="Y25" s="11"/>
      <c r="Z25" s="11"/>
      <c r="AA25" s="3" t="s">
        <v>3</v>
      </c>
      <c r="AB25" s="11"/>
      <c r="AC25" s="11"/>
      <c r="AD25" s="2"/>
      <c r="AE25" s="11"/>
      <c r="AF25" s="11"/>
      <c r="AG25" s="3" t="s">
        <v>4</v>
      </c>
      <c r="AH25" s="11"/>
      <c r="AI25" s="11"/>
      <c r="AJ25" s="2"/>
      <c r="AK25" s="11"/>
      <c r="AL25" s="11"/>
      <c r="AM25" s="3" t="s">
        <v>5</v>
      </c>
      <c r="AN25" s="11"/>
      <c r="AO25" s="11"/>
      <c r="AP25" s="2"/>
      <c r="AQ25" s="2"/>
      <c r="AR25" s="1"/>
    </row>
    <row r="26" spans="1:44" ht="26.25" customHeight="1">
      <c r="A26" s="1"/>
      <c r="B26" s="2"/>
      <c r="C26" s="2"/>
      <c r="D26" s="12"/>
      <c r="E26" s="12"/>
      <c r="F26" s="12"/>
      <c r="G26" s="12"/>
      <c r="H26" s="12"/>
      <c r="I26" s="2"/>
      <c r="J26" s="2"/>
      <c r="K26" s="2"/>
      <c r="L26" s="2"/>
      <c r="M26" s="12"/>
      <c r="N26" s="12"/>
      <c r="O26" s="12"/>
      <c r="P26" s="12"/>
      <c r="Q26" s="12"/>
      <c r="R26" s="2"/>
      <c r="S26" s="12"/>
      <c r="T26" s="12"/>
      <c r="U26" s="12"/>
      <c r="V26" s="12"/>
      <c r="W26" s="12"/>
      <c r="X26" s="2"/>
      <c r="Y26" s="12"/>
      <c r="Z26" s="12"/>
      <c r="AA26" s="12"/>
      <c r="AB26" s="12"/>
      <c r="AC26" s="12"/>
      <c r="AD26" s="2"/>
      <c r="AE26" s="12"/>
      <c r="AF26" s="12"/>
      <c r="AG26" s="12"/>
      <c r="AH26" s="12"/>
      <c r="AI26" s="12"/>
      <c r="AJ26" s="2"/>
      <c r="AK26" s="12"/>
      <c r="AL26" s="12"/>
      <c r="AM26" s="12"/>
      <c r="AN26" s="12"/>
      <c r="AO26" s="12"/>
      <c r="AP26" s="2"/>
      <c r="AQ26" s="2"/>
      <c r="AR26" s="1"/>
    </row>
    <row r="27" spans="1:44" ht="26.25" customHeight="1">
      <c r="A27" s="1"/>
      <c r="B27" s="2"/>
      <c r="C27" s="2"/>
      <c r="D27" s="12"/>
      <c r="E27" s="12"/>
      <c r="F27" s="12"/>
      <c r="G27" s="12"/>
      <c r="H27" s="12"/>
      <c r="I27" s="2"/>
      <c r="J27" s="2"/>
      <c r="K27" s="2"/>
      <c r="L27" s="2"/>
      <c r="M27" s="12"/>
      <c r="N27" s="12"/>
      <c r="O27" s="12"/>
      <c r="P27" s="12"/>
      <c r="Q27" s="12"/>
      <c r="R27" s="2"/>
      <c r="S27" s="12"/>
      <c r="T27" s="12"/>
      <c r="U27" s="12"/>
      <c r="V27" s="12"/>
      <c r="W27" s="12"/>
      <c r="X27" s="2"/>
      <c r="Y27" s="12"/>
      <c r="Z27" s="12"/>
      <c r="AA27" s="12"/>
      <c r="AB27" s="12"/>
      <c r="AC27" s="12"/>
      <c r="AD27" s="2"/>
      <c r="AE27" s="12"/>
      <c r="AF27" s="12"/>
      <c r="AG27" s="12"/>
      <c r="AH27" s="12"/>
      <c r="AI27" s="12"/>
      <c r="AJ27" s="2"/>
      <c r="AK27" s="12"/>
      <c r="AL27" s="12"/>
      <c r="AM27" s="12"/>
      <c r="AN27" s="12"/>
      <c r="AO27" s="12"/>
      <c r="AP27" s="2"/>
      <c r="AQ27" s="2"/>
      <c r="AR27" s="1"/>
    </row>
    <row r="28" spans="1:44" ht="26.25" customHeight="1">
      <c r="A28" s="1"/>
      <c r="B28" s="2"/>
      <c r="C28" s="2"/>
      <c r="D28" s="12"/>
      <c r="E28" s="12"/>
      <c r="F28" s="12"/>
      <c r="G28" s="12"/>
      <c r="H28" s="12"/>
      <c r="I28" s="2"/>
      <c r="J28" s="2"/>
      <c r="K28" s="2"/>
      <c r="L28" s="2"/>
      <c r="M28" s="12"/>
      <c r="N28" s="12"/>
      <c r="O28" s="12"/>
      <c r="P28" s="12"/>
      <c r="Q28" s="12"/>
      <c r="R28" s="2"/>
      <c r="S28" s="12"/>
      <c r="T28" s="12"/>
      <c r="U28" s="12"/>
      <c r="V28" s="12"/>
      <c r="W28" s="12"/>
      <c r="X28" s="2"/>
      <c r="Y28" s="12"/>
      <c r="Z28" s="12"/>
      <c r="AA28" s="12"/>
      <c r="AB28" s="12"/>
      <c r="AC28" s="12"/>
      <c r="AD28" s="2"/>
      <c r="AE28" s="12"/>
      <c r="AF28" s="12"/>
      <c r="AG28" s="12"/>
      <c r="AH28" s="12"/>
      <c r="AI28" s="12"/>
      <c r="AJ28" s="2"/>
      <c r="AK28" s="12"/>
      <c r="AL28" s="12"/>
      <c r="AM28" s="12"/>
      <c r="AN28" s="12"/>
      <c r="AO28" s="12"/>
      <c r="AP28" s="2"/>
      <c r="AQ28" s="2"/>
      <c r="AR28" s="1"/>
    </row>
    <row r="29" spans="1:44" ht="26.25" customHeight="1">
      <c r="A29" s="1"/>
      <c r="B29" s="2"/>
      <c r="C29" s="2"/>
      <c r="D29" s="12"/>
      <c r="E29" s="12"/>
      <c r="F29" s="12"/>
      <c r="G29" s="12"/>
      <c r="H29" s="12"/>
      <c r="I29" s="2"/>
      <c r="J29" s="2"/>
      <c r="K29" s="2"/>
      <c r="L29" s="2"/>
      <c r="M29" s="12"/>
      <c r="N29" s="12"/>
      <c r="O29" s="12"/>
      <c r="P29" s="12"/>
      <c r="Q29" s="12"/>
      <c r="R29" s="2"/>
      <c r="S29" s="12"/>
      <c r="T29" s="12"/>
      <c r="U29" s="12"/>
      <c r="V29" s="12"/>
      <c r="W29" s="12"/>
      <c r="X29" s="2"/>
      <c r="Y29" s="12"/>
      <c r="Z29" s="12"/>
      <c r="AA29" s="12"/>
      <c r="AB29" s="12"/>
      <c r="AC29" s="12"/>
      <c r="AD29" s="2"/>
      <c r="AE29" s="12"/>
      <c r="AF29" s="12"/>
      <c r="AG29" s="12"/>
      <c r="AH29" s="12"/>
      <c r="AI29" s="12"/>
      <c r="AJ29" s="2"/>
      <c r="AK29" s="12"/>
      <c r="AL29" s="12"/>
      <c r="AM29" s="12"/>
      <c r="AN29" s="12"/>
      <c r="AO29" s="12"/>
      <c r="AP29" s="2"/>
      <c r="AQ29" s="2"/>
      <c r="AR29" s="1"/>
    </row>
    <row r="30" spans="1:44" ht="26.25" customHeight="1">
      <c r="A30" s="1"/>
      <c r="B30" s="2"/>
      <c r="C30" s="2"/>
      <c r="D30" s="12"/>
      <c r="E30" s="12"/>
      <c r="F30" s="12"/>
      <c r="G30" s="12"/>
      <c r="H30" s="12"/>
      <c r="I30" s="2"/>
      <c r="J30" s="2"/>
      <c r="K30" s="2"/>
      <c r="L30" s="2"/>
      <c r="M30" s="12"/>
      <c r="N30" s="12"/>
      <c r="O30" s="12"/>
      <c r="P30" s="12"/>
      <c r="Q30" s="12"/>
      <c r="R30" s="2"/>
      <c r="S30" s="12"/>
      <c r="T30" s="12"/>
      <c r="U30" s="12"/>
      <c r="V30" s="12"/>
      <c r="W30" s="12"/>
      <c r="X30" s="2"/>
      <c r="Y30" s="12"/>
      <c r="Z30" s="12"/>
      <c r="AA30" s="12"/>
      <c r="AB30" s="12"/>
      <c r="AC30" s="12"/>
      <c r="AD30" s="2"/>
      <c r="AE30" s="12"/>
      <c r="AF30" s="12"/>
      <c r="AG30" s="12"/>
      <c r="AH30" s="12"/>
      <c r="AI30" s="12"/>
      <c r="AJ30" s="2"/>
      <c r="AK30" s="12"/>
      <c r="AL30" s="12"/>
      <c r="AM30" s="12"/>
      <c r="AN30" s="12"/>
      <c r="AO30" s="12"/>
      <c r="AP30" s="2"/>
      <c r="AQ30" s="2"/>
      <c r="AR30" s="1"/>
    </row>
    <row r="31" spans="1:44" ht="26.25" customHeight="1">
      <c r="A31" s="1"/>
      <c r="B31" s="2"/>
      <c r="C31" s="2"/>
      <c r="D31" s="12"/>
      <c r="E31" s="12"/>
      <c r="F31" s="12"/>
      <c r="G31" s="12"/>
      <c r="H31" s="12"/>
      <c r="I31" s="2"/>
      <c r="J31" s="2"/>
      <c r="K31" s="2"/>
      <c r="L31" s="2"/>
      <c r="M31" s="12"/>
      <c r="N31" s="12"/>
      <c r="O31" s="12"/>
      <c r="P31" s="12"/>
      <c r="Q31" s="12"/>
      <c r="R31" s="2"/>
      <c r="S31" s="12"/>
      <c r="T31" s="12"/>
      <c r="U31" s="12"/>
      <c r="V31" s="12"/>
      <c r="W31" s="12"/>
      <c r="X31" s="2"/>
      <c r="Y31" s="12"/>
      <c r="Z31" s="12"/>
      <c r="AA31" s="12"/>
      <c r="AB31" s="12"/>
      <c r="AC31" s="12"/>
      <c r="AD31" s="2"/>
      <c r="AE31" s="12"/>
      <c r="AF31" s="12"/>
      <c r="AG31" s="12"/>
      <c r="AH31" s="12"/>
      <c r="AI31" s="12"/>
      <c r="AJ31" s="2"/>
      <c r="AK31" s="12"/>
      <c r="AL31" s="12"/>
      <c r="AM31" s="12"/>
      <c r="AN31" s="12"/>
      <c r="AO31" s="12"/>
      <c r="AP31" s="2"/>
      <c r="AQ31" s="2"/>
      <c r="AR31" s="1"/>
    </row>
    <row r="32" spans="1:44" ht="26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"/>
    </row>
    <row r="33" spans="1:44" ht="26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</sheetData>
  <phoneticPr fontId="1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8958-B7F6-4148-A58F-440C575634A9}">
  <dimension ref="A1:K18"/>
  <sheetViews>
    <sheetView workbookViewId="0">
      <selection activeCell="B3" sqref="B3"/>
    </sheetView>
  </sheetViews>
  <sheetFormatPr defaultRowHeight="18.75"/>
  <cols>
    <col min="1" max="1" width="3.625" style="15" customWidth="1"/>
    <col min="2" max="2" width="15.625" style="15" customWidth="1"/>
    <col min="3" max="3" width="3.625" style="15" customWidth="1"/>
    <col min="4" max="4" width="15.625" style="15" customWidth="1"/>
    <col min="5" max="5" width="3.625" style="15" customWidth="1"/>
    <col min="6" max="6" width="15.625" style="15" customWidth="1"/>
    <col min="7" max="7" width="3.625" style="15" customWidth="1"/>
    <col min="8" max="8" width="15.625" style="15" customWidth="1"/>
    <col min="9" max="9" width="5.625" style="15" customWidth="1"/>
    <col min="10" max="11" width="15.625" style="15" customWidth="1"/>
  </cols>
  <sheetData>
    <row r="1" spans="2:11" ht="19.5" thickBot="1"/>
    <row r="2" spans="2:11" ht="20.25" thickTop="1" thickBot="1">
      <c r="B2" s="13" t="s">
        <v>33</v>
      </c>
      <c r="D2" s="33" t="s">
        <v>54</v>
      </c>
      <c r="E2" s="33"/>
      <c r="F2" s="33"/>
      <c r="H2" s="13" t="s">
        <v>43</v>
      </c>
      <c r="J2" s="48" t="s">
        <v>60</v>
      </c>
      <c r="K2" s="49"/>
    </row>
    <row r="3" spans="2:11" ht="20.25" thickTop="1" thickBot="1">
      <c r="B3" s="14"/>
      <c r="D3" s="13" t="s">
        <v>46</v>
      </c>
      <c r="E3" s="15" t="s">
        <v>55</v>
      </c>
      <c r="F3" s="13" t="s">
        <v>50</v>
      </c>
      <c r="H3" s="16">
        <f>IFERROR(VLOOKUP(B3,$J$13:$K$18,2,FALSE),0)+IFERROR(VLOOKUP(B4,$J$13:$K$18,2,FALSE),0)+IFERROR(VLOOKUP(B5,$J$13:$K$18,2,FALSE),0)+IFERROR(VLOOKUP(B6,$J$13:$K$18,2,FALSE),0)+IFERROR(VLOOKUP(B7,$J$13:$K$18,2,FALSE),0)+B13*100+B16*100+100</f>
        <v>100</v>
      </c>
      <c r="J3" s="50" t="str">
        <f>IFERROR(ROUNDUP(H3/COUNTIF(B3:B7,J13),0),"販売無し")</f>
        <v>販売無し</v>
      </c>
      <c r="K3" s="51"/>
    </row>
    <row r="4" spans="2:11" ht="20.25" thickTop="1" thickBot="1">
      <c r="B4" s="14"/>
      <c r="D4" s="14">
        <v>0</v>
      </c>
      <c r="E4" s="15" t="s">
        <v>56</v>
      </c>
      <c r="F4" s="14">
        <v>0</v>
      </c>
    </row>
    <row r="5" spans="2:11" ht="20.25" thickTop="1" thickBot="1">
      <c r="B5" s="14"/>
      <c r="D5" s="15" t="s">
        <v>13</v>
      </c>
      <c r="E5" s="15" t="s">
        <v>56</v>
      </c>
      <c r="F5" s="15" t="s">
        <v>13</v>
      </c>
      <c r="H5" s="13" t="s">
        <v>44</v>
      </c>
    </row>
    <row r="6" spans="2:11" ht="20.25" thickTop="1" thickBot="1">
      <c r="B6" s="14"/>
      <c r="D6" s="13" t="s">
        <v>47</v>
      </c>
      <c r="E6" s="15" t="s">
        <v>56</v>
      </c>
      <c r="F6" s="13" t="s">
        <v>51</v>
      </c>
      <c r="H6" s="16" t="str">
        <f>IFERROR( ROUNDDOWN(IF(ROUNDUP(J3/100 +1,0)&lt;=B10, J3/100 +1, B10),0), "販売無し")</f>
        <v>販売無し</v>
      </c>
    </row>
    <row r="7" spans="2:11" ht="20.25" thickTop="1" thickBot="1">
      <c r="B7" s="14"/>
      <c r="D7" s="14">
        <v>0</v>
      </c>
      <c r="E7" s="15" t="s">
        <v>56</v>
      </c>
      <c r="F7" s="14">
        <v>0</v>
      </c>
    </row>
    <row r="8" spans="2:11" ht="20.25" thickTop="1" thickBot="1">
      <c r="D8" s="15" t="s">
        <v>13</v>
      </c>
      <c r="E8" s="15" t="s">
        <v>56</v>
      </c>
      <c r="F8" s="15" t="s">
        <v>13</v>
      </c>
      <c r="H8" s="13" t="s">
        <v>45</v>
      </c>
    </row>
    <row r="9" spans="2:11" ht="20.25" thickTop="1" thickBot="1">
      <c r="B9" s="13" t="s">
        <v>34</v>
      </c>
      <c r="D9" s="13" t="s">
        <v>48</v>
      </c>
      <c r="E9" s="15" t="s">
        <v>56</v>
      </c>
      <c r="F9" s="13" t="s">
        <v>52</v>
      </c>
      <c r="H9" s="16" t="str">
        <f>IFERROR(B10-H6, "販売無し")</f>
        <v>販売無し</v>
      </c>
    </row>
    <row r="10" spans="2:11" ht="20.25" thickTop="1" thickBot="1">
      <c r="B10" s="16">
        <f>5+D4+D7+D10+D13+F4+F7+F10+F13</f>
        <v>5</v>
      </c>
      <c r="D10" s="14">
        <v>0</v>
      </c>
      <c r="E10" s="15" t="s">
        <v>56</v>
      </c>
      <c r="F10" s="14">
        <v>0</v>
      </c>
    </row>
    <row r="11" spans="2:11" ht="20.25" thickTop="1" thickBot="1">
      <c r="D11" s="15" t="s">
        <v>13</v>
      </c>
      <c r="E11" s="15" t="s">
        <v>56</v>
      </c>
      <c r="F11" s="15" t="s">
        <v>13</v>
      </c>
      <c r="H11" s="13" t="s">
        <v>58</v>
      </c>
    </row>
    <row r="12" spans="2:11" ht="20.25" thickTop="1" thickBot="1">
      <c r="B12" s="13" t="s">
        <v>35</v>
      </c>
      <c r="D12" s="13" t="s">
        <v>49</v>
      </c>
      <c r="E12" s="15" t="s">
        <v>56</v>
      </c>
      <c r="F12" s="13" t="s">
        <v>53</v>
      </c>
      <c r="H12" s="16" t="str">
        <f>IFERROR(H6*COUNTIF(B3:B7,J13)*100, "販売無し")</f>
        <v>販売無し</v>
      </c>
      <c r="J12" s="33" t="s">
        <v>37</v>
      </c>
      <c r="K12" s="33"/>
    </row>
    <row r="13" spans="2:11" ht="20.25" thickTop="1" thickBot="1">
      <c r="B13" s="14">
        <v>0</v>
      </c>
      <c r="D13" s="14">
        <v>0</v>
      </c>
      <c r="E13" s="15" t="s">
        <v>56</v>
      </c>
      <c r="F13" s="14">
        <v>0</v>
      </c>
      <c r="J13" s="16" t="s">
        <v>38</v>
      </c>
      <c r="K13" s="16">
        <v>100</v>
      </c>
    </row>
    <row r="14" spans="2:11" ht="20.25" thickTop="1" thickBot="1">
      <c r="D14" s="15" t="s">
        <v>13</v>
      </c>
      <c r="E14" s="15" t="s">
        <v>56</v>
      </c>
      <c r="H14" s="13" t="s">
        <v>59</v>
      </c>
      <c r="J14" s="16" t="s">
        <v>39</v>
      </c>
      <c r="K14" s="16">
        <v>300</v>
      </c>
    </row>
    <row r="15" spans="2:11" ht="20.25" thickTop="1" thickBot="1">
      <c r="B15" s="13" t="s">
        <v>36</v>
      </c>
      <c r="D15" s="15" t="s">
        <v>55</v>
      </c>
      <c r="E15" s="15" t="s">
        <v>56</v>
      </c>
      <c r="H15" s="16" t="str">
        <f>IFERROR(H12-H3, "販売無し")</f>
        <v>販売無し</v>
      </c>
      <c r="J15" s="16" t="s">
        <v>40</v>
      </c>
      <c r="K15" s="16">
        <v>500</v>
      </c>
    </row>
    <row r="16" spans="2:11" ht="19.5" thickTop="1">
      <c r="B16" s="14">
        <v>0</v>
      </c>
      <c r="J16" s="16" t="s">
        <v>41</v>
      </c>
      <c r="K16" s="16">
        <v>100</v>
      </c>
    </row>
    <row r="17" spans="10:11">
      <c r="J17" s="16" t="s">
        <v>57</v>
      </c>
      <c r="K17" s="16">
        <v>100</v>
      </c>
    </row>
    <row r="18" spans="10:11">
      <c r="J18" s="16" t="s">
        <v>42</v>
      </c>
      <c r="K18" s="16">
        <v>100</v>
      </c>
    </row>
  </sheetData>
  <mergeCells count="4">
    <mergeCell ref="J12:K12"/>
    <mergeCell ref="D2:F2"/>
    <mergeCell ref="J2:K2"/>
    <mergeCell ref="J3:K3"/>
  </mergeCells>
  <phoneticPr fontId="1"/>
  <dataValidations count="1">
    <dataValidation type="list" allowBlank="1" showInputMessage="1" showErrorMessage="1" sqref="B3:B7" xr:uid="{8BB905E5-8BB3-4A77-9D10-68FBE6146C88}">
      <formula1>$J$13:$J$18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ゲーム管理</vt:lpstr>
      <vt:lpstr>盤面</vt:lpstr>
      <vt:lpstr>おまけ_損益分岐点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2024-01-14T13:09:19Z</dcterms:created>
  <dcterms:modified xsi:type="dcterms:W3CDTF">2024-01-18T15:32:25Z</dcterms:modified>
</cp:coreProperties>
</file>