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brandon_azari_students_mq_edu_au/Documents/"/>
    </mc:Choice>
  </mc:AlternateContent>
  <xr:revisionPtr revIDLastSave="0" documentId="8_{5D6D41C2-5155-4556-BF79-496E350706FB}" xr6:coauthVersionLast="47" xr6:coauthVersionMax="47" xr10:uidLastSave="{00000000-0000-0000-0000-000000000000}"/>
  <bookViews>
    <workbookView xWindow="-120" yWindow="-120" windowWidth="29040" windowHeight="15840" firstSheet="14" activeTab="14" xr2:uid="{0FA8B534-FDDD-4446-8949-B8D6AD44B0F4}"/>
  </bookViews>
  <sheets>
    <sheet name="List of Charities " sheetId="18" r:id="rId1"/>
    <sheet name="Sydney Sector Pulse" sheetId="21" r:id="rId2"/>
    <sheet name="Community Concern" sheetId="23" r:id="rId3"/>
    <sheet name="Funding Data by Issue" sheetId="22" r:id="rId4"/>
    <sheet name="ImpactFootprintData" sheetId="24" r:id="rId5"/>
    <sheet name="Impact100 - Sydney Projects" sheetId="1" r:id="rId6"/>
    <sheet name="HDI" sheetId="8" r:id="rId7"/>
    <sheet name="Immediate Impact" sheetId="10" r:id="rId8"/>
    <sheet name="Common themes among charities" sheetId="15" r:id="rId9"/>
    <sheet name="Focus Area Growth" sheetId="14" r:id="rId10"/>
    <sheet name="Sydney Charities Random" sheetId="12" r:id="rId11"/>
    <sheet name="Effectiveness of Grant" sheetId="11" r:id="rId12"/>
    <sheet name="Other Charities Financials" sheetId="13" r:id="rId13"/>
    <sheet name="Comparing Impact100 " sheetId="17" r:id="rId14"/>
    <sheet name="SEIFA data scores" sheetId="29" r:id="rId15"/>
    <sheet name="Sheet1" sheetId="25" r:id="rId16"/>
    <sheet name="Lee Q1." sheetId="20" r:id="rId17"/>
    <sheet name="Lee q3" sheetId="16" r:id="rId18"/>
  </sheets>
  <definedNames>
    <definedName name="_xlnm._FilterDatabase" localSheetId="4" hidden="1">ImpactFootprintData!$A$1:$L$1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7" l="1"/>
  <c r="G16" i="17"/>
  <c r="G17" i="17"/>
  <c r="G18" i="17"/>
  <c r="G19" i="17"/>
  <c r="G20" i="17"/>
  <c r="G21" i="17"/>
  <c r="G22" i="17"/>
  <c r="G23" i="17"/>
  <c r="G24" i="17"/>
  <c r="G25" i="17"/>
  <c r="G26" i="17"/>
  <c r="G27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1" i="25"/>
  <c r="G1" i="25"/>
  <c r="F2" i="25"/>
  <c r="G2" i="25"/>
  <c r="F3" i="25"/>
  <c r="G3" i="25"/>
  <c r="F4" i="25"/>
  <c r="G4" i="25"/>
  <c r="F5" i="25"/>
  <c r="G5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9" i="17"/>
  <c r="G9" i="17"/>
  <c r="F8" i="17"/>
  <c r="G8" i="17"/>
  <c r="C15" i="11"/>
  <c r="E15" i="11"/>
  <c r="D15" i="11"/>
  <c r="F2" i="17"/>
  <c r="G2" i="17"/>
  <c r="F3" i="17"/>
  <c r="G3" i="17"/>
  <c r="F4" i="17"/>
  <c r="G4" i="17"/>
  <c r="F5" i="17"/>
  <c r="G5" i="17"/>
  <c r="F6" i="17"/>
  <c r="G6" i="17"/>
  <c r="F7" i="17"/>
  <c r="G7" i="17"/>
  <c r="F10" i="17"/>
  <c r="G10" i="17"/>
  <c r="F11" i="17"/>
  <c r="G11" i="17"/>
  <c r="F12" i="17"/>
  <c r="G12" i="17"/>
  <c r="F13" i="17"/>
  <c r="G13" i="17"/>
  <c r="F14" i="17"/>
  <c r="G14" i="17"/>
  <c r="B12" i="12"/>
  <c r="G2" i="11"/>
  <c r="G3" i="11"/>
  <c r="G6" i="11"/>
  <c r="G4" i="11"/>
  <c r="G5" i="11"/>
  <c r="G7" i="11"/>
  <c r="G8" i="11"/>
  <c r="G9" i="11"/>
  <c r="G10" i="11"/>
  <c r="G11" i="11"/>
  <c r="G12" i="11"/>
  <c r="G13" i="11"/>
  <c r="G14" i="11"/>
  <c r="F12" i="11"/>
  <c r="F3" i="11"/>
  <c r="F4" i="11"/>
  <c r="F5" i="11"/>
  <c r="F6" i="11"/>
  <c r="F7" i="11"/>
  <c r="F8" i="11"/>
  <c r="F9" i="11"/>
  <c r="F10" i="11"/>
  <c r="F11" i="11"/>
  <c r="F13" i="11"/>
  <c r="F14" i="11"/>
  <c r="F2" i="11"/>
</calcChain>
</file>

<file path=xl/sharedStrings.xml><?xml version="1.0" encoding="utf-8"?>
<sst xmlns="http://schemas.openxmlformats.org/spreadsheetml/2006/main" count="1240" uniqueCount="474">
  <si>
    <t xml:space="preserve">Name of Organisation </t>
  </si>
  <si>
    <t>Animal Welfare League NSW</t>
  </si>
  <si>
    <t>Asylum Seekers Centre</t>
  </si>
  <si>
    <t>Camp Breakaway Inc</t>
  </si>
  <si>
    <t>Cancer Wellness Support INC</t>
  </si>
  <si>
    <t>Carrie's Place</t>
  </si>
  <si>
    <t>Community Migrant Resource Centre</t>
  </si>
  <si>
    <t xml:space="preserve">Community Support Services Bankstown </t>
  </si>
  <si>
    <t xml:space="preserve">Confit Pathways </t>
  </si>
  <si>
    <t>Down Syndrome Association of NSW Inc</t>
  </si>
  <si>
    <t>Exodus Youth Worx</t>
  </si>
  <si>
    <t>FirstChance Ltd</t>
  </si>
  <si>
    <t>Friends of the Pound (Tweed)</t>
  </si>
  <si>
    <t>Harman Foundation Limited</t>
  </si>
  <si>
    <t>House of Welcome</t>
  </si>
  <si>
    <t xml:space="preserve">Leichardt Women's Community Health Centre </t>
  </si>
  <si>
    <t>Let's Talk About Safety</t>
  </si>
  <si>
    <t>Lifestart Disability Services Ltd</t>
  </si>
  <si>
    <t>Little Dreamers Australia</t>
  </si>
  <si>
    <t xml:space="preserve">Liverpool Neighbourhood Connections </t>
  </si>
  <si>
    <t>MTC Australia</t>
  </si>
  <si>
    <t>Parramatta Mission</t>
  </si>
  <si>
    <t>Parramatta Women's Shelter</t>
  </si>
  <si>
    <t xml:space="preserve">Plate It Forward </t>
  </si>
  <si>
    <t>Pop In Southern Highlands Ltd</t>
  </si>
  <si>
    <t>Positive Change for Marine Life</t>
  </si>
  <si>
    <t>Riding for the Disabled Association NSW</t>
  </si>
  <si>
    <t>Shine for Kids</t>
  </si>
  <si>
    <t xml:space="preserve">Stepping Stone House </t>
  </si>
  <si>
    <t>Sydney Community Foundation Gives Ltd</t>
  </si>
  <si>
    <t>Sydney Eisteddfod</t>
  </si>
  <si>
    <t xml:space="preserve">Sydney Friendship Circle </t>
  </si>
  <si>
    <t>Sydney Maritime Museum Ltd</t>
  </si>
  <si>
    <t>The Australia &amp; Numeracy Foundation</t>
  </si>
  <si>
    <t>The Recconect Project</t>
  </si>
  <si>
    <t xml:space="preserve">Thrive Refugee Enterprise </t>
  </si>
  <si>
    <t>We Are Community Inc</t>
  </si>
  <si>
    <t>Weave Youth &amp; Community Services</t>
  </si>
  <si>
    <t xml:space="preserve">Western Sydney Migrant Resorce Centre </t>
  </si>
  <si>
    <t>Westmead Hospital Foundation</t>
  </si>
  <si>
    <t xml:space="preserve">Youth Insearch Foundation </t>
  </si>
  <si>
    <t>Issues</t>
  </si>
  <si>
    <t>Concern (%)</t>
  </si>
  <si>
    <t>Focus Area</t>
  </si>
  <si>
    <t xml:space="preserve">Amount ($) </t>
  </si>
  <si>
    <t>Mapped Issues</t>
  </si>
  <si>
    <t>Issue</t>
  </si>
  <si>
    <t>Total Funding ($)</t>
  </si>
  <si>
    <t>Number of Organisations</t>
  </si>
  <si>
    <t>Mapped Focus Area(s)</t>
  </si>
  <si>
    <t>Housing Affordability and Homelessness</t>
  </si>
  <si>
    <t>Yarran Early Intervention</t>
  </si>
  <si>
    <t>Access to Health Care; Support for Children with Disabilities</t>
  </si>
  <si>
    <t>Disability / Inclusion</t>
  </si>
  <si>
    <t>Community Support</t>
  </si>
  <si>
    <t>Mental Health</t>
  </si>
  <si>
    <t>Gujaga Foundation</t>
  </si>
  <si>
    <t>First Nations Communities</t>
  </si>
  <si>
    <t>Indigenous Education; Racism and Discrimination</t>
  </si>
  <si>
    <t>Youth Services, Health &amp; Wellbeing</t>
  </si>
  <si>
    <t>Access to Health Care</t>
  </si>
  <si>
    <t>Blacktown Youth Services Association</t>
  </si>
  <si>
    <t>Youth Services</t>
  </si>
  <si>
    <t>Youth Opportunity; Mental Health; Social Isolation</t>
  </si>
  <si>
    <t>Health &amp; Wellbeing</t>
  </si>
  <si>
    <t>Financial Hardship</t>
  </si>
  <si>
    <t>Support for Children with Disabilities; Access to Health Care</t>
  </si>
  <si>
    <t>Financial Hardship and Inclusion</t>
  </si>
  <si>
    <t>Alcohol and Drug Misuse</t>
  </si>
  <si>
    <t>South Eastern Community Connect INC</t>
  </si>
  <si>
    <t>Financial Hardship; Social Isolation; Unemployment</t>
  </si>
  <si>
    <t>Climate Change</t>
  </si>
  <si>
    <t>Access to Health Care; Mental Health</t>
  </si>
  <si>
    <t>Environment &amp; Climate Change</t>
  </si>
  <si>
    <t>Family Violence</t>
  </si>
  <si>
    <t>Queanbeyan and District Preschool Association</t>
  </si>
  <si>
    <t>Education &amp; Inclusion</t>
  </si>
  <si>
    <t>Early Childhood Education; Opportunities for Children</t>
  </si>
  <si>
    <t>Domestic &amp; Family Violence, Community Support</t>
  </si>
  <si>
    <t>Opportunities for Children and Young People</t>
  </si>
  <si>
    <t>Youth Services, Education &amp; Inclusion</t>
  </si>
  <si>
    <t>LGBTIQA+ Community Discrimination and Disadvantage</t>
  </si>
  <si>
    <t>Community Northern Beaches INC</t>
  </si>
  <si>
    <t>Refugees and Asylum Seekers; Housing Affordability; Domestic Violence</t>
  </si>
  <si>
    <t>Youth Services, Community Support</t>
  </si>
  <si>
    <t>Older Australians Discrimination and Disadvantage</t>
  </si>
  <si>
    <t>Arts &amp; Culture</t>
  </si>
  <si>
    <t>Civic Engagement and Social Inclusion</t>
  </si>
  <si>
    <t>Community Support, Health &amp; Wellbeing</t>
  </si>
  <si>
    <t>Racism and Discrimination</t>
  </si>
  <si>
    <t>Support for People with Disabilities; Social Inclusion</t>
  </si>
  <si>
    <t>Community Support, First Nations Communities, Refugee &amp; Migrant Support</t>
  </si>
  <si>
    <t>Treatment of Refugees and Asylum Seekers</t>
  </si>
  <si>
    <t>Social Isolation; Housing Affordability</t>
  </si>
  <si>
    <t>Refugee &amp; Migrant Support</t>
  </si>
  <si>
    <t>Gambling Harm</t>
  </si>
  <si>
    <t>Disability Support; Carer Support; Access to Health Care</t>
  </si>
  <si>
    <t>Gender Inequality and Inequity</t>
  </si>
  <si>
    <t>Financial Hardship; Women's Safety; Domestic Violence</t>
  </si>
  <si>
    <t>Social Isolation and Loneliness</t>
  </si>
  <si>
    <t>Domestic &amp; Family Violence</t>
  </si>
  <si>
    <t>Family Violence; Gender Inequality</t>
  </si>
  <si>
    <t>Youth Services, Community Support, Health &amp; Wellbeing</t>
  </si>
  <si>
    <t>Unemployment and Underemployment</t>
  </si>
  <si>
    <t>Junction 142</t>
  </si>
  <si>
    <t>Homelessness; Housing Affordability; Mental Health</t>
  </si>
  <si>
    <t>Community Support, Youth Services</t>
  </si>
  <si>
    <t>Aboriginal and Torres Strait Islander Discriminatino and Disadvantage</t>
  </si>
  <si>
    <t>Animal Welfare</t>
  </si>
  <si>
    <t>Modern Slavery</t>
  </si>
  <si>
    <t>Family Violence; Mental Health; Social Isolation</t>
  </si>
  <si>
    <t>Refugee &amp; Migrant Support, Domestic &amp; Family Violence</t>
  </si>
  <si>
    <t>Civic Engagement; Education Access</t>
  </si>
  <si>
    <t>Refugees and Asylum Seekers; Racism and Discrimination</t>
  </si>
  <si>
    <t>Financial Hardship; Housing Affordability; Food Security</t>
  </si>
  <si>
    <t>Support for People with Disabilities; Education Access</t>
  </si>
  <si>
    <t>Disability Inclusion; Early Childhood Intervention</t>
  </si>
  <si>
    <t>Leichardt Women's Community Health Centre</t>
  </si>
  <si>
    <t>Access to Health Care; Women’s Safety</t>
  </si>
  <si>
    <t>Educational Disadvantage; Literacy and Numeracy</t>
  </si>
  <si>
    <t>Stepping Stone House</t>
  </si>
  <si>
    <t>Youth Homelessness; Social Isolation</t>
  </si>
  <si>
    <t>Children of Incarcerated Parents; Mental Health; Social Isolation</t>
  </si>
  <si>
    <t>Confit Pathways</t>
  </si>
  <si>
    <t>Criminal Justice Reintegration; Employment &amp; Social Inclusion</t>
  </si>
  <si>
    <t>Young Carers; Mental Health; Disability Support</t>
  </si>
  <si>
    <t>Mental Health; Social Isolation; Housing Affordability</t>
  </si>
  <si>
    <t>Youth Insearch Foundation</t>
  </si>
  <si>
    <t>Mental Health; Family Breakdown</t>
  </si>
  <si>
    <t>Mental Health; Social Isolation</t>
  </si>
  <si>
    <t>Liverpool Neighbourhood Connections</t>
  </si>
  <si>
    <t>Financial Hardship; Social Isolation</t>
  </si>
  <si>
    <t>Community Support Services Bankstown</t>
  </si>
  <si>
    <t>Plate It Forward</t>
  </si>
  <si>
    <t>Food Insecurity; Financial Hardship; Employment</t>
  </si>
  <si>
    <t>Housing; Refugees and Asylum Seekers</t>
  </si>
  <si>
    <t>Bandu</t>
  </si>
  <si>
    <t>Indigenous Health; Domestic Violence; Social Isolation</t>
  </si>
  <si>
    <t>Aboriginal and Torres Strait Islander Discrimination and Disadvantage</t>
  </si>
  <si>
    <t>Grant Amount ($)</t>
  </si>
  <si>
    <t>Year of Grant</t>
  </si>
  <si>
    <t>LGA</t>
  </si>
  <si>
    <t>Postcode</t>
  </si>
  <si>
    <t>Latitude</t>
  </si>
  <si>
    <t>Longitude</t>
  </si>
  <si>
    <t>Total Income (Year)</t>
  </si>
  <si>
    <t>Total Income (Next Year)</t>
  </si>
  <si>
    <t>Income Growth ($)</t>
  </si>
  <si>
    <t>SEIFA Score</t>
  </si>
  <si>
    <t>Not listed</t>
  </si>
  <si>
    <t>Parramatta</t>
  </si>
  <si>
    <t>Not available</t>
  </si>
  <si>
    <t>Randwick</t>
  </si>
  <si>
    <t>Blacktown</t>
  </si>
  <si>
    <t>Newcastle</t>
  </si>
  <si>
    <t>Bayside</t>
  </si>
  <si>
    <t>Blue Mountains</t>
  </si>
  <si>
    <t>Queanbeyan-Palerang</t>
  </si>
  <si>
    <t>Byron</t>
  </si>
  <si>
    <t>Northern Beaches</t>
  </si>
  <si>
    <t>City of Sydney</t>
  </si>
  <si>
    <t>Statewide / multiple LGAs</t>
  </si>
  <si>
    <t>N/A</t>
  </si>
  <si>
    <t>Wingecarribee</t>
  </si>
  <si>
    <t>Central Coast</t>
  </si>
  <si>
    <t>Maitland</t>
  </si>
  <si>
    <t>Tweed</t>
  </si>
  <si>
    <t>Inner West / City of Sydney</t>
  </si>
  <si>
    <t>Campbelltown</t>
  </si>
  <si>
    <t>Kemps Creek (Liverpool)</t>
  </si>
  <si>
    <t>Ryde</t>
  </si>
  <si>
    <t>Inner West (Strathfield–Burwood–Ashfield area)</t>
  </si>
  <si>
    <t>Inner West</t>
  </si>
  <si>
    <t>City of Sydney (Alexandria)</t>
  </si>
  <si>
    <t>Inner West (Dulwich Hill)</t>
  </si>
  <si>
    <t>City of Sydney / Inner West</t>
  </si>
  <si>
    <t>City of Sydney (Redfern)</t>
  </si>
  <si>
    <t>Penrith / Western Sydney</t>
  </si>
  <si>
    <t>Sutherland Shire</t>
  </si>
  <si>
    <t>Liverpool</t>
  </si>
  <si>
    <t>Canterbury–Bankstown</t>
  </si>
  <si>
    <t>City of Sydney (Enmore/Newtown)</t>
  </si>
  <si>
    <t>Penrith</t>
  </si>
  <si>
    <t>Year</t>
  </si>
  <si>
    <t>Organisation (Sydney)</t>
  </si>
  <si>
    <t>Amount ($)</t>
  </si>
  <si>
    <t xml:space="preserve">Total Gross Income Year of Grant </t>
  </si>
  <si>
    <t xml:space="preserve">Total Gross Income Next Year   </t>
  </si>
  <si>
    <t xml:space="preserve">Reference </t>
  </si>
  <si>
    <t>https://www.acnc.gov.au/charity/charities/fb85cb30-38af-e811-a963-000d3ad24077/documents/347eb669-b853-e911-a97e-000d3ad05e15</t>
  </si>
  <si>
    <t>https://www.acnc.gov.au/charity/charities/f9623e38-38af-e811-a963-000d3ad244fd/documents/e6dc661f-2aca-ea11-a812-000d3ad1cd99</t>
  </si>
  <si>
    <t>https://www.acnc.gov.au/charity/charities/c3eac544-38af-e811-a95e-000d3ad24c60/documents/52eb29ff-4fc8-e811-a962-000d3ad24182</t>
  </si>
  <si>
    <t>https://www.acnc.gov.au/charity/charities/1192d295-38af-e811-a961-000d3ad24182/profile</t>
  </si>
  <si>
    <t>https://www.acnc.gov.au/charity/charities/0734fc9e-98f6-ea11-a815-000d3ad1f9f4/profile</t>
  </si>
  <si>
    <t>https://www.acnc.gov.au/charity/charities/d8b2555d-3aaf-e811-a962-000d3ad24a0d/profile</t>
  </si>
  <si>
    <t>https://www.acnc.gov.au/charity/charities/fd6d740c-2caf-e811-a95e-000d3ad24c60/documents/</t>
  </si>
  <si>
    <t>https://www.acnc.gov.au/charity/charities/920f7305-2caf-e811-a962-000d3ad24a0d/documents/d53ba4e8-a081-ed11-81ad-00224893b958</t>
  </si>
  <si>
    <t>https://www.acnc.gov.au/charity/charities/b0e3fa13-06b5-ea11-a812-000d3ad1fbf8/documents/7742ae1d-fdb8-ee11-9078-002248110683</t>
  </si>
  <si>
    <t>https://www.acnc.gov.au/charity/charities/4828f2a8-38af-e811-a963-000d3ad244fd/documents/9c5cf4ad-cb9a-ed11-aad1-002248110683</t>
  </si>
  <si>
    <t>https://www.acnc.gov.au/charity/charities/d8ef4cba-3aaf-e811-a962-000d3ad24a0d/profile</t>
  </si>
  <si>
    <t>https://www.acnc.gov.au/charity/charities/026fb16b-bbd2-ea11-a813-000d3ad1cd99/documents/ab7afcfe-fddd-ef11-a731-0022489899ef</t>
  </si>
  <si>
    <t>https://www.acnc.gov.au/charity/charities/fb86ed2c-39af-e811-a95e-000d3ad24c60/documents/6acc2aaa-e7dd-ef11-a730-7c1e5263405e</t>
  </si>
  <si>
    <t xml:space="preserve">? Not out </t>
  </si>
  <si>
    <t>https://www.acnc.gov.au/charity/charities/aa697cbb-8711-ed11-b83b-000d3ad21a7c/documents/9facdc88-ecd9-ef11-a730-000d3ad0a972</t>
  </si>
  <si>
    <t>Country</t>
  </si>
  <si>
    <t>ACT</t>
  </si>
  <si>
    <t>NSW</t>
  </si>
  <si>
    <t>NT</t>
  </si>
  <si>
    <t>QLD</t>
  </si>
  <si>
    <t>SA</t>
  </si>
  <si>
    <t>TAS</t>
  </si>
  <si>
    <t>VIC</t>
  </si>
  <si>
    <t>WA</t>
  </si>
  <si>
    <t xml:space="preserve">Sources </t>
  </si>
  <si>
    <t>https://globaldatalab.org/shdi/table/shdi/AUS+NZL/</t>
  </si>
  <si>
    <t>Can only find until 2022</t>
  </si>
  <si>
    <t>Year (t_1)</t>
  </si>
  <si>
    <t>Year (t_2)</t>
  </si>
  <si>
    <t>Locale</t>
  </si>
  <si>
    <t>Target issue</t>
  </si>
  <si>
    <t>Statistic (t_1)</t>
  </si>
  <si>
    <t>Statistic (t_2)</t>
  </si>
  <si>
    <t>Annual Report</t>
  </si>
  <si>
    <t>Greater Sydney</t>
  </si>
  <si>
    <t>Gender-Based Violence</t>
  </si>
  <si>
    <t>2698 Women Served</t>
  </si>
  <si>
    <t>2932 Women Served</t>
  </si>
  <si>
    <t>https://www.lwchc.org.au/governance</t>
  </si>
  <si>
    <t>Alexandria</t>
  </si>
  <si>
    <t>Indigenous Literacy, Refugee Education, Early Childhood Literacy</t>
  </si>
  <si>
    <t>Educators Trained: 2095 , Children Served: 35000</t>
  </si>
  <si>
    <r>
      <rPr>
        <sz val="11"/>
        <color rgb="FF000000"/>
        <rFont val="Aptos Narrow"/>
        <family val="2"/>
        <scheme val="minor"/>
      </rPr>
      <t xml:space="preserve">Educators Trained: 10000 + , </t>
    </r>
    <r>
      <rPr>
        <i/>
        <sz val="11"/>
        <color rgb="FF000000"/>
        <rFont val="Aptos Narrow"/>
        <family val="2"/>
        <scheme val="minor"/>
      </rPr>
      <t>can assume 50000  children served</t>
    </r>
  </si>
  <si>
    <t>https://www.acnc.gov.au/charity/charities/f9623e38-38af-e811-a963-000d3ad244fd/documents/</t>
  </si>
  <si>
    <t xml:space="preserve">Open Support </t>
  </si>
  <si>
    <t xml:space="preserve">? Not available </t>
  </si>
  <si>
    <t xml:space="preserve">Darlinghurst </t>
  </si>
  <si>
    <t>Domestic and Family Violence Support. Social Isolation and Loneliness Programs</t>
  </si>
  <si>
    <t>https://opensupport.org.au/wp-content/uploads/2024/10/open-support-annual-impact-report-2024.pdf</t>
  </si>
  <si>
    <t xml:space="preserve">Dulwhich Hill </t>
  </si>
  <si>
    <t>Youth Homelessness</t>
  </si>
  <si>
    <t>Youth Served: 64, Wellbeing +21%</t>
  </si>
  <si>
    <t>Youth Served: 72, Wellbeing +9%</t>
  </si>
  <si>
    <t>https://www.steppingstonehouse.com.au/about-us/annual-reports/</t>
  </si>
  <si>
    <t>Juvenile Detention</t>
  </si>
  <si>
    <t>https://shineforkids.org.au/allnews/our-2022-23-annual-report/</t>
  </si>
  <si>
    <t>-</t>
  </si>
  <si>
    <t>Carer Support</t>
  </si>
  <si>
    <t>https://drive.google.com/file/d/1zaGkITGcbdl76dyg8m6gpU97S2ilYkas/view</t>
  </si>
  <si>
    <t>Gadigal and Bidjiga</t>
  </si>
  <si>
    <t>Aboriginal Youth Assistance</t>
  </si>
  <si>
    <t>https://www.weave.org.au/wp-content/uploads/2023/03/Weave-Youth-Community-Services-Annual-Report-2021-2022.pdf</t>
  </si>
  <si>
    <t>Western Sydney</t>
  </si>
  <si>
    <t xml:space="preserve">Youth Support </t>
  </si>
  <si>
    <t>Increase of 1,500 total young people per year</t>
  </si>
  <si>
    <t>There is 3,000 workshop attendances per year</t>
  </si>
  <si>
    <t>https://www.acnc.geekov.au/charity/charities/920f7305-2caf-e811-a962-000d3ad24a0d/documents/ceb68cb4-a97d-ec11-8d20-002248922f83</t>
  </si>
  <si>
    <t>Southern Sydney</t>
  </si>
  <si>
    <t>Career Development</t>
  </si>
  <si>
    <t>3,377+ devices distributed</t>
  </si>
  <si>
    <t>https://www.acnc.gov.au/charity/charities/b0e3fa13-06b5-ea11-a812-000d3ad1fbf8/documents/b7899096-db80-ed11-81ad-00224893bc23</t>
  </si>
  <si>
    <t>Liverpool, Warwick Farm</t>
  </si>
  <si>
    <t>Poverty Relief</t>
  </si>
  <si>
    <t>https://www.liverpoolnc.org.au/annual-report</t>
  </si>
  <si>
    <t>Bankstown</t>
  </si>
  <si>
    <t xml:space="preserve">Food and Support Services </t>
  </si>
  <si>
    <t>https://www.acnc.gov.au/charity/charities/d8ef4cba-3aaf-e811-a962-000d3ad24a0d/documents/82cd3f9f-a79f-ed11-aad1-000d3acbbbfb</t>
  </si>
  <si>
    <t>Newtown, Chippendale, Enmore, Sydney CBD</t>
  </si>
  <si>
    <t>Empowered hospitality</t>
  </si>
  <si>
    <t>https://plateitforward.org.au/wp-content/uploads/2025/02/Annual-Report.pdf</t>
  </si>
  <si>
    <t>Supporting for displaced people</t>
  </si>
  <si>
    <t>https://static1.squarespace.com/static/63fc6b89a7fcf927d88d9018/t/675f72fd4620607f2eb9b010/1734308633903/SFSS+Annual+Report+2024+v2.pdf</t>
  </si>
  <si>
    <t xml:space="preserve">The Haven </t>
  </si>
  <si>
    <t>Penrith LGA, Western Sydney</t>
  </si>
  <si>
    <t>Crisis Accommodation</t>
  </si>
  <si>
    <t>https://havenhomesafe.org.au/annualreport23-24</t>
  </si>
  <si>
    <t>Indigenous education and employment</t>
  </si>
  <si>
    <t>Sydney Organisation</t>
  </si>
  <si>
    <t>Open Support</t>
  </si>
  <si>
    <t>Haven Nepean Shelter</t>
  </si>
  <si>
    <t>List of Charities in Sydney</t>
  </si>
  <si>
    <t>Revenue from government including grants 2024 ($)</t>
  </si>
  <si>
    <t>Median</t>
  </si>
  <si>
    <t xml:space="preserve">Income Growth </t>
  </si>
  <si>
    <t>Income Growth %</t>
  </si>
  <si>
    <t xml:space="preserve"> </t>
  </si>
  <si>
    <t xml:space="preserve">Last time company received a grant </t>
  </si>
  <si>
    <t>Total Gross Income Year of Last Grant</t>
  </si>
  <si>
    <t xml:space="preserve">Total Gross Income Next Year After Grant Received </t>
  </si>
  <si>
    <t xml:space="preserve">Source: ACNC Annual Reports </t>
  </si>
  <si>
    <t>https://www.acnc.gov.au/charity/charities/0470c096-39af-e811-a962-000d3ad24a0d/profile</t>
  </si>
  <si>
    <t>https://www.acnc.gov.au/charity/charities/58381278-38af-e811-a962-000d3ad24a0d/profile</t>
  </si>
  <si>
    <t>https://www.acnc.gov.au/charity/charities/2517a19e-39af-e811-a963-000d3ad24077/profile</t>
  </si>
  <si>
    <t>https://www.acnc.gov.au/charity/charities/f0d9f626-39af-e811-a95e-000d3ad24c60/profile</t>
  </si>
  <si>
    <t>https://www.acnc.gov.au/charity/charities/e0de2c33-38af-e811-a961-000d3ad24182/profile</t>
  </si>
  <si>
    <t>https://www.acnc.gov.au/charity/charities/5b994a9b-3aaf-e811-a962-000d3ad24a0d/profile</t>
  </si>
  <si>
    <t>https://www.acnc.gov.au/charity/charities/796d740c-2caf-e811-a95e-000d3ad24c60/profile</t>
  </si>
  <si>
    <t xml:space="preserve">	701,198</t>
  </si>
  <si>
    <t>https://www.acnc.gov.au/charity/charities/5ba63e5e-38af-e811-a963-000d3ad24077/profile</t>
  </si>
  <si>
    <t>https://www.acnc.gov.au/charity/charities/80d2070a-39af-e811-a963-000d3ad244fd/profile</t>
  </si>
  <si>
    <t>https://www.acnc.gov.au/charity/charities/919951d5-5fac-ea11-a812-000d3ad1f29c/profile</t>
  </si>
  <si>
    <t>http://acnc.gov.au/charity/charities/30f494c1-38af-e811-a963-000d3ad24077/profile</t>
  </si>
  <si>
    <t>https://www.acnc.gov.au/charity/charities/747e14c6-38af-e811-a961-000d3ad24182/profile</t>
  </si>
  <si>
    <t>https://communityfoundation.org.au/organisation/harman-foundation-limited/</t>
  </si>
  <si>
    <t>https://www.acnc.gov.au/charity/charities/400a1957-38af-e811-a95e-000d3ad24c60/profile</t>
  </si>
  <si>
    <t>https://communityfoundation.org.au/organisation/sydney-maritime-museum-ltd-t-a-sydney-heritage-fleet/</t>
  </si>
  <si>
    <t>https://www.acnc.gov.au/charity/charities/c118b230-39af-e811-a963-000d3ad24077/profile</t>
  </si>
  <si>
    <t>https://www.acnc.gov.au/charity/charities/676e5a24-39af-e811-a962-000d3ad24a0d/profile</t>
  </si>
  <si>
    <t>https://www.acnc.gov.au/charity/charities/df551e89-3aaf-e811-a962-000d3ad24a0d/profile</t>
  </si>
  <si>
    <t>https://www.acnc.gov.au/charity/charities/736eb562-30ba-e811-a961-000d3ad24182/profile</t>
  </si>
  <si>
    <t>https://www.acnc.gov.au/charity/charities/150ddf10-f950-ed11-bba2-00224893b0ed/profile</t>
  </si>
  <si>
    <t>https://www.acnc.gov.au/charity/charities/c250daf8-3d24-e911-a976-000d3ad05e15/profile</t>
  </si>
  <si>
    <t>https://www.acnc.gov.au/charity/charities/a172837c-38af-e811-a95e-000d3ad24c60/profile</t>
  </si>
  <si>
    <t>https://www.acnc.gov.au/charity/charities/3d117d58-38af-e811-a960-000d3ad24282/profile</t>
  </si>
  <si>
    <t>Organisations</t>
  </si>
  <si>
    <t>Total Income Year of Grant</t>
  </si>
  <si>
    <t xml:space="preserve">Efficiency </t>
  </si>
  <si>
    <t>The Reconnect Project</t>
  </si>
  <si>
    <t>2021 Local Government Area (LGA) Code</t>
  </si>
  <si>
    <t>2021 Local Government Area (LGA) Name</t>
  </si>
  <si>
    <t>Economic Resources</t>
  </si>
  <si>
    <t>Education and Occuptation</t>
  </si>
  <si>
    <t>Seifa</t>
  </si>
  <si>
    <t>Albury</t>
  </si>
  <si>
    <t>Armidale Regional</t>
  </si>
  <si>
    <t>Ballina</t>
  </si>
  <si>
    <t>Balranald</t>
  </si>
  <si>
    <t>Bathurst Regional</t>
  </si>
  <si>
    <t>Bayside (NSW)</t>
  </si>
  <si>
    <t>Bega Valley</t>
  </si>
  <si>
    <t>Bellingen</t>
  </si>
  <si>
    <t>Berrigan</t>
  </si>
  <si>
    <t>Bland</t>
  </si>
  <si>
    <t>Blayney</t>
  </si>
  <si>
    <t>Bogan</t>
  </si>
  <si>
    <t>Bourke</t>
  </si>
  <si>
    <t>Brewarrina</t>
  </si>
  <si>
    <t>Broken Hill</t>
  </si>
  <si>
    <t>Burwood</t>
  </si>
  <si>
    <t>Cabonne</t>
  </si>
  <si>
    <t>Camden</t>
  </si>
  <si>
    <t>Campbelltown (NSW)</t>
  </si>
  <si>
    <t>Canada Bay</t>
  </si>
  <si>
    <t>Canterbury-Bankstown</t>
  </si>
  <si>
    <t>Carrathool</t>
  </si>
  <si>
    <t>Central Coast (NSW)</t>
  </si>
  <si>
    <t>Central Darling</t>
  </si>
  <si>
    <t>Cessnock</t>
  </si>
  <si>
    <t>Clarence Valley</t>
  </si>
  <si>
    <t>Cobar</t>
  </si>
  <si>
    <t>Coffs Harbour</t>
  </si>
  <si>
    <t>Coolamon</t>
  </si>
  <si>
    <t>Coonamble</t>
  </si>
  <si>
    <t>Cootamundra-Gundagai Regional</t>
  </si>
  <si>
    <t>Cowra</t>
  </si>
  <si>
    <t>Cumberland</t>
  </si>
  <si>
    <t>Dubbo Regional</t>
  </si>
  <si>
    <t>Dungog</t>
  </si>
  <si>
    <t>Edward River</t>
  </si>
  <si>
    <t>Eurobodalla</t>
  </si>
  <si>
    <t>Fairfield</t>
  </si>
  <si>
    <t>Federation</t>
  </si>
  <si>
    <t>Forbes</t>
  </si>
  <si>
    <t>Georges River</t>
  </si>
  <si>
    <t>Gilgandra</t>
  </si>
  <si>
    <t>Glen Innes Severn</t>
  </si>
  <si>
    <t>Goulburn Mulwaree</t>
  </si>
  <si>
    <t>Greater Hume Shire</t>
  </si>
  <si>
    <t>Griffith</t>
  </si>
  <si>
    <t>Gunnedah</t>
  </si>
  <si>
    <t>Gwydir</t>
  </si>
  <si>
    <t>Hawkesbury</t>
  </si>
  <si>
    <t>Hay</t>
  </si>
  <si>
    <t>Hilltops</t>
  </si>
  <si>
    <t>Hornsby</t>
  </si>
  <si>
    <t>Hunters Hill</t>
  </si>
  <si>
    <t>Inverell</t>
  </si>
  <si>
    <t>Junee</t>
  </si>
  <si>
    <t>Kempsey</t>
  </si>
  <si>
    <t>Kiama</t>
  </si>
  <si>
    <t>Ku-ring-gai</t>
  </si>
  <si>
    <t>Kyogle</t>
  </si>
  <si>
    <t>Lachlan</t>
  </si>
  <si>
    <t>Lake Macquarie</t>
  </si>
  <si>
    <t>Lane Cove</t>
  </si>
  <si>
    <t>Leeton</t>
  </si>
  <si>
    <t>Lismore</t>
  </si>
  <si>
    <t>Lithgow</t>
  </si>
  <si>
    <t>Liverpool Plains</t>
  </si>
  <si>
    <t>Lockhart</t>
  </si>
  <si>
    <t>Mid-Coast</t>
  </si>
  <si>
    <t>Mid-Western Regional</t>
  </si>
  <si>
    <t>Moree Plains</t>
  </si>
  <si>
    <t>Mosman</t>
  </si>
  <si>
    <t>Murray River</t>
  </si>
  <si>
    <t>Murrumbidgee</t>
  </si>
  <si>
    <t>Muswellbrook</t>
  </si>
  <si>
    <t>Nambucca Valley</t>
  </si>
  <si>
    <t>Narrabri</t>
  </si>
  <si>
    <t>Narrandera</t>
  </si>
  <si>
    <t>Narromine</t>
  </si>
  <si>
    <t>North Sydney</t>
  </si>
  <si>
    <t>Oberon</t>
  </si>
  <si>
    <t>Orange</t>
  </si>
  <si>
    <t>Parkes</t>
  </si>
  <si>
    <t>Port Macquarie-Hastings</t>
  </si>
  <si>
    <t>Port Stephens</t>
  </si>
  <si>
    <t>Queanbeyan-Palerang Regional</t>
  </si>
  <si>
    <t>Richmond Valley</t>
  </si>
  <si>
    <t>Shellharbour</t>
  </si>
  <si>
    <t>Shoalhaven</t>
  </si>
  <si>
    <t>Singleton</t>
  </si>
  <si>
    <t>Snowy Monaro Regional</t>
  </si>
  <si>
    <t>Snowy Valleys</t>
  </si>
  <si>
    <t>Strathfield</t>
  </si>
  <si>
    <t>Sydney</t>
  </si>
  <si>
    <t>Tamworth Regional</t>
  </si>
  <si>
    <t>Temora</t>
  </si>
  <si>
    <t>Tenterfield</t>
  </si>
  <si>
    <t>The Hills Shire</t>
  </si>
  <si>
    <t>Upper Hunter Shire</t>
  </si>
  <si>
    <t>Upper Lachlan Shire</t>
  </si>
  <si>
    <t>Uralla</t>
  </si>
  <si>
    <t>Wagga Wagga</t>
  </si>
  <si>
    <t>Walcha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</si>
  <si>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</si>
  <si>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</si>
  <si>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</si>
  <si>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</si>
  <si>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</si>
  <si>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</si>
  <si>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</si>
  <si>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Wollondilly</t>
  </si>
  <si>
    <t>Wollongong</t>
  </si>
  <si>
    <t>Woollahra</t>
  </si>
  <si>
    <t>Yass Valley</t>
  </si>
  <si>
    <t>Unincorporated NSW</t>
  </si>
  <si>
    <t>Organisation Name</t>
  </si>
  <si>
    <t>Location</t>
  </si>
  <si>
    <t>Grant Source</t>
  </si>
  <si>
    <t>Weave Y&amp;C Services</t>
  </si>
  <si>
    <t>Impact100</t>
  </si>
  <si>
    <t>Dulwich Hill</t>
  </si>
  <si>
    <t>Gadigal</t>
  </si>
  <si>
    <t>Newtown</t>
  </si>
  <si>
    <t>Not available (2024 grant)</t>
  </si>
  <si>
    <t>Health &amp; Wellbeing (assumed)</t>
  </si>
  <si>
    <t>Not specified</t>
  </si>
  <si>
    <t>Unknown</t>
  </si>
  <si>
    <t>South Eastern Sydney</t>
  </si>
  <si>
    <t>Queanbeyan</t>
  </si>
  <si>
    <t>Byron or Northern Rivers</t>
  </si>
  <si>
    <t>Northern Beaches, Sydney</t>
  </si>
  <si>
    <t>Statewide</t>
  </si>
  <si>
    <t>Southern Highlands</t>
  </si>
  <si>
    <t>Family &amp; Domestic Violence</t>
  </si>
  <si>
    <t>Hunter Region</t>
  </si>
  <si>
    <t>Homelessness / Community Support</t>
  </si>
  <si>
    <t>Refugee &amp; Asylum Support</t>
  </si>
  <si>
    <t>Inner Sydney</t>
  </si>
  <si>
    <t>Community Support / Food Security</t>
  </si>
  <si>
    <t>NSW-wide</t>
  </si>
  <si>
    <t>Contribution (millions)</t>
  </si>
  <si>
    <t>Individual and family services</t>
  </si>
  <si>
    <t>First Nations communities</t>
  </si>
  <si>
    <t>Environment and climate change</t>
  </si>
  <si>
    <t>Education, training and employment</t>
  </si>
  <si>
    <t>Health, wellbeing and medical research</t>
  </si>
  <si>
    <t>International aid and development</t>
  </si>
  <si>
    <t>Civic engagement and social inclusion</t>
  </si>
  <si>
    <t>Arts and culture</t>
  </si>
  <si>
    <t>Housing and homelessness</t>
  </si>
  <si>
    <t>Community and economic development</t>
  </si>
  <si>
    <t>Community Issues</t>
  </si>
  <si>
    <t>Percentage of Respondents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</si>
</sst>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;[Red]\-&quot;$&quot;#,##0"/>
    <numFmt numFmtId="165" formatCode="_-&quot;$&quot;* #,##0.00_-;\-&quot;$&quot;* #,##0.00_-;_-&quot;$&quot;* &quot;-&quot;??_-;_-@_-"/>
    <numFmt numFmtId="166" formatCode="&quot;$&quot;#,##0.00"/>
  </numFmts>
  <fonts count="1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</cellStyleXfs>
  <cellXfs count="33">
    <xf numFmtId="0" fontId="0" fillId="0" borderId="0" xfId="0"/>
    <xf numFmtId="3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1" applyFill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2" applyFont="1"/>
    <xf numFmtId="10" fontId="0" fillId="0" borderId="0" xfId="3" applyNumberFormat="1" applyFont="1"/>
    <xf numFmtId="6" fontId="0" fillId="0" borderId="0" xfId="0" applyNumberFormat="1"/>
    <xf numFmtId="165" fontId="2" fillId="0" borderId="0" xfId="2" applyFont="1"/>
    <xf numFmtId="166" fontId="0" fillId="0" borderId="0" xfId="0" applyNumberFormat="1"/>
    <xf numFmtId="166" fontId="2" fillId="0" borderId="0" xfId="2" applyNumberFormat="1" applyFont="1"/>
    <xf numFmtId="166" fontId="0" fillId="0" borderId="0" xfId="0" applyNumberFormat="1" applyAlignment="1">
      <alignment horizontal="right"/>
    </xf>
    <xf numFmtId="166" fontId="3" fillId="0" borderId="0" xfId="0" applyNumberFormat="1" applyFont="1"/>
    <xf numFmtId="164" fontId="3" fillId="0" borderId="0" xfId="0" applyNumberFormat="1" applyFont="1"/>
    <xf numFmtId="0" fontId="6" fillId="0" borderId="0" xfId="0" applyFont="1"/>
    <xf numFmtId="8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wrapText="1"/>
    </xf>
    <xf numFmtId="6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0" fillId="3" borderId="0" xfId="0" applyFill="1"/>
    <xf numFmtId="0" fontId="0" fillId="2" borderId="0" xfId="0" applyFill="1"/>
  </cellXfs>
  <cellStyles count="5">
    <cellStyle name="Currency" xfId="2" builtinId="4"/>
    <cellStyle name="Hyperlink" xfId="1" builtinId="8"/>
    <cellStyle name="Normal" xfId="0" builtinId="0"/>
    <cellStyle name="Normal 3" xfId="4" xr:uid="{7DBE63ED-F805-4B99-A8E1-D437E2834F0B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ACF Donation Distribution</a:t>
            </a:r>
            <a:r>
              <a:rPr lang="en-US" baseline="0"/>
              <a:t> (2023-24)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'Lee q3'!$B$1</c:f>
              <c:strCache>
                <c:ptCount val="1"/>
                <c:pt idx="0">
                  <c:v>Contribution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'Lee q3'!$A$2:$A$11</c:f>
              <c:strCache>
                <c:ptCount val="10"/>
                <c:pt idx="0">
                  <c:v>Individual and family services</c:v>
                </c:pt>
                <c:pt idx="1">
                  <c:v>First Nations communities</c:v>
                </c:pt>
                <c:pt idx="2">
                  <c:v>Environment and climate change</c:v>
                </c:pt>
                <c:pt idx="3">
                  <c:v>Education, training and employment</c:v>
                </c:pt>
                <c:pt idx="4">
                  <c:v>Health, wellbeing and medical research</c:v>
                </c:pt>
                <c:pt idx="5">
                  <c:v>International aid and development</c:v>
                </c:pt>
                <c:pt idx="6">
                  <c:v>Civic engagement and social inclusion</c:v>
                </c:pt>
                <c:pt idx="7">
                  <c:v>Arts and culture</c:v>
                </c:pt>
                <c:pt idx="8">
                  <c:v>Housing and homelessness</c:v>
                </c:pt>
                <c:pt idx="9">
                  <c:v>Community and economic development</c:v>
                </c:pt>
              </c:strCache>
            </c:strRef>
          </c:cat>
          <c:val>
            <c:numRef>
              <c:f>'Lee q3'!$B$2:$B$11</c:f>
              <c:numCache>
                <c:formatCode>General</c:formatCode>
                <c:ptCount val="10"/>
                <c:pt idx="0">
                  <c:v>11.9</c:v>
                </c:pt>
                <c:pt idx="1">
                  <c:v>10.199999999999999</c:v>
                </c:pt>
                <c:pt idx="2">
                  <c:v>3.3</c:v>
                </c:pt>
                <c:pt idx="3">
                  <c:v>3</c:v>
                </c:pt>
                <c:pt idx="4">
                  <c:v>2.6</c:v>
                </c:pt>
                <c:pt idx="5">
                  <c:v>2.2000000000000002</c:v>
                </c:pt>
                <c:pt idx="6">
                  <c:v>2.1</c:v>
                </c:pt>
                <c:pt idx="7">
                  <c:v>2.1</c:v>
                </c:pt>
                <c:pt idx="8">
                  <c:v>1.1000000000000001</c:v>
                </c:pt>
                <c:pt idx="9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F-43CF-977D-5D53FE70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618255"/>
        <c:axId val="1861617295"/>
      </c:barChart>
      <c:catAx>
        <c:axId val="186161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Focus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17295"/>
        <c:crosses val="autoZero"/>
        <c:auto val="1"/>
        <c:lblAlgn val="ctr"/>
        <c:lblOffset val="100"/>
        <c:noMultiLvlLbl val="0"/>
      </c:catAx>
      <c:valAx>
        <c:axId val="18616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Money</a:t>
                </a:r>
                <a:r>
                  <a:rPr lang="en-AU" baseline="0"/>
                  <a:t> donated ($millions)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1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ACF Donation Distribution (2022-23)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'Lee q3'!$B$15</c:f>
              <c:strCache>
                <c:ptCount val="1"/>
                <c:pt idx="0">
                  <c:v>Contribution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'Lee q3'!$A$16:$A$25</c:f>
              <c:strCache>
                <c:ptCount val="10"/>
                <c:pt idx="0">
                  <c:v>First Nations communities</c:v>
                </c:pt>
                <c:pt idx="1">
                  <c:v>Individual and family services</c:v>
                </c:pt>
                <c:pt idx="2">
                  <c:v>Education, training and employment</c:v>
                </c:pt>
                <c:pt idx="3">
                  <c:v>Environment and climate change</c:v>
                </c:pt>
                <c:pt idx="4">
                  <c:v>Health, wellbeing and medical research</c:v>
                </c:pt>
                <c:pt idx="5">
                  <c:v>Arts and culture</c:v>
                </c:pt>
                <c:pt idx="6">
                  <c:v>Civic engagement and social inclusion</c:v>
                </c:pt>
                <c:pt idx="7">
                  <c:v>International aid and development</c:v>
                </c:pt>
                <c:pt idx="8">
                  <c:v>Housing and homelessness</c:v>
                </c:pt>
                <c:pt idx="9">
                  <c:v>Community and economic development</c:v>
                </c:pt>
              </c:strCache>
            </c:strRef>
          </c:cat>
          <c:val>
            <c:numRef>
              <c:f>'Lee q3'!$B$16:$B$25</c:f>
              <c:numCache>
                <c:formatCode>General</c:formatCode>
                <c:ptCount val="10"/>
                <c:pt idx="0">
                  <c:v>12.6</c:v>
                </c:pt>
                <c:pt idx="1">
                  <c:v>7</c:v>
                </c:pt>
                <c:pt idx="2">
                  <c:v>6.9</c:v>
                </c:pt>
                <c:pt idx="3">
                  <c:v>2.8</c:v>
                </c:pt>
                <c:pt idx="4">
                  <c:v>2.5</c:v>
                </c:pt>
                <c:pt idx="5">
                  <c:v>1.6</c:v>
                </c:pt>
                <c:pt idx="6">
                  <c:v>1.5</c:v>
                </c:pt>
                <c:pt idx="7">
                  <c:v>1.1000000000000001</c:v>
                </c:pt>
                <c:pt idx="8">
                  <c:v>0.90700000000000003</c:v>
                </c:pt>
                <c:pt idx="9">
                  <c:v>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7-4B60-ACB1-30817CAF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72415"/>
        <c:axId val="1876372895"/>
      </c:barChart>
      <c:catAx>
        <c:axId val="187637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Focus 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72895"/>
        <c:crosses val="autoZero"/>
        <c:auto val="1"/>
        <c:lblAlgn val="ctr"/>
        <c:lblOffset val="100"/>
        <c:noMultiLvlLbl val="0"/>
      </c:catAx>
      <c:valAx>
        <c:axId val="18763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Money</a:t>
                </a:r>
                <a:r>
                  <a:rPr lang="en-AU" baseline="0"/>
                  <a:t> donated ($millions)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19 issues for community 2024 (The Salvation</a:t>
            </a:r>
            <a:r>
              <a:rPr lang="en-US" baseline="0"/>
              <a:t> Army)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'Lee q3'!$B$28</c:f>
              <c:strCache>
                <c:ptCount val="1"/>
                <c:pt idx="0">
                  <c:v>Percentage of Respondents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'Lee q3'!$A$29:$A$46</c:f>
              <c:strCache>
                <c:ptCount val="18"/>
                <c:pt idx="0">
                  <c:v>Housing Affordability and Homelessness</c:v>
                </c:pt>
                <c:pt idx="1">
                  <c:v>Mental Health</c:v>
                </c:pt>
                <c:pt idx="2">
                  <c:v>Access to Health Care</c:v>
                </c:pt>
                <c:pt idx="3">
                  <c:v>Financial Hardship and Inclusion</c:v>
                </c:pt>
                <c:pt idx="4">
                  <c:v>Alcohol and Drug Misuse</c:v>
                </c:pt>
                <c:pt idx="5">
                  <c:v>Climate Change</c:v>
                </c:pt>
                <c:pt idx="6">
                  <c:v>Family Violence</c:v>
                </c:pt>
                <c:pt idx="7">
                  <c:v>Opportunities for Children and Young People</c:v>
                </c:pt>
                <c:pt idx="8">
                  <c:v>LGBTIQA+ Community Discrimination and Disadvantage</c:v>
                </c:pt>
                <c:pt idx="9">
                  <c:v>Older Australians Discrimination and Disadvantage</c:v>
                </c:pt>
                <c:pt idx="10">
                  <c:v>Racism and Discrimination</c:v>
                </c:pt>
                <c:pt idx="11">
                  <c:v>Treatment of Refugees and Asylum Seekers</c:v>
                </c:pt>
                <c:pt idx="12">
                  <c:v>Gambling Harm</c:v>
                </c:pt>
                <c:pt idx="13">
                  <c:v>Gender Inequality and Inequity</c:v>
                </c:pt>
                <c:pt idx="14">
                  <c:v>Social Isolation and Loneliness</c:v>
                </c:pt>
                <c:pt idx="15">
                  <c:v>Unemployment and Underemployment</c:v>
                </c:pt>
                <c:pt idx="16">
                  <c:v>Aboriginal and Torres Strait Islander Discriminatino and Disadvantage</c:v>
                </c:pt>
                <c:pt idx="17">
                  <c:v>Modern Slavery</c:v>
                </c:pt>
              </c:strCache>
            </c:strRef>
          </c:cat>
          <c:val>
            <c:numRef>
              <c:f>'Lee q3'!$B$29:$B$46</c:f>
              <c:numCache>
                <c:formatCode>General</c:formatCode>
                <c:ptCount val="18"/>
                <c:pt idx="0">
                  <c:v>71</c:v>
                </c:pt>
                <c:pt idx="1">
                  <c:v>57.6</c:v>
                </c:pt>
                <c:pt idx="2">
                  <c:v>50.4</c:v>
                </c:pt>
                <c:pt idx="3">
                  <c:v>53.2</c:v>
                </c:pt>
                <c:pt idx="4">
                  <c:v>43.4</c:v>
                </c:pt>
                <c:pt idx="5">
                  <c:v>30.1</c:v>
                </c:pt>
                <c:pt idx="6">
                  <c:v>32.700000000000003</c:v>
                </c:pt>
                <c:pt idx="7">
                  <c:v>20.399999999999999</c:v>
                </c:pt>
                <c:pt idx="8">
                  <c:v>4.5999999999999996</c:v>
                </c:pt>
                <c:pt idx="9">
                  <c:v>17.5</c:v>
                </c:pt>
                <c:pt idx="10">
                  <c:v>14.3</c:v>
                </c:pt>
                <c:pt idx="11">
                  <c:v>3.1</c:v>
                </c:pt>
                <c:pt idx="12">
                  <c:v>13.9</c:v>
                </c:pt>
                <c:pt idx="13">
                  <c:v>9.6</c:v>
                </c:pt>
                <c:pt idx="14">
                  <c:v>23.5</c:v>
                </c:pt>
                <c:pt idx="15">
                  <c:v>27.9</c:v>
                </c:pt>
                <c:pt idx="16">
                  <c:v>11.6</c:v>
                </c:pt>
                <c:pt idx="17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3-4870-B704-6EF7F713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90015"/>
        <c:axId val="1855789055"/>
      </c:barChart>
      <c:catAx>
        <c:axId val="185579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Community</a:t>
                </a:r>
                <a:r>
                  <a:rPr lang="en-AU" baseline="0"/>
                  <a:t> Issue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89055"/>
        <c:crosses val="autoZero"/>
        <c:auto val="1"/>
        <c:lblAlgn val="ctr"/>
        <c:lblOffset val="100"/>
        <c:noMultiLvlLbl val="0"/>
      </c:catAx>
      <c:valAx>
        <c:axId val="18557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 of 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9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52386</xdr:rowOff>
    </xdr:from>
    <xdr:to>
      <xdr:col>13</xdr:col>
      <xdr:colOff>504825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9AE23-7775-C8EA-CBF2-4ACE29654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104774</xdr:colOff>
      <xdr:row>0</xdr:row>
      <xdr:rowOff>61911</xdr:rowOff>
    </xdr:from>
    <xdr:to>
      <xdr:col>23</xdr:col>
      <xdr:colOff>209549</xdr:colOff>
      <xdr:row>24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56C15-A8FE-8486-86DF-2E53116DE3B4}"/>
            </a:ext>
            <a:ext uri="{147F2762-F138-4A5C-976F-8EAC2B608ADB}">
              <a16:predDERef xmlns:a16="http://schemas.microsoft.com/office/drawing/2014/main" pred="{4989AE23-7775-C8EA-CBF2-4ACE29654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6621</xdr:colOff>
      <xdr:row>25</xdr:row>
      <xdr:rowOff>140684</xdr:rowOff>
    </xdr:from>
    <xdr:to>
      <xdr:col>20</xdr:col>
      <xdr:colOff>519545</xdr:colOff>
      <xdr:row>60</xdr:row>
      <xdr:rowOff>173182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0ADA1-D4DA-EB7A-254B-6F90FE6ECA27}"/>
            </a:ext>
            <a:ext uri="{147F2762-F138-4A5C-976F-8EAC2B608ADB}">
              <a16:predDERef xmlns:a16="http://schemas.microsoft.com/office/drawing/2014/main" pred="{D6F56C15-A8FE-8486-86DF-2E53116DE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nc.gov.au/charity/charities/676e5a24-39af-e811-a962-000d3ad24a0d/profile" TargetMode="External"/><Relationship Id="rId3" Type="http://schemas.openxmlformats.org/officeDocument/2006/relationships/hyperlink" Target="https://www.acnc.gov.au/charity/charities/f0d9f626-39af-e811-a95e-000d3ad24c60/profile" TargetMode="External"/><Relationship Id="rId7" Type="http://schemas.openxmlformats.org/officeDocument/2006/relationships/hyperlink" Target="https://www.acnc.gov.au/charity/charities/747e14c6-38af-e811-a961-000d3ad24182/profile" TargetMode="External"/><Relationship Id="rId2" Type="http://schemas.openxmlformats.org/officeDocument/2006/relationships/hyperlink" Target="https://communityfoundation.org.au/organisation/sydney-maritime-museum-ltd-t-a-sydney-heritage-fleet/" TargetMode="External"/><Relationship Id="rId1" Type="http://schemas.openxmlformats.org/officeDocument/2006/relationships/hyperlink" Target="https://communityfoundation.org.au/organisation/harman-foundation-limited/" TargetMode="External"/><Relationship Id="rId6" Type="http://schemas.openxmlformats.org/officeDocument/2006/relationships/hyperlink" Target="https://www.acnc.gov.au/charity/charities/e0de2c33-38af-e811-a961-000d3ad24182/profile" TargetMode="External"/><Relationship Id="rId5" Type="http://schemas.openxmlformats.org/officeDocument/2006/relationships/hyperlink" Target="http://acnc.gov.au/charity/charities/30f494c1-38af-e811-a963-000d3ad24077/profile" TargetMode="External"/><Relationship Id="rId4" Type="http://schemas.openxmlformats.org/officeDocument/2006/relationships/hyperlink" Target="https://www.acnc.gov.au/charity/charities/736eb562-30ba-e811-a961-000d3ad24182/profile" TargetMode="External"/><Relationship Id="rId9" Type="http://schemas.openxmlformats.org/officeDocument/2006/relationships/hyperlink" Target="https://www.acnc.gov.au/charity/charities/0470c096-39af-e811-a962-000d3ad24a0d/profile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nc.gov.au/charity/charities/920f7305-2caf-e811-a962-000d3ad24a0d/documents/d53ba4e8-a081-ed11-81ad-00224893b958" TargetMode="External"/><Relationship Id="rId2" Type="http://schemas.openxmlformats.org/officeDocument/2006/relationships/hyperlink" Target="https://www.acnc.gov.au/charity/charities/026fb16b-bbd2-ea11-a813-000d3ad1cd99/documents/ab7afcfe-fddd-ef11-a731-0022489899ef" TargetMode="External"/><Relationship Id="rId1" Type="http://schemas.openxmlformats.org/officeDocument/2006/relationships/hyperlink" Target="https://www.acnc.gov.au/charity/charities/fb85cb30-38af-e811-a963-000d3ad24077/documents/347eb669-b853-e911-a97e-000d3ad05e15" TargetMode="External"/><Relationship Id="rId5" Type="http://schemas.openxmlformats.org/officeDocument/2006/relationships/hyperlink" Target="https://www.acnc.gov.au/charity/charities/d8b2555d-3aaf-e811-a962-000d3ad24a0d/profile" TargetMode="External"/><Relationship Id="rId4" Type="http://schemas.openxmlformats.org/officeDocument/2006/relationships/hyperlink" Target="https://www.acnc.gov.au/charity/charities/fd6d740c-2caf-e811-a95e-000d3ad24c60/document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lateitforward.org.au/wp-content/uploads/2025/02/Annual-Report.pdf" TargetMode="External"/><Relationship Id="rId13" Type="http://schemas.openxmlformats.org/officeDocument/2006/relationships/hyperlink" Target="https://opensupport.org.au/wp-content/uploads/2024/10/open-support-annual-impact-report-2024.pdf" TargetMode="External"/><Relationship Id="rId3" Type="http://schemas.openxmlformats.org/officeDocument/2006/relationships/hyperlink" Target="https://shineforkids.org.au/allnews/our-2022-23-annual-report/" TargetMode="External"/><Relationship Id="rId7" Type="http://schemas.openxmlformats.org/officeDocument/2006/relationships/hyperlink" Target="https://www.acnc.gov.au/charity/charities/d8ef4cba-3aaf-e811-a962-000d3ad24a0d/documents/82cd3f9f-a79f-ed11-aad1-000d3acbbbfb" TargetMode="External"/><Relationship Id="rId12" Type="http://schemas.openxmlformats.org/officeDocument/2006/relationships/hyperlink" Target="https://www.steppingstonehouse.com.au/about-us/annual-reports/" TargetMode="External"/><Relationship Id="rId2" Type="http://schemas.openxmlformats.org/officeDocument/2006/relationships/hyperlink" Target="https://www.lwchc.org.au/governance" TargetMode="External"/><Relationship Id="rId1" Type="http://schemas.openxmlformats.org/officeDocument/2006/relationships/hyperlink" Target="https://drive.google.com/file/d/1zaGkITGcbdl76dyg8m6gpU97S2ilYkas/view" TargetMode="External"/><Relationship Id="rId6" Type="http://schemas.openxmlformats.org/officeDocument/2006/relationships/hyperlink" Target="https://www.liverpoolnc.org.au/annual-report" TargetMode="External"/><Relationship Id="rId11" Type="http://schemas.openxmlformats.org/officeDocument/2006/relationships/hyperlink" Target="https://www.acnc.gov.au/charity/charities/f9623e38-38af-e811-a963-000d3ad244fd/documents/" TargetMode="External"/><Relationship Id="rId5" Type="http://schemas.openxmlformats.org/officeDocument/2006/relationships/hyperlink" Target="https://www.acnc.gov.au/charity/charities/b0e3fa13-06b5-ea11-a812-000d3ad1fbf8/documents/b7899096-db80-ed11-81ad-00224893bc23" TargetMode="External"/><Relationship Id="rId10" Type="http://schemas.openxmlformats.org/officeDocument/2006/relationships/hyperlink" Target="https://www.acnc.gov.au/charity/charities/aa697cbb-8711-ed11-b83b-000d3ad21a7c/documents/9facdc88-ecd9-ef11-a730-000d3ad0a972" TargetMode="External"/><Relationship Id="rId4" Type="http://schemas.openxmlformats.org/officeDocument/2006/relationships/hyperlink" Target="https://www.acnc.geekov.au/charity/charities/920f7305-2caf-e811-a962-000d3ad24a0d/documents/ceb68cb4-a97d-ec11-8d20-002248922f83" TargetMode="External"/><Relationship Id="rId9" Type="http://schemas.openxmlformats.org/officeDocument/2006/relationships/hyperlink" Target="https://static1.squarespace.com/static/63fc6b89a7fcf927d88d9018/t/675f72fd4620607f2eb9b010/1734308633903/SFSS+Annual+Report+2024+v2.pdf" TargetMode="External"/><Relationship Id="rId14" Type="http://schemas.openxmlformats.org/officeDocument/2006/relationships/hyperlink" Target="https://www.weave.org.au/wp-content/uploads/2023/03/Weave-Youth-Community-Services-Annual-Report-2021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82C8-5B16-47B0-B199-F56DBF1CD34B}">
  <dimension ref="A1:A41"/>
  <sheetViews>
    <sheetView workbookViewId="0"/>
  </sheetViews>
  <sheetFormatPr defaultRowHeight="15"/>
  <cols>
    <col min="1" max="1" width="49.85546875" customWidth="1"/>
  </cols>
  <sheetData>
    <row r="1" spans="1:1">
      <c r="A1" s="3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3D6E-1621-40C7-967E-21BB756875BD}">
  <dimension ref="A1:C5"/>
  <sheetViews>
    <sheetView topLeftCell="V1" workbookViewId="0">
      <selection activeCell="A2" sqref="A2:A5"/>
    </sheetView>
  </sheetViews>
  <sheetFormatPr defaultColWidth="11.42578125" defaultRowHeight="15"/>
  <cols>
    <col min="1" max="1" width="24.28515625" customWidth="1"/>
    <col min="2" max="2" width="24.42578125" customWidth="1"/>
    <col min="3" max="3" width="23.42578125" customWidth="1"/>
  </cols>
  <sheetData>
    <row r="1" spans="1:3">
      <c r="A1" s="3" t="s">
        <v>43</v>
      </c>
      <c r="B1" s="3" t="s">
        <v>185</v>
      </c>
      <c r="C1" s="3" t="s">
        <v>147</v>
      </c>
    </row>
    <row r="2" spans="1:3">
      <c r="A2" t="s">
        <v>62</v>
      </c>
      <c r="B2" s="15">
        <v>230000</v>
      </c>
      <c r="C2" s="15">
        <v>1832103</v>
      </c>
    </row>
    <row r="3" spans="1:3">
      <c r="A3" t="s">
        <v>76</v>
      </c>
      <c r="B3" s="15">
        <v>100000</v>
      </c>
      <c r="C3" s="15">
        <v>576603</v>
      </c>
    </row>
    <row r="4" spans="1:3">
      <c r="A4" t="s">
        <v>64</v>
      </c>
      <c r="B4" s="15">
        <v>100000</v>
      </c>
      <c r="C4" s="15">
        <v>36384</v>
      </c>
    </row>
    <row r="5" spans="1:3">
      <c r="A5" t="s">
        <v>54</v>
      </c>
      <c r="B5" s="15">
        <v>251000</v>
      </c>
      <c r="C5" s="15">
        <v>671183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F192-F17C-4A66-B0B0-C133738A1010}">
  <dimension ref="A1:B12"/>
  <sheetViews>
    <sheetView workbookViewId="0">
      <selection activeCell="A11" sqref="A11"/>
    </sheetView>
  </sheetViews>
  <sheetFormatPr defaultRowHeight="15"/>
  <cols>
    <col min="1" max="1" width="33.28515625" customWidth="1"/>
    <col min="2" max="2" width="46.28515625" customWidth="1"/>
  </cols>
  <sheetData>
    <row r="1" spans="1:2">
      <c r="A1" s="3" t="s">
        <v>279</v>
      </c>
      <c r="B1" s="3" t="s">
        <v>280</v>
      </c>
    </row>
    <row r="2" spans="1:2">
      <c r="A2" t="s">
        <v>10</v>
      </c>
      <c r="B2" s="1">
        <v>62000</v>
      </c>
    </row>
    <row r="3" spans="1:2">
      <c r="A3" t="s">
        <v>6</v>
      </c>
      <c r="B3" s="1">
        <v>5177465</v>
      </c>
    </row>
    <row r="4" spans="1:2">
      <c r="A4" t="s">
        <v>20</v>
      </c>
      <c r="B4" s="1">
        <v>58200639</v>
      </c>
    </row>
    <row r="5" spans="1:2">
      <c r="A5" t="s">
        <v>16</v>
      </c>
      <c r="B5" s="1">
        <v>0</v>
      </c>
    </row>
    <row r="6" spans="1:2">
      <c r="A6" t="s">
        <v>31</v>
      </c>
      <c r="B6" s="1">
        <v>81756</v>
      </c>
    </row>
    <row r="7" spans="1:2">
      <c r="A7" t="s">
        <v>21</v>
      </c>
      <c r="B7" s="1">
        <v>0</v>
      </c>
    </row>
    <row r="8" spans="1:2">
      <c r="A8" t="s">
        <v>38</v>
      </c>
      <c r="B8" s="1">
        <v>3790804</v>
      </c>
    </row>
    <row r="9" spans="1:2">
      <c r="A9" t="s">
        <v>22</v>
      </c>
      <c r="B9" s="1">
        <v>0</v>
      </c>
    </row>
    <row r="10" spans="1:2">
      <c r="A10" t="s">
        <v>39</v>
      </c>
      <c r="B10">
        <v>0</v>
      </c>
    </row>
    <row r="11" spans="1:2">
      <c r="A11" t="s">
        <v>35</v>
      </c>
      <c r="B11" s="1">
        <v>1000000</v>
      </c>
    </row>
    <row r="12" spans="1:2">
      <c r="A12" s="3" t="s">
        <v>281</v>
      </c>
      <c r="B12" s="1">
        <f>MEDIAN(B2:B11)</f>
        <v>71878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82F7-6A23-479D-9215-2B1B028B0C01}">
  <dimension ref="A1:G24"/>
  <sheetViews>
    <sheetView workbookViewId="0">
      <selection activeCell="E21" sqref="E21"/>
    </sheetView>
  </sheetViews>
  <sheetFormatPr defaultRowHeight="15"/>
  <cols>
    <col min="2" max="2" width="35.5703125" customWidth="1"/>
    <col min="3" max="3" width="31" customWidth="1"/>
    <col min="4" max="4" width="27.85546875" customWidth="1"/>
    <col min="5" max="5" width="39.140625" customWidth="1"/>
    <col min="6" max="6" width="27.140625" customWidth="1"/>
    <col min="7" max="7" width="32" customWidth="1"/>
  </cols>
  <sheetData>
    <row r="1" spans="1:7" s="3" customFormat="1">
      <c r="A1" s="3" t="s">
        <v>183</v>
      </c>
      <c r="B1" s="3" t="s">
        <v>184</v>
      </c>
      <c r="C1" s="16" t="s">
        <v>185</v>
      </c>
      <c r="D1" s="16" t="s">
        <v>186</v>
      </c>
      <c r="E1" s="16" t="s">
        <v>187</v>
      </c>
      <c r="F1" s="16" t="s">
        <v>282</v>
      </c>
      <c r="G1" s="16" t="s">
        <v>283</v>
      </c>
    </row>
    <row r="2" spans="1:7">
      <c r="A2">
        <v>2017</v>
      </c>
      <c r="B2" t="s">
        <v>15</v>
      </c>
      <c r="C2" s="13">
        <v>100000</v>
      </c>
      <c r="D2" s="13">
        <v>1176053</v>
      </c>
      <c r="E2" s="13">
        <v>1212437</v>
      </c>
      <c r="F2" s="13">
        <f>E2-D2</f>
        <v>36384</v>
      </c>
      <c r="G2" s="14">
        <f>(E2 - D2) / D2</f>
        <v>3.0937381223465271E-2</v>
      </c>
    </row>
    <row r="3" spans="1:7">
      <c r="A3">
        <v>2018</v>
      </c>
      <c r="B3" t="s">
        <v>33</v>
      </c>
      <c r="C3" s="13">
        <v>100000</v>
      </c>
      <c r="D3" s="13">
        <v>3683805</v>
      </c>
      <c r="E3" s="13">
        <v>4260408</v>
      </c>
      <c r="F3" s="13">
        <f t="shared" ref="F3:F14" si="0">E3-D3</f>
        <v>576603</v>
      </c>
      <c r="G3" s="14">
        <f t="shared" ref="G3:G14" si="1">(E3 - D3) / D3</f>
        <v>0.15652375736500709</v>
      </c>
    </row>
    <row r="4" spans="1:7">
      <c r="A4">
        <v>2020</v>
      </c>
      <c r="B4" t="s">
        <v>28</v>
      </c>
      <c r="C4" s="13">
        <v>100000</v>
      </c>
      <c r="D4" s="13">
        <v>2138469</v>
      </c>
      <c r="E4" s="13">
        <v>2854123</v>
      </c>
      <c r="F4" s="13">
        <f t="shared" si="0"/>
        <v>715654</v>
      </c>
      <c r="G4" s="14">
        <f t="shared" si="1"/>
        <v>0.33465717763502767</v>
      </c>
    </row>
    <row r="5" spans="1:7">
      <c r="A5">
        <v>2021</v>
      </c>
      <c r="B5" t="s">
        <v>27</v>
      </c>
      <c r="C5" s="13">
        <v>50000</v>
      </c>
      <c r="D5" s="13">
        <v>4642728</v>
      </c>
      <c r="E5" s="13">
        <v>4680713</v>
      </c>
      <c r="F5" s="13">
        <f t="shared" si="0"/>
        <v>37985</v>
      </c>
      <c r="G5" s="14">
        <f t="shared" si="1"/>
        <v>8.1816121900744557E-3</v>
      </c>
    </row>
    <row r="6" spans="1:7">
      <c r="A6">
        <v>2021</v>
      </c>
      <c r="B6" t="s">
        <v>8</v>
      </c>
      <c r="C6" s="13">
        <v>50000</v>
      </c>
      <c r="D6" s="13">
        <v>10020</v>
      </c>
      <c r="E6" s="13">
        <v>348670</v>
      </c>
      <c r="F6" s="13">
        <f t="shared" si="0"/>
        <v>338650</v>
      </c>
      <c r="G6" s="14">
        <f>(E6 - D6) / D6</f>
        <v>33.797405189620761</v>
      </c>
    </row>
    <row r="7" spans="1:7">
      <c r="A7">
        <v>2021</v>
      </c>
      <c r="B7" t="s">
        <v>18</v>
      </c>
      <c r="C7" s="13">
        <v>10000</v>
      </c>
      <c r="D7" s="13">
        <v>2080514</v>
      </c>
      <c r="E7" s="13">
        <v>2368891</v>
      </c>
      <c r="F7" s="13">
        <f t="shared" si="0"/>
        <v>288377</v>
      </c>
      <c r="G7" s="14">
        <f t="shared" si="1"/>
        <v>0.13860853615981436</v>
      </c>
    </row>
    <row r="8" spans="1:7">
      <c r="A8">
        <v>2021</v>
      </c>
      <c r="B8" t="s">
        <v>37</v>
      </c>
      <c r="C8" s="13">
        <v>10000</v>
      </c>
      <c r="D8" s="13">
        <v>5172911</v>
      </c>
      <c r="E8" s="13">
        <v>5091779</v>
      </c>
      <c r="F8" s="13">
        <f t="shared" si="0"/>
        <v>-81132</v>
      </c>
      <c r="G8" s="14">
        <f t="shared" si="1"/>
        <v>-1.5684012348173012E-2</v>
      </c>
    </row>
    <row r="9" spans="1:7">
      <c r="A9">
        <v>2021</v>
      </c>
      <c r="B9" t="s">
        <v>40</v>
      </c>
      <c r="C9" s="13">
        <v>10000</v>
      </c>
      <c r="D9" s="13">
        <v>3335569</v>
      </c>
      <c r="E9" s="13">
        <v>2964264</v>
      </c>
      <c r="F9" s="13">
        <f t="shared" si="0"/>
        <v>-371305</v>
      </c>
      <c r="G9" s="14">
        <f t="shared" si="1"/>
        <v>-0.11131683979554913</v>
      </c>
    </row>
    <row r="10" spans="1:7">
      <c r="A10">
        <v>2022</v>
      </c>
      <c r="B10" t="s">
        <v>34</v>
      </c>
      <c r="C10" s="13">
        <v>100000</v>
      </c>
      <c r="D10" s="13">
        <v>231371</v>
      </c>
      <c r="E10" s="13">
        <v>276644</v>
      </c>
      <c r="F10" s="13">
        <f t="shared" si="0"/>
        <v>45273</v>
      </c>
      <c r="G10" s="14">
        <f t="shared" si="1"/>
        <v>0.19567275069044954</v>
      </c>
    </row>
    <row r="11" spans="1:7">
      <c r="A11">
        <v>2023</v>
      </c>
      <c r="B11" t="s">
        <v>19</v>
      </c>
      <c r="C11" s="13">
        <v>17000</v>
      </c>
      <c r="D11" s="13">
        <v>1892987</v>
      </c>
      <c r="E11" s="13">
        <v>1973062</v>
      </c>
      <c r="F11" s="13">
        <f t="shared" si="0"/>
        <v>80075</v>
      </c>
      <c r="G11" s="14">
        <f t="shared" si="1"/>
        <v>4.2300871585488967E-2</v>
      </c>
    </row>
    <row r="12" spans="1:7">
      <c r="A12">
        <v>2023</v>
      </c>
      <c r="B12" t="s">
        <v>7</v>
      </c>
      <c r="C12" s="13">
        <v>17000</v>
      </c>
      <c r="D12" s="13">
        <v>456392</v>
      </c>
      <c r="E12" s="13">
        <v>210392</v>
      </c>
      <c r="F12" s="13">
        <f>E12-D12</f>
        <v>-246000</v>
      </c>
      <c r="G12" s="14">
        <f t="shared" si="1"/>
        <v>-0.53901032445792219</v>
      </c>
    </row>
    <row r="13" spans="1:7">
      <c r="A13">
        <v>2023</v>
      </c>
      <c r="B13" t="s">
        <v>23</v>
      </c>
      <c r="C13" s="13">
        <v>17000</v>
      </c>
      <c r="D13" s="13">
        <v>1344472</v>
      </c>
      <c r="E13" s="13">
        <v>1232754</v>
      </c>
      <c r="F13" s="13">
        <f t="shared" si="0"/>
        <v>-111718</v>
      </c>
      <c r="G13" s="14">
        <f t="shared" si="1"/>
        <v>-8.3094329967451905E-2</v>
      </c>
    </row>
    <row r="14" spans="1:7">
      <c r="A14">
        <v>2023</v>
      </c>
      <c r="B14" t="s">
        <v>14</v>
      </c>
      <c r="C14" s="13">
        <v>100000</v>
      </c>
      <c r="D14" s="13">
        <v>3558023</v>
      </c>
      <c r="E14" s="13">
        <v>3369906</v>
      </c>
      <c r="F14" s="13">
        <f t="shared" si="0"/>
        <v>-188117</v>
      </c>
      <c r="G14" s="14">
        <f t="shared" si="1"/>
        <v>-5.2871215278821972E-2</v>
      </c>
    </row>
    <row r="15" spans="1:7">
      <c r="C15" s="26">
        <f>SUM(C2:C14)</f>
        <v>681000</v>
      </c>
      <c r="D15" s="26">
        <f>SUM(D2:D14)</f>
        <v>29723314</v>
      </c>
      <c r="E15" s="26">
        <f>SUM(E2:E14)</f>
        <v>30844043</v>
      </c>
    </row>
    <row r="24" spans="5:5">
      <c r="E24" t="s">
        <v>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780D-176A-4E4F-886F-968231427BB4}">
  <dimension ref="A1:E26"/>
  <sheetViews>
    <sheetView workbookViewId="0">
      <selection activeCell="B2" sqref="B2"/>
    </sheetView>
  </sheetViews>
  <sheetFormatPr defaultRowHeight="15"/>
  <cols>
    <col min="1" max="1" width="42.28515625" style="3" customWidth="1"/>
    <col min="2" max="2" width="35.7109375" style="17" customWidth="1"/>
    <col min="3" max="3" width="36.140625" style="17" customWidth="1"/>
    <col min="4" max="4" width="44.5703125" style="17" customWidth="1"/>
    <col min="5" max="5" width="89" customWidth="1"/>
  </cols>
  <sheetData>
    <row r="1" spans="1:5" s="3" customFormat="1">
      <c r="A1" s="3" t="s">
        <v>285</v>
      </c>
      <c r="B1" s="18"/>
      <c r="C1" s="18"/>
      <c r="D1" s="18"/>
    </row>
    <row r="2" spans="1:5">
      <c r="A2" s="3" t="s">
        <v>0</v>
      </c>
      <c r="B2" s="18" t="s">
        <v>44</v>
      </c>
      <c r="C2" s="18" t="s">
        <v>286</v>
      </c>
      <c r="D2" s="18" t="s">
        <v>287</v>
      </c>
      <c r="E2" s="3" t="s">
        <v>288</v>
      </c>
    </row>
    <row r="3" spans="1:5">
      <c r="A3" s="3" t="s">
        <v>17</v>
      </c>
      <c r="B3" s="17">
        <v>20610169</v>
      </c>
      <c r="C3" s="17">
        <v>21360530</v>
      </c>
      <c r="D3" s="17">
        <v>21166517</v>
      </c>
      <c r="E3" s="2" t="s">
        <v>289</v>
      </c>
    </row>
    <row r="4" spans="1:5">
      <c r="A4" s="3" t="s">
        <v>69</v>
      </c>
      <c r="B4" s="17">
        <v>5005802</v>
      </c>
      <c r="C4" s="21">
        <v>6199597</v>
      </c>
      <c r="D4" s="21">
        <v>6777776</v>
      </c>
      <c r="E4" t="s">
        <v>290</v>
      </c>
    </row>
    <row r="5" spans="1:5">
      <c r="A5" s="22" t="s">
        <v>75</v>
      </c>
      <c r="B5" s="21">
        <v>4427394</v>
      </c>
      <c r="C5" s="21">
        <v>4552019</v>
      </c>
      <c r="D5" s="21">
        <v>5008232</v>
      </c>
      <c r="E5" t="s">
        <v>291</v>
      </c>
    </row>
    <row r="6" spans="1:5">
      <c r="A6" s="3" t="s">
        <v>2</v>
      </c>
      <c r="B6" s="15">
        <v>3191568</v>
      </c>
      <c r="C6" s="15">
        <v>2787567</v>
      </c>
      <c r="D6" s="15">
        <v>2783368</v>
      </c>
      <c r="E6" s="2" t="s">
        <v>292</v>
      </c>
    </row>
    <row r="7" spans="1:5">
      <c r="A7" s="3" t="s">
        <v>9</v>
      </c>
      <c r="B7" s="15">
        <v>709554</v>
      </c>
      <c r="C7" s="15">
        <v>621256</v>
      </c>
      <c r="D7" s="15">
        <v>532529</v>
      </c>
      <c r="E7" s="2" t="s">
        <v>293</v>
      </c>
    </row>
    <row r="8" spans="1:5">
      <c r="A8" s="3" t="s">
        <v>29</v>
      </c>
      <c r="B8" s="17">
        <v>627900</v>
      </c>
      <c r="C8" s="17">
        <v>562629</v>
      </c>
      <c r="D8" s="17">
        <v>578302</v>
      </c>
      <c r="E8" t="s">
        <v>294</v>
      </c>
    </row>
    <row r="9" spans="1:5">
      <c r="A9" s="3" t="s">
        <v>82</v>
      </c>
      <c r="B9" s="21">
        <v>570225</v>
      </c>
      <c r="C9" s="21">
        <v>787935</v>
      </c>
      <c r="D9" s="21">
        <v>1499144</v>
      </c>
      <c r="E9" t="s">
        <v>295</v>
      </c>
    </row>
    <row r="10" spans="1:5">
      <c r="A10" s="3" t="s">
        <v>26</v>
      </c>
      <c r="B10" s="17">
        <v>379449</v>
      </c>
      <c r="C10" s="19" t="s">
        <v>296</v>
      </c>
      <c r="D10" s="17">
        <v>905942</v>
      </c>
      <c r="E10" t="s">
        <v>297</v>
      </c>
    </row>
    <row r="11" spans="1:5">
      <c r="A11" s="3" t="s">
        <v>5</v>
      </c>
      <c r="B11" s="17">
        <v>373008</v>
      </c>
      <c r="C11" s="17">
        <v>4979971</v>
      </c>
      <c r="D11" s="17">
        <v>5612733</v>
      </c>
      <c r="E11" t="s">
        <v>298</v>
      </c>
    </row>
    <row r="12" spans="1:5">
      <c r="A12" s="3" t="s">
        <v>24</v>
      </c>
      <c r="B12" s="17">
        <v>359147</v>
      </c>
      <c r="C12" s="17">
        <v>1125091</v>
      </c>
      <c r="D12" s="17">
        <v>777661</v>
      </c>
      <c r="E12" t="s">
        <v>299</v>
      </c>
    </row>
    <row r="13" spans="1:5">
      <c r="A13" s="3" t="s">
        <v>1</v>
      </c>
      <c r="B13" s="15">
        <v>346890</v>
      </c>
      <c r="C13" s="15">
        <v>8974833</v>
      </c>
      <c r="D13" s="15">
        <v>11837403</v>
      </c>
      <c r="E13" s="2" t="s">
        <v>300</v>
      </c>
    </row>
    <row r="14" spans="1:5">
      <c r="A14" s="3" t="s">
        <v>51</v>
      </c>
      <c r="B14" s="17">
        <v>293267</v>
      </c>
      <c r="C14" s="17">
        <v>2344427</v>
      </c>
      <c r="D14" s="17">
        <v>2666098</v>
      </c>
      <c r="E14" s="2" t="s">
        <v>301</v>
      </c>
    </row>
    <row r="15" spans="1:5">
      <c r="A15" s="3" t="s">
        <v>13</v>
      </c>
      <c r="B15" s="15">
        <v>283949</v>
      </c>
      <c r="C15" s="1">
        <v>170650</v>
      </c>
      <c r="D15" s="15">
        <v>151165</v>
      </c>
      <c r="E15" s="2" t="s">
        <v>302</v>
      </c>
    </row>
    <row r="16" spans="1:5">
      <c r="A16" s="3" t="s">
        <v>56</v>
      </c>
      <c r="B16" s="17">
        <v>175000</v>
      </c>
      <c r="C16" s="20">
        <v>2061127</v>
      </c>
      <c r="D16" s="20">
        <v>2387880</v>
      </c>
      <c r="E16" t="s">
        <v>301</v>
      </c>
    </row>
    <row r="17" spans="1:5">
      <c r="A17" s="3" t="s">
        <v>3</v>
      </c>
      <c r="B17" s="17">
        <v>161776</v>
      </c>
      <c r="C17" s="17">
        <v>228898</v>
      </c>
      <c r="D17" s="17">
        <v>298994</v>
      </c>
      <c r="E17" t="s">
        <v>303</v>
      </c>
    </row>
    <row r="18" spans="1:5">
      <c r="A18" s="3" t="s">
        <v>32</v>
      </c>
      <c r="B18" s="17">
        <v>160000</v>
      </c>
      <c r="C18" s="17">
        <v>1582286</v>
      </c>
      <c r="D18" s="15">
        <v>1860173</v>
      </c>
      <c r="E18" s="2" t="s">
        <v>304</v>
      </c>
    </row>
    <row r="19" spans="1:5">
      <c r="A19" s="3" t="s">
        <v>4</v>
      </c>
      <c r="B19" s="17">
        <v>79700.34</v>
      </c>
      <c r="C19" s="17">
        <v>1556604.81</v>
      </c>
      <c r="D19" s="17">
        <v>2075621.6</v>
      </c>
      <c r="E19" t="s">
        <v>305</v>
      </c>
    </row>
    <row r="20" spans="1:5">
      <c r="A20" s="3" t="s">
        <v>11</v>
      </c>
      <c r="B20" s="17">
        <v>63535</v>
      </c>
      <c r="C20" s="17">
        <v>4558894</v>
      </c>
      <c r="D20" s="17">
        <v>4328059</v>
      </c>
      <c r="E20" s="2" t="s">
        <v>306</v>
      </c>
    </row>
    <row r="21" spans="1:5">
      <c r="A21" s="3" t="s">
        <v>25</v>
      </c>
      <c r="B21" s="17">
        <v>43928</v>
      </c>
      <c r="C21" s="17">
        <v>763324</v>
      </c>
      <c r="D21" s="17">
        <v>801434</v>
      </c>
      <c r="E21" t="s">
        <v>307</v>
      </c>
    </row>
    <row r="22" spans="1:5">
      <c r="A22" s="3" t="s">
        <v>36</v>
      </c>
      <c r="B22" s="23">
        <v>16883.27</v>
      </c>
      <c r="C22" s="23">
        <v>163395.03</v>
      </c>
      <c r="D22" s="23">
        <v>150638.74</v>
      </c>
      <c r="E22" s="2" t="s">
        <v>308</v>
      </c>
    </row>
    <row r="23" spans="1:5">
      <c r="A23" s="3" t="s">
        <v>104</v>
      </c>
      <c r="B23" s="17">
        <v>15000</v>
      </c>
      <c r="C23" s="21">
        <v>102172</v>
      </c>
      <c r="D23" s="21">
        <v>151309</v>
      </c>
      <c r="E23" t="s">
        <v>309</v>
      </c>
    </row>
    <row r="24" spans="1:5">
      <c r="A24" s="3" t="s">
        <v>61</v>
      </c>
      <c r="B24" s="17">
        <v>11657</v>
      </c>
      <c r="C24" s="17">
        <v>763399</v>
      </c>
      <c r="D24" s="17">
        <v>691514</v>
      </c>
      <c r="E24" t="s">
        <v>310</v>
      </c>
    </row>
    <row r="25" spans="1:5">
      <c r="A25" s="3" t="s">
        <v>12</v>
      </c>
      <c r="B25" s="17">
        <v>10000</v>
      </c>
      <c r="C25" s="17">
        <v>283027</v>
      </c>
      <c r="D25" s="17">
        <v>293309</v>
      </c>
      <c r="E25" t="s">
        <v>311</v>
      </c>
    </row>
    <row r="26" spans="1:5">
      <c r="A26" s="3" t="s">
        <v>30</v>
      </c>
      <c r="B26" s="17">
        <v>6050</v>
      </c>
      <c r="C26" s="17">
        <v>1765398</v>
      </c>
      <c r="D26" s="17">
        <v>1712565</v>
      </c>
      <c r="E26" t="s">
        <v>312</v>
      </c>
    </row>
  </sheetData>
  <sortState xmlns:xlrd2="http://schemas.microsoft.com/office/spreadsheetml/2017/richdata2" ref="A3:E26">
    <sortCondition descending="1" ref="B3:B26"/>
  </sortState>
  <hyperlinks>
    <hyperlink ref="E15" r:id="rId1" xr:uid="{1F7B70BC-CA2A-46CF-8F6E-60BA0985FF5C}"/>
    <hyperlink ref="E18" r:id="rId2" xr:uid="{6C9F925D-5B5E-4D46-8427-39BE30575898}"/>
    <hyperlink ref="E6" r:id="rId3" xr:uid="{0C317F09-218E-44F6-B657-F7785AC36A7B}"/>
    <hyperlink ref="E22" r:id="rId4" xr:uid="{F30CBAA1-E4B8-4D00-BB85-3EAB7B665736}"/>
    <hyperlink ref="E13" r:id="rId5" xr:uid="{0D9E65EE-3DE5-4281-840E-375B69083BD2}"/>
    <hyperlink ref="E7" r:id="rId6" xr:uid="{4A3ED32B-E2D8-4D3F-8C88-EDD0017FD730}"/>
    <hyperlink ref="E14" r:id="rId7" xr:uid="{C6A4450F-1078-4ACD-BB85-C1C18E78635A}"/>
    <hyperlink ref="E20" r:id="rId8" xr:uid="{E56319DF-B886-4780-A070-ACAAD24FF7A8}"/>
    <hyperlink ref="E3" r:id="rId9" xr:uid="{78BDB3F4-0B1B-42C0-A311-94B0B0F25A9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61B3-0043-4E58-9763-C282BC8076A6}">
  <dimension ref="A1:G27"/>
  <sheetViews>
    <sheetView zoomScale="130" zoomScaleNormal="130" workbookViewId="0">
      <selection activeCell="C32" sqref="C32"/>
    </sheetView>
  </sheetViews>
  <sheetFormatPr defaultRowHeight="15"/>
  <cols>
    <col min="1" max="1" width="18.85546875" customWidth="1"/>
    <col min="2" max="2" width="40.7109375" customWidth="1"/>
    <col min="3" max="3" width="36" customWidth="1"/>
    <col min="4" max="4" width="29" customWidth="1"/>
    <col min="5" max="5" width="52.28515625" customWidth="1"/>
    <col min="6" max="6" width="25.28515625" customWidth="1"/>
    <col min="7" max="7" width="26.85546875" customWidth="1"/>
    <col min="8" max="8" width="19.5703125" customWidth="1"/>
  </cols>
  <sheetData>
    <row r="1" spans="1:7">
      <c r="A1" s="24" t="s">
        <v>43</v>
      </c>
      <c r="B1" s="3" t="s">
        <v>313</v>
      </c>
      <c r="C1" s="16" t="s">
        <v>44</v>
      </c>
      <c r="D1" s="3" t="s">
        <v>314</v>
      </c>
      <c r="E1" s="16" t="s">
        <v>187</v>
      </c>
      <c r="F1" s="3" t="s">
        <v>282</v>
      </c>
      <c r="G1" s="24" t="s">
        <v>315</v>
      </c>
    </row>
    <row r="2" spans="1:7">
      <c r="A2" t="s">
        <v>64</v>
      </c>
      <c r="B2" s="31" t="s">
        <v>15</v>
      </c>
      <c r="C2" s="27">
        <v>100000</v>
      </c>
      <c r="D2" s="27">
        <v>1176053</v>
      </c>
      <c r="E2" s="27">
        <v>1212437</v>
      </c>
      <c r="F2" s="17">
        <f t="shared" ref="F2:F14" si="0">E2-D2</f>
        <v>36384</v>
      </c>
      <c r="G2" s="25">
        <f t="shared" ref="G2:G14" si="1">F2/C2</f>
        <v>0.36384</v>
      </c>
    </row>
    <row r="3" spans="1:7">
      <c r="A3" t="s">
        <v>76</v>
      </c>
      <c r="B3" s="31" t="s">
        <v>33</v>
      </c>
      <c r="C3" s="27">
        <v>100000</v>
      </c>
      <c r="D3" s="27">
        <v>3683805</v>
      </c>
      <c r="E3" s="27">
        <v>4260408</v>
      </c>
      <c r="F3" s="17">
        <f t="shared" si="0"/>
        <v>576603</v>
      </c>
      <c r="G3" s="25">
        <f t="shared" si="1"/>
        <v>5.7660299999999998</v>
      </c>
    </row>
    <row r="4" spans="1:7">
      <c r="A4" t="s">
        <v>62</v>
      </c>
      <c r="B4" s="31" t="s">
        <v>28</v>
      </c>
      <c r="C4" s="27">
        <v>100000</v>
      </c>
      <c r="D4" s="27">
        <v>2138469</v>
      </c>
      <c r="E4" s="27">
        <v>2854123</v>
      </c>
      <c r="F4" s="17">
        <f t="shared" si="0"/>
        <v>715654</v>
      </c>
      <c r="G4" s="25">
        <f t="shared" si="1"/>
        <v>7.1565399999999997</v>
      </c>
    </row>
    <row r="5" spans="1:7">
      <c r="A5" t="s">
        <v>62</v>
      </c>
      <c r="B5" s="31" t="s">
        <v>8</v>
      </c>
      <c r="C5" s="27">
        <v>50000</v>
      </c>
      <c r="D5" s="27">
        <v>10020</v>
      </c>
      <c r="E5" s="27">
        <v>348670</v>
      </c>
      <c r="F5" s="17">
        <f t="shared" si="0"/>
        <v>338650</v>
      </c>
      <c r="G5" s="25">
        <f t="shared" si="1"/>
        <v>6.7729999999999997</v>
      </c>
    </row>
    <row r="6" spans="1:7">
      <c r="A6" t="s">
        <v>62</v>
      </c>
      <c r="B6" s="31" t="s">
        <v>37</v>
      </c>
      <c r="C6" s="27">
        <v>10000</v>
      </c>
      <c r="D6" s="27">
        <v>5172911</v>
      </c>
      <c r="E6" s="27">
        <v>5091779</v>
      </c>
      <c r="F6" s="17">
        <f t="shared" si="0"/>
        <v>-81132</v>
      </c>
      <c r="G6" s="25">
        <f t="shared" si="1"/>
        <v>-8.1132000000000009</v>
      </c>
    </row>
    <row r="7" spans="1:7">
      <c r="A7" t="s">
        <v>62</v>
      </c>
      <c r="B7" s="31" t="s">
        <v>40</v>
      </c>
      <c r="C7" s="27">
        <v>10000</v>
      </c>
      <c r="D7" s="27">
        <v>3335569</v>
      </c>
      <c r="E7" s="27">
        <v>2964264</v>
      </c>
      <c r="F7" s="17">
        <f t="shared" si="0"/>
        <v>-371305</v>
      </c>
      <c r="G7" s="25">
        <f t="shared" si="1"/>
        <v>-37.130499999999998</v>
      </c>
    </row>
    <row r="8" spans="1:7">
      <c r="A8" t="s">
        <v>62</v>
      </c>
      <c r="B8" s="31" t="s">
        <v>27</v>
      </c>
      <c r="C8" s="27">
        <v>50000</v>
      </c>
      <c r="D8" s="27">
        <v>4642728</v>
      </c>
      <c r="E8" s="27">
        <v>4680713</v>
      </c>
      <c r="F8" s="27">
        <f t="shared" si="0"/>
        <v>37985</v>
      </c>
      <c r="G8" s="25">
        <f t="shared" si="1"/>
        <v>0.75970000000000004</v>
      </c>
    </row>
    <row r="9" spans="1:7">
      <c r="A9" t="s">
        <v>62</v>
      </c>
      <c r="B9" s="31" t="s">
        <v>18</v>
      </c>
      <c r="C9" s="27">
        <v>10000</v>
      </c>
      <c r="D9" s="27">
        <v>2080514</v>
      </c>
      <c r="E9" s="27">
        <v>2368891</v>
      </c>
      <c r="F9" s="27">
        <f t="shared" si="0"/>
        <v>288377</v>
      </c>
      <c r="G9" s="25">
        <f t="shared" si="1"/>
        <v>28.837700000000002</v>
      </c>
    </row>
    <row r="10" spans="1:7">
      <c r="A10" t="s">
        <v>54</v>
      </c>
      <c r="B10" s="31" t="s">
        <v>316</v>
      </c>
      <c r="C10" s="27">
        <v>100000</v>
      </c>
      <c r="D10" s="27">
        <v>231371</v>
      </c>
      <c r="E10" s="27">
        <v>276644</v>
      </c>
      <c r="F10" s="17">
        <f t="shared" si="0"/>
        <v>45273</v>
      </c>
      <c r="G10" s="25">
        <f t="shared" si="1"/>
        <v>0.45273000000000002</v>
      </c>
    </row>
    <row r="11" spans="1:7">
      <c r="A11" t="s">
        <v>54</v>
      </c>
      <c r="B11" s="31" t="s">
        <v>19</v>
      </c>
      <c r="C11" s="27">
        <v>17000</v>
      </c>
      <c r="D11" s="27">
        <v>1892987</v>
      </c>
      <c r="E11" s="27">
        <v>1973062</v>
      </c>
      <c r="F11" s="17">
        <f t="shared" si="0"/>
        <v>80075</v>
      </c>
      <c r="G11" s="25">
        <f t="shared" si="1"/>
        <v>4.7102941176470585</v>
      </c>
    </row>
    <row r="12" spans="1:7">
      <c r="A12" t="s">
        <v>54</v>
      </c>
      <c r="B12" s="31" t="s">
        <v>7</v>
      </c>
      <c r="C12" s="27">
        <v>17000</v>
      </c>
      <c r="D12" s="27">
        <v>456392</v>
      </c>
      <c r="E12" s="27">
        <v>210392</v>
      </c>
      <c r="F12" s="17">
        <f t="shared" si="0"/>
        <v>-246000</v>
      </c>
      <c r="G12" s="25">
        <f t="shared" si="1"/>
        <v>-14.470588235294118</v>
      </c>
    </row>
    <row r="13" spans="1:7">
      <c r="A13" t="s">
        <v>54</v>
      </c>
      <c r="B13" s="31" t="s">
        <v>23</v>
      </c>
      <c r="C13" s="27">
        <v>17000</v>
      </c>
      <c r="D13" s="27">
        <v>1344472</v>
      </c>
      <c r="E13" s="27">
        <v>1232754</v>
      </c>
      <c r="F13" s="17">
        <f t="shared" si="0"/>
        <v>-111718</v>
      </c>
      <c r="G13" s="25">
        <f t="shared" si="1"/>
        <v>-6.5716470588235296</v>
      </c>
    </row>
    <row r="14" spans="1:7">
      <c r="A14" t="s">
        <v>54</v>
      </c>
      <c r="B14" s="31" t="s">
        <v>14</v>
      </c>
      <c r="C14" s="27">
        <v>100000</v>
      </c>
      <c r="D14" s="27">
        <v>3558023</v>
      </c>
      <c r="E14" s="27">
        <v>3369906</v>
      </c>
      <c r="F14" s="17">
        <f t="shared" si="0"/>
        <v>-188117</v>
      </c>
      <c r="G14" s="25">
        <f t="shared" si="1"/>
        <v>-1.88117</v>
      </c>
    </row>
    <row r="15" spans="1:7">
      <c r="A15" t="s">
        <v>64</v>
      </c>
      <c r="B15" s="32" t="s">
        <v>51</v>
      </c>
      <c r="C15" s="17">
        <v>293267</v>
      </c>
      <c r="D15" s="17">
        <v>2344427</v>
      </c>
      <c r="E15" s="17">
        <v>2666098</v>
      </c>
      <c r="F15" s="17">
        <f t="shared" ref="F15:F27" si="2">E15-D15</f>
        <v>321671</v>
      </c>
      <c r="G15" s="25">
        <f t="shared" ref="G15:G27" si="3">F15/C15</f>
        <v>1.0968537203299382</v>
      </c>
    </row>
    <row r="16" spans="1:7">
      <c r="A16" t="s">
        <v>54</v>
      </c>
      <c r="B16" s="32" t="s">
        <v>13</v>
      </c>
      <c r="C16" s="15">
        <v>283949</v>
      </c>
      <c r="D16" s="17">
        <v>170650</v>
      </c>
      <c r="E16" s="15">
        <v>151165</v>
      </c>
      <c r="F16" s="17">
        <f t="shared" si="2"/>
        <v>-19485</v>
      </c>
      <c r="G16" s="25">
        <f t="shared" si="3"/>
        <v>-6.8621477800590955E-2</v>
      </c>
    </row>
    <row r="17" spans="1:7">
      <c r="A17" t="s">
        <v>76</v>
      </c>
      <c r="B17" s="32" t="s">
        <v>56</v>
      </c>
      <c r="C17" s="17">
        <v>175000</v>
      </c>
      <c r="D17" s="20">
        <v>2061127</v>
      </c>
      <c r="E17" s="20">
        <v>2387880</v>
      </c>
      <c r="F17" s="17">
        <f t="shared" si="2"/>
        <v>326753</v>
      </c>
      <c r="G17" s="25">
        <f t="shared" si="3"/>
        <v>1.8671599999999999</v>
      </c>
    </row>
    <row r="18" spans="1:7">
      <c r="A18" t="s">
        <v>64</v>
      </c>
      <c r="B18" s="32" t="s">
        <v>3</v>
      </c>
      <c r="C18" s="17">
        <v>161776</v>
      </c>
      <c r="D18" s="17">
        <v>228898</v>
      </c>
      <c r="E18" s="17">
        <v>298994</v>
      </c>
      <c r="F18" s="17">
        <f t="shared" si="2"/>
        <v>70096</v>
      </c>
      <c r="G18" s="25">
        <f t="shared" si="3"/>
        <v>0.4332904757195134</v>
      </c>
    </row>
    <row r="19" spans="1:7">
      <c r="A19" t="s">
        <v>76</v>
      </c>
      <c r="B19" s="32" t="s">
        <v>32</v>
      </c>
      <c r="C19" s="17">
        <v>160000</v>
      </c>
      <c r="D19" s="17">
        <v>1582286</v>
      </c>
      <c r="E19" s="15">
        <v>1860173</v>
      </c>
      <c r="F19" s="17">
        <f t="shared" si="2"/>
        <v>277887</v>
      </c>
      <c r="G19" s="25">
        <f t="shared" si="3"/>
        <v>1.7367937499999999</v>
      </c>
    </row>
    <row r="20" spans="1:7">
      <c r="A20" t="s">
        <v>64</v>
      </c>
      <c r="B20" s="32" t="s">
        <v>4</v>
      </c>
      <c r="C20" s="17">
        <v>79700.34</v>
      </c>
      <c r="D20" s="17">
        <v>1556604.81</v>
      </c>
      <c r="E20" s="17">
        <v>2075621.6</v>
      </c>
      <c r="F20" s="17">
        <f t="shared" si="2"/>
        <v>519016.79000000004</v>
      </c>
      <c r="G20" s="25">
        <f t="shared" si="3"/>
        <v>6.512102583251214</v>
      </c>
    </row>
    <row r="21" spans="1:7">
      <c r="A21" t="s">
        <v>76</v>
      </c>
      <c r="B21" s="32" t="s">
        <v>11</v>
      </c>
      <c r="C21" s="17">
        <v>63535</v>
      </c>
      <c r="D21" s="17">
        <v>4558894</v>
      </c>
      <c r="E21" s="17">
        <v>4328059</v>
      </c>
      <c r="F21" s="17">
        <f t="shared" si="2"/>
        <v>-230835</v>
      </c>
      <c r="G21" s="25">
        <f t="shared" si="3"/>
        <v>-3.6331943023530338</v>
      </c>
    </row>
    <row r="22" spans="1:7">
      <c r="A22" t="s">
        <v>76</v>
      </c>
      <c r="B22" s="32" t="s">
        <v>25</v>
      </c>
      <c r="C22" s="17">
        <v>43928</v>
      </c>
      <c r="D22" s="17">
        <v>763324</v>
      </c>
      <c r="E22" s="17">
        <v>801434</v>
      </c>
      <c r="F22" s="17">
        <f t="shared" si="2"/>
        <v>38110</v>
      </c>
      <c r="G22" s="25">
        <f t="shared" si="3"/>
        <v>0.86755600072846473</v>
      </c>
    </row>
    <row r="23" spans="1:7">
      <c r="A23" t="s">
        <v>54</v>
      </c>
      <c r="B23" s="32" t="s">
        <v>36</v>
      </c>
      <c r="C23" s="23">
        <v>16883.27</v>
      </c>
      <c r="D23" s="23">
        <v>163395.03</v>
      </c>
      <c r="E23" s="23">
        <v>150638.74</v>
      </c>
      <c r="F23" s="17">
        <f t="shared" si="2"/>
        <v>-12756.290000000008</v>
      </c>
      <c r="G23" s="25">
        <f t="shared" si="3"/>
        <v>-0.75555801690075486</v>
      </c>
    </row>
    <row r="24" spans="1:7">
      <c r="A24" t="s">
        <v>54</v>
      </c>
      <c r="B24" s="32" t="s">
        <v>104</v>
      </c>
      <c r="C24" s="17">
        <v>15000</v>
      </c>
      <c r="D24" s="21">
        <v>102172</v>
      </c>
      <c r="E24" s="21">
        <v>151309</v>
      </c>
      <c r="F24" s="17">
        <f t="shared" si="2"/>
        <v>49137</v>
      </c>
      <c r="G24" s="25">
        <f t="shared" si="3"/>
        <v>3.2757999999999998</v>
      </c>
    </row>
    <row r="25" spans="1:7">
      <c r="A25" t="s">
        <v>62</v>
      </c>
      <c r="B25" s="32" t="s">
        <v>61</v>
      </c>
      <c r="C25" s="17">
        <v>11657</v>
      </c>
      <c r="D25" s="17">
        <v>763399</v>
      </c>
      <c r="E25" s="17">
        <v>691514</v>
      </c>
      <c r="F25" s="17">
        <f t="shared" si="2"/>
        <v>-71885</v>
      </c>
      <c r="G25" s="25">
        <f t="shared" si="3"/>
        <v>-6.1666809642275027</v>
      </c>
    </row>
    <row r="26" spans="1:7">
      <c r="A26" t="s">
        <v>54</v>
      </c>
      <c r="B26" s="32" t="s">
        <v>12</v>
      </c>
      <c r="C26" s="17">
        <v>10000</v>
      </c>
      <c r="D26" s="17">
        <v>283027</v>
      </c>
      <c r="E26" s="17">
        <v>293309</v>
      </c>
      <c r="F26" s="17">
        <f t="shared" si="2"/>
        <v>10282</v>
      </c>
      <c r="G26" s="25">
        <f t="shared" si="3"/>
        <v>1.0282</v>
      </c>
    </row>
    <row r="27" spans="1:7">
      <c r="A27" t="s">
        <v>76</v>
      </c>
      <c r="B27" s="32" t="s">
        <v>30</v>
      </c>
      <c r="C27" s="17">
        <v>6050</v>
      </c>
      <c r="D27" s="17">
        <v>1765398</v>
      </c>
      <c r="E27" s="17">
        <v>1712565</v>
      </c>
      <c r="F27" s="17">
        <f t="shared" si="2"/>
        <v>-52833</v>
      </c>
      <c r="G27" s="25">
        <f t="shared" si="3"/>
        <v>-8.7327272727272724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40A9-28F5-4FE9-8AB8-69A515C90116}">
  <dimension ref="A1:E130"/>
  <sheetViews>
    <sheetView tabSelected="1" topLeftCell="A14" workbookViewId="0">
      <selection activeCell="J23" sqref="J23"/>
    </sheetView>
  </sheetViews>
  <sheetFormatPr defaultColWidth="9" defaultRowHeight="15"/>
  <cols>
    <col min="1" max="1" width="32.140625" customWidth="1"/>
    <col min="2" max="2" width="44.85546875" customWidth="1"/>
    <col min="3" max="3" width="17.7109375" customWidth="1"/>
    <col min="4" max="4" width="26.7109375" customWidth="1"/>
    <col min="5" max="5" width="9" bestFit="1" customWidth="1"/>
  </cols>
  <sheetData>
    <row r="1" spans="1:5">
      <c r="A1" t="s">
        <v>317</v>
      </c>
      <c r="B1" t="s">
        <v>318</v>
      </c>
      <c r="C1" t="s">
        <v>319</v>
      </c>
      <c r="D1" t="s">
        <v>320</v>
      </c>
      <c r="E1" t="s">
        <v>321</v>
      </c>
    </row>
    <row r="2" spans="1:5">
      <c r="A2">
        <v>10050</v>
      </c>
      <c r="B2" t="s">
        <v>322</v>
      </c>
      <c r="C2">
        <v>962.10914769999999</v>
      </c>
      <c r="D2">
        <v>954.27004910000005</v>
      </c>
      <c r="E2">
        <v>968</v>
      </c>
    </row>
    <row r="3" spans="1:5">
      <c r="A3">
        <v>10180</v>
      </c>
      <c r="B3" t="s">
        <v>323</v>
      </c>
      <c r="C3">
        <v>955.14911949999998</v>
      </c>
      <c r="D3">
        <v>1009.6931520000001</v>
      </c>
      <c r="E3">
        <v>980</v>
      </c>
    </row>
    <row r="4" spans="1:5">
      <c r="A4">
        <v>10250</v>
      </c>
      <c r="B4" t="s">
        <v>324</v>
      </c>
      <c r="C4">
        <v>1011.181088</v>
      </c>
      <c r="D4">
        <v>990.63699380000003</v>
      </c>
      <c r="E4">
        <v>1015</v>
      </c>
    </row>
    <row r="5" spans="1:5">
      <c r="A5">
        <v>10300</v>
      </c>
      <c r="B5" t="s">
        <v>325</v>
      </c>
      <c r="C5">
        <v>969.7891439</v>
      </c>
      <c r="D5">
        <v>914.81145309999999</v>
      </c>
      <c r="E5">
        <v>960</v>
      </c>
    </row>
    <row r="6" spans="1:5">
      <c r="A6">
        <v>10470</v>
      </c>
      <c r="B6" t="s">
        <v>326</v>
      </c>
      <c r="C6">
        <v>998.71085909999999</v>
      </c>
      <c r="D6">
        <v>959.37560489999998</v>
      </c>
      <c r="E6">
        <v>991</v>
      </c>
    </row>
    <row r="7" spans="1:5">
      <c r="A7">
        <v>10500</v>
      </c>
      <c r="B7" t="s">
        <v>327</v>
      </c>
      <c r="C7">
        <v>965.89907059999996</v>
      </c>
      <c r="D7">
        <v>1051.299158</v>
      </c>
      <c r="E7">
        <v>1004</v>
      </c>
    </row>
    <row r="8" spans="1:5">
      <c r="A8">
        <v>10550</v>
      </c>
      <c r="B8" t="s">
        <v>328</v>
      </c>
      <c r="C8">
        <v>986.58136060000004</v>
      </c>
      <c r="D8">
        <v>945.93254430000002</v>
      </c>
      <c r="E8">
        <v>986</v>
      </c>
    </row>
    <row r="9" spans="1:5">
      <c r="A9">
        <v>10600</v>
      </c>
      <c r="B9" t="s">
        <v>329</v>
      </c>
      <c r="C9">
        <v>982.58358729999998</v>
      </c>
      <c r="D9">
        <v>985.04413890000001</v>
      </c>
      <c r="E9">
        <v>981</v>
      </c>
    </row>
    <row r="10" spans="1:5">
      <c r="A10">
        <v>10650</v>
      </c>
      <c r="B10" t="s">
        <v>330</v>
      </c>
      <c r="C10">
        <v>973.70884379999995</v>
      </c>
      <c r="D10">
        <v>912.95669539999994</v>
      </c>
      <c r="E10">
        <v>966</v>
      </c>
    </row>
    <row r="11" spans="1:5">
      <c r="A11">
        <v>10750</v>
      </c>
      <c r="B11" t="s">
        <v>153</v>
      </c>
      <c r="C11">
        <v>1019.569491</v>
      </c>
      <c r="D11">
        <v>992.79886190000002</v>
      </c>
      <c r="E11">
        <v>987</v>
      </c>
    </row>
    <row r="12" spans="1:5">
      <c r="A12">
        <v>10800</v>
      </c>
      <c r="B12" t="s">
        <v>331</v>
      </c>
      <c r="C12">
        <v>1000.640438</v>
      </c>
      <c r="D12">
        <v>938.97757920000004</v>
      </c>
      <c r="E12">
        <v>993</v>
      </c>
    </row>
    <row r="13" spans="1:5">
      <c r="A13">
        <v>10850</v>
      </c>
      <c r="B13" t="s">
        <v>332</v>
      </c>
      <c r="C13">
        <v>1020.253393</v>
      </c>
      <c r="D13">
        <v>941.98787770000001</v>
      </c>
      <c r="E13">
        <v>991</v>
      </c>
    </row>
    <row r="14" spans="1:5">
      <c r="A14">
        <v>10900</v>
      </c>
      <c r="B14" t="s">
        <v>156</v>
      </c>
      <c r="C14">
        <v>1038.905845</v>
      </c>
      <c r="D14">
        <v>1063.433841</v>
      </c>
      <c r="E14">
        <v>1048</v>
      </c>
    </row>
    <row r="15" spans="1:5">
      <c r="A15">
        <v>10950</v>
      </c>
      <c r="B15" t="s">
        <v>333</v>
      </c>
      <c r="C15">
        <v>989.37146540000003</v>
      </c>
      <c r="D15">
        <v>936.00773389999995</v>
      </c>
      <c r="E15">
        <v>966</v>
      </c>
    </row>
    <row r="16" spans="1:5">
      <c r="A16">
        <v>11150</v>
      </c>
      <c r="B16" t="s">
        <v>334</v>
      </c>
      <c r="C16">
        <v>946.60376199999996</v>
      </c>
      <c r="D16">
        <v>979.67169009999998</v>
      </c>
      <c r="E16">
        <v>947</v>
      </c>
    </row>
    <row r="17" spans="1:5">
      <c r="A17">
        <v>11200</v>
      </c>
      <c r="B17" t="s">
        <v>335</v>
      </c>
      <c r="C17">
        <v>789.32227550000005</v>
      </c>
      <c r="D17">
        <v>916.57321379999996</v>
      </c>
      <c r="E17">
        <v>818</v>
      </c>
    </row>
    <row r="18" spans="1:5">
      <c r="A18">
        <v>11250</v>
      </c>
      <c r="B18" t="s">
        <v>336</v>
      </c>
      <c r="C18">
        <v>918.56228720000001</v>
      </c>
      <c r="D18">
        <v>886.85030940000001</v>
      </c>
      <c r="E18">
        <v>913</v>
      </c>
    </row>
    <row r="19" spans="1:5">
      <c r="A19">
        <v>11300</v>
      </c>
      <c r="B19" t="s">
        <v>337</v>
      </c>
      <c r="C19">
        <v>925.7179367</v>
      </c>
      <c r="D19">
        <v>1082.342163</v>
      </c>
      <c r="E19">
        <v>977</v>
      </c>
    </row>
    <row r="20" spans="1:5">
      <c r="A20">
        <v>11350</v>
      </c>
      <c r="B20" t="s">
        <v>158</v>
      </c>
      <c r="C20">
        <v>1009.105067</v>
      </c>
      <c r="D20">
        <v>1051.5318119999999</v>
      </c>
      <c r="E20">
        <v>1021</v>
      </c>
    </row>
    <row r="21" spans="1:5">
      <c r="A21">
        <v>11400</v>
      </c>
      <c r="B21" t="s">
        <v>338</v>
      </c>
      <c r="C21">
        <v>1043.514328</v>
      </c>
      <c r="D21">
        <v>975.24445309999999</v>
      </c>
      <c r="E21">
        <v>1023</v>
      </c>
    </row>
    <row r="22" spans="1:5">
      <c r="A22">
        <v>11450</v>
      </c>
      <c r="B22" t="s">
        <v>339</v>
      </c>
      <c r="C22">
        <v>1097.8002409999999</v>
      </c>
      <c r="D22">
        <v>1002.1591969999999</v>
      </c>
      <c r="E22">
        <v>1045</v>
      </c>
    </row>
    <row r="23" spans="1:5">
      <c r="A23">
        <v>11500</v>
      </c>
      <c r="B23" t="s">
        <v>340</v>
      </c>
      <c r="C23">
        <v>981.3666581</v>
      </c>
      <c r="D23">
        <v>948.91045169999995</v>
      </c>
      <c r="E23">
        <v>947</v>
      </c>
    </row>
    <row r="24" spans="1:5">
      <c r="A24">
        <v>11520</v>
      </c>
      <c r="B24" t="s">
        <v>341</v>
      </c>
      <c r="C24">
        <v>1020.932771</v>
      </c>
      <c r="D24">
        <v>1123.2744029999999</v>
      </c>
      <c r="E24">
        <v>1067</v>
      </c>
    </row>
    <row r="25" spans="1:5">
      <c r="A25">
        <v>11570</v>
      </c>
      <c r="B25" t="s">
        <v>342</v>
      </c>
      <c r="C25">
        <v>949.33244420000005</v>
      </c>
      <c r="D25">
        <v>995.96842240000001</v>
      </c>
      <c r="E25">
        <v>917</v>
      </c>
    </row>
    <row r="26" spans="1:5">
      <c r="A26">
        <v>11600</v>
      </c>
      <c r="B26" t="s">
        <v>343</v>
      </c>
      <c r="C26">
        <v>980.38654269999995</v>
      </c>
      <c r="D26">
        <v>941.08994029999997</v>
      </c>
      <c r="E26">
        <v>973</v>
      </c>
    </row>
    <row r="27" spans="1:5">
      <c r="A27">
        <v>11650</v>
      </c>
      <c r="B27" t="s">
        <v>344</v>
      </c>
      <c r="C27">
        <v>1005.430575</v>
      </c>
      <c r="D27">
        <v>966.84332340000003</v>
      </c>
      <c r="E27">
        <v>994</v>
      </c>
    </row>
    <row r="28" spans="1:5">
      <c r="A28">
        <v>11700</v>
      </c>
      <c r="B28" t="s">
        <v>345</v>
      </c>
      <c r="C28">
        <v>853.07592009999996</v>
      </c>
      <c r="D28">
        <v>929.47369270000002</v>
      </c>
      <c r="E28">
        <v>827</v>
      </c>
    </row>
    <row r="29" spans="1:5">
      <c r="A29">
        <v>11720</v>
      </c>
      <c r="B29" t="s">
        <v>346</v>
      </c>
      <c r="C29">
        <v>984.18503729999998</v>
      </c>
      <c r="D29">
        <v>876.29875300000003</v>
      </c>
      <c r="E29">
        <v>939</v>
      </c>
    </row>
    <row r="30" spans="1:5">
      <c r="A30">
        <v>11730</v>
      </c>
      <c r="B30" t="s">
        <v>347</v>
      </c>
      <c r="C30">
        <v>963.21685400000001</v>
      </c>
      <c r="D30">
        <v>900.96049319999997</v>
      </c>
      <c r="E30">
        <v>940</v>
      </c>
    </row>
    <row r="31" spans="1:5">
      <c r="A31">
        <v>11750</v>
      </c>
      <c r="B31" t="s">
        <v>348</v>
      </c>
      <c r="C31">
        <v>976.96297000000004</v>
      </c>
      <c r="D31">
        <v>904.44449559999998</v>
      </c>
      <c r="E31">
        <v>965</v>
      </c>
    </row>
    <row r="32" spans="1:5">
      <c r="A32">
        <v>11800</v>
      </c>
      <c r="B32" t="s">
        <v>349</v>
      </c>
      <c r="C32">
        <v>982.24543610000001</v>
      </c>
      <c r="D32">
        <v>953.0162421</v>
      </c>
      <c r="E32">
        <v>972</v>
      </c>
    </row>
    <row r="33" spans="1:5">
      <c r="A33">
        <v>12000</v>
      </c>
      <c r="B33" t="s">
        <v>350</v>
      </c>
      <c r="C33">
        <v>1006.3878999999999</v>
      </c>
      <c r="D33">
        <v>941.01694759999998</v>
      </c>
      <c r="E33">
        <v>983</v>
      </c>
    </row>
    <row r="34" spans="1:5">
      <c r="A34">
        <v>12150</v>
      </c>
      <c r="B34" t="s">
        <v>351</v>
      </c>
      <c r="C34">
        <v>922.38634460000003</v>
      </c>
      <c r="D34">
        <v>919.16771570000003</v>
      </c>
      <c r="E34">
        <v>883</v>
      </c>
    </row>
    <row r="35" spans="1:5">
      <c r="A35">
        <v>12160</v>
      </c>
      <c r="B35" t="s">
        <v>352</v>
      </c>
      <c r="C35">
        <v>965.00184079999997</v>
      </c>
      <c r="D35">
        <v>917.77281370000003</v>
      </c>
      <c r="E35">
        <v>953</v>
      </c>
    </row>
    <row r="36" spans="1:5">
      <c r="A36">
        <v>12350</v>
      </c>
      <c r="B36" t="s">
        <v>353</v>
      </c>
      <c r="C36">
        <v>950.24365520000003</v>
      </c>
      <c r="D36">
        <v>908.17700639999998</v>
      </c>
      <c r="E36">
        <v>932</v>
      </c>
    </row>
    <row r="37" spans="1:5">
      <c r="A37">
        <v>12380</v>
      </c>
      <c r="B37" t="s">
        <v>354</v>
      </c>
      <c r="C37">
        <v>930.78578049999999</v>
      </c>
      <c r="D37">
        <v>995.37041150000005</v>
      </c>
      <c r="E37">
        <v>904</v>
      </c>
    </row>
    <row r="38" spans="1:5">
      <c r="A38">
        <v>12390</v>
      </c>
      <c r="B38" t="s">
        <v>355</v>
      </c>
      <c r="C38">
        <v>988.45655469999997</v>
      </c>
      <c r="D38">
        <v>944.17359039999997</v>
      </c>
      <c r="E38">
        <v>985</v>
      </c>
    </row>
    <row r="39" spans="1:5">
      <c r="A39">
        <v>12700</v>
      </c>
      <c r="B39" t="s">
        <v>356</v>
      </c>
      <c r="C39">
        <v>1039.7562499999999</v>
      </c>
      <c r="D39">
        <v>945.35776290000001</v>
      </c>
      <c r="E39">
        <v>1009</v>
      </c>
    </row>
    <row r="40" spans="1:5">
      <c r="A40">
        <v>12730</v>
      </c>
      <c r="B40" t="s">
        <v>357</v>
      </c>
      <c r="C40">
        <v>970.99676580000005</v>
      </c>
      <c r="D40">
        <v>935.35852460000001</v>
      </c>
      <c r="E40">
        <v>966</v>
      </c>
    </row>
    <row r="41" spans="1:5">
      <c r="A41">
        <v>12750</v>
      </c>
      <c r="B41" t="s">
        <v>358</v>
      </c>
      <c r="C41">
        <v>983.12529740000002</v>
      </c>
      <c r="D41">
        <v>941.3338569</v>
      </c>
      <c r="E41">
        <v>985</v>
      </c>
    </row>
    <row r="42" spans="1:5">
      <c r="A42">
        <v>12850</v>
      </c>
      <c r="B42" t="s">
        <v>359</v>
      </c>
      <c r="C42">
        <v>936.6809131</v>
      </c>
      <c r="D42">
        <v>919.2012995</v>
      </c>
      <c r="E42">
        <v>814</v>
      </c>
    </row>
    <row r="43" spans="1:5">
      <c r="A43">
        <v>12870</v>
      </c>
      <c r="B43" t="s">
        <v>360</v>
      </c>
      <c r="C43">
        <v>976.10762780000005</v>
      </c>
      <c r="D43">
        <v>897.14024010000003</v>
      </c>
      <c r="E43">
        <v>969</v>
      </c>
    </row>
    <row r="44" spans="1:5">
      <c r="A44">
        <v>12900</v>
      </c>
      <c r="B44" t="s">
        <v>361</v>
      </c>
      <c r="C44">
        <v>977.35108109999999</v>
      </c>
      <c r="D44">
        <v>938.19432800000004</v>
      </c>
      <c r="E44">
        <v>969</v>
      </c>
    </row>
    <row r="45" spans="1:5">
      <c r="A45">
        <v>12930</v>
      </c>
      <c r="B45" t="s">
        <v>362</v>
      </c>
      <c r="C45">
        <v>999.14094890000001</v>
      </c>
      <c r="D45">
        <v>1059.7017659999999</v>
      </c>
      <c r="E45">
        <v>1011</v>
      </c>
    </row>
    <row r="46" spans="1:5">
      <c r="A46">
        <v>12950</v>
      </c>
      <c r="B46" t="s">
        <v>363</v>
      </c>
      <c r="C46">
        <v>955.19068449999997</v>
      </c>
      <c r="D46">
        <v>923.43209379999996</v>
      </c>
      <c r="E46">
        <v>930</v>
      </c>
    </row>
    <row r="47" spans="1:5">
      <c r="A47">
        <v>13010</v>
      </c>
      <c r="B47" t="s">
        <v>364</v>
      </c>
      <c r="C47">
        <v>928.89819839999996</v>
      </c>
      <c r="D47">
        <v>906.98482939999997</v>
      </c>
      <c r="E47">
        <v>906</v>
      </c>
    </row>
    <row r="48" spans="1:5">
      <c r="A48">
        <v>13310</v>
      </c>
      <c r="B48" t="s">
        <v>365</v>
      </c>
      <c r="C48">
        <v>985.26777289999995</v>
      </c>
      <c r="D48">
        <v>926.32908320000001</v>
      </c>
      <c r="E48">
        <v>972</v>
      </c>
    </row>
    <row r="49" spans="1:5">
      <c r="A49">
        <v>13340</v>
      </c>
      <c r="B49" t="s">
        <v>366</v>
      </c>
      <c r="C49">
        <v>1018.357916</v>
      </c>
      <c r="D49">
        <v>955.68296680000003</v>
      </c>
      <c r="E49">
        <v>999</v>
      </c>
    </row>
    <row r="50" spans="1:5">
      <c r="A50">
        <v>13450</v>
      </c>
      <c r="B50" t="s">
        <v>367</v>
      </c>
      <c r="C50">
        <v>985.02244589999998</v>
      </c>
      <c r="D50">
        <v>920.17793610000001</v>
      </c>
      <c r="E50">
        <v>974</v>
      </c>
    </row>
    <row r="51" spans="1:5">
      <c r="A51">
        <v>13550</v>
      </c>
      <c r="B51" t="s">
        <v>368</v>
      </c>
      <c r="C51">
        <v>989.18461139999999</v>
      </c>
      <c r="D51">
        <v>909.44984529999999</v>
      </c>
      <c r="E51">
        <v>967</v>
      </c>
    </row>
    <row r="52" spans="1:5">
      <c r="A52">
        <v>13660</v>
      </c>
      <c r="B52" t="s">
        <v>369</v>
      </c>
      <c r="C52">
        <v>978.01276959999996</v>
      </c>
      <c r="D52">
        <v>946.85768840000003</v>
      </c>
      <c r="E52">
        <v>957</v>
      </c>
    </row>
    <row r="53" spans="1:5">
      <c r="A53">
        <v>13800</v>
      </c>
      <c r="B53" t="s">
        <v>370</v>
      </c>
      <c r="C53">
        <v>1056.4099389999999</v>
      </c>
      <c r="D53">
        <v>968.51956289999998</v>
      </c>
      <c r="E53">
        <v>1026</v>
      </c>
    </row>
    <row r="54" spans="1:5">
      <c r="A54">
        <v>13850</v>
      </c>
      <c r="B54" t="s">
        <v>371</v>
      </c>
      <c r="C54">
        <v>950.22386589999996</v>
      </c>
      <c r="D54">
        <v>903.289852</v>
      </c>
      <c r="E54">
        <v>956</v>
      </c>
    </row>
    <row r="55" spans="1:5">
      <c r="A55">
        <v>13910</v>
      </c>
      <c r="B55" t="s">
        <v>372</v>
      </c>
      <c r="C55">
        <v>973.77173130000006</v>
      </c>
      <c r="D55">
        <v>926.81246339999996</v>
      </c>
      <c r="E55">
        <v>954</v>
      </c>
    </row>
    <row r="56" spans="1:5">
      <c r="A56">
        <v>14000</v>
      </c>
      <c r="B56" t="s">
        <v>373</v>
      </c>
      <c r="C56">
        <v>1082.217533</v>
      </c>
      <c r="D56">
        <v>1120.767057</v>
      </c>
      <c r="E56">
        <v>1082</v>
      </c>
    </row>
    <row r="57" spans="1:5">
      <c r="A57">
        <v>14100</v>
      </c>
      <c r="B57" t="s">
        <v>374</v>
      </c>
      <c r="C57">
        <v>1087.9392580000001</v>
      </c>
      <c r="D57">
        <v>1163.161597</v>
      </c>
      <c r="E57">
        <v>1101</v>
      </c>
    </row>
    <row r="58" spans="1:5">
      <c r="A58">
        <v>14170</v>
      </c>
      <c r="B58" t="s">
        <v>172</v>
      </c>
      <c r="C58">
        <v>992.74692730000004</v>
      </c>
      <c r="D58">
        <v>1140.520847</v>
      </c>
      <c r="E58">
        <v>1057</v>
      </c>
    </row>
    <row r="59" spans="1:5">
      <c r="A59">
        <v>14220</v>
      </c>
      <c r="B59" t="s">
        <v>375</v>
      </c>
      <c r="C59">
        <v>949.92062739999994</v>
      </c>
      <c r="D59">
        <v>898.87324330000001</v>
      </c>
      <c r="E59">
        <v>928</v>
      </c>
    </row>
    <row r="60" spans="1:5">
      <c r="A60">
        <v>14300</v>
      </c>
      <c r="B60" t="s">
        <v>376</v>
      </c>
      <c r="C60">
        <v>976.9301858</v>
      </c>
      <c r="D60">
        <v>904.43417780000004</v>
      </c>
      <c r="E60">
        <v>934</v>
      </c>
    </row>
    <row r="61" spans="1:5">
      <c r="A61">
        <v>14350</v>
      </c>
      <c r="B61" t="s">
        <v>377</v>
      </c>
      <c r="C61">
        <v>943.39307010000005</v>
      </c>
      <c r="D61">
        <v>882.37748639999995</v>
      </c>
      <c r="E61">
        <v>903</v>
      </c>
    </row>
    <row r="62" spans="1:5">
      <c r="A62">
        <v>14400</v>
      </c>
      <c r="B62" t="s">
        <v>378</v>
      </c>
      <c r="C62">
        <v>1062.2076890000001</v>
      </c>
      <c r="D62">
        <v>1058.1578549999999</v>
      </c>
      <c r="E62">
        <v>1070</v>
      </c>
    </row>
    <row r="63" spans="1:5">
      <c r="A63">
        <v>14500</v>
      </c>
      <c r="B63" t="s">
        <v>379</v>
      </c>
      <c r="C63">
        <v>1117.390506</v>
      </c>
      <c r="D63">
        <v>1174.076564</v>
      </c>
      <c r="E63">
        <v>1108</v>
      </c>
    </row>
    <row r="64" spans="1:5">
      <c r="A64">
        <v>14550</v>
      </c>
      <c r="B64" t="s">
        <v>380</v>
      </c>
      <c r="C64">
        <v>950.45868040000005</v>
      </c>
      <c r="D64">
        <v>928.91376609999998</v>
      </c>
      <c r="E64">
        <v>921</v>
      </c>
    </row>
    <row r="65" spans="1:5">
      <c r="A65">
        <v>14600</v>
      </c>
      <c r="B65" t="s">
        <v>381</v>
      </c>
      <c r="C65">
        <v>957.42936999999995</v>
      </c>
      <c r="D65">
        <v>944.31083130000002</v>
      </c>
      <c r="E65">
        <v>950</v>
      </c>
    </row>
    <row r="66" spans="1:5">
      <c r="A66">
        <v>14650</v>
      </c>
      <c r="B66" t="s">
        <v>382</v>
      </c>
      <c r="C66">
        <v>1011.335779</v>
      </c>
      <c r="D66">
        <v>962.7966457</v>
      </c>
      <c r="E66">
        <v>1004</v>
      </c>
    </row>
    <row r="67" spans="1:5">
      <c r="A67">
        <v>14700</v>
      </c>
      <c r="B67" t="s">
        <v>383</v>
      </c>
      <c r="C67">
        <v>1057.5713720000001</v>
      </c>
      <c r="D67">
        <v>1179.76061</v>
      </c>
      <c r="E67">
        <v>1105</v>
      </c>
    </row>
    <row r="68" spans="1:5">
      <c r="A68">
        <v>14750</v>
      </c>
      <c r="B68" t="s">
        <v>384</v>
      </c>
      <c r="C68">
        <v>979.37725669999998</v>
      </c>
      <c r="D68">
        <v>896.17606079999996</v>
      </c>
      <c r="E68">
        <v>949</v>
      </c>
    </row>
    <row r="69" spans="1:5">
      <c r="A69">
        <v>14850</v>
      </c>
      <c r="B69" t="s">
        <v>385</v>
      </c>
      <c r="C69">
        <v>969.62122820000002</v>
      </c>
      <c r="D69">
        <v>959.18068470000003</v>
      </c>
      <c r="E69">
        <v>966</v>
      </c>
    </row>
    <row r="70" spans="1:5">
      <c r="A70">
        <v>14870</v>
      </c>
      <c r="B70" t="s">
        <v>386</v>
      </c>
      <c r="C70">
        <v>959.92203730000006</v>
      </c>
      <c r="D70">
        <v>889.00766899999996</v>
      </c>
      <c r="E70">
        <v>935</v>
      </c>
    </row>
    <row r="71" spans="1:5">
      <c r="A71">
        <v>14900</v>
      </c>
      <c r="B71" t="s">
        <v>179</v>
      </c>
      <c r="C71">
        <v>999.20695490000003</v>
      </c>
      <c r="D71">
        <v>975.71714420000001</v>
      </c>
      <c r="E71">
        <v>931</v>
      </c>
    </row>
    <row r="72" spans="1:5">
      <c r="A72">
        <v>14920</v>
      </c>
      <c r="B72" t="s">
        <v>387</v>
      </c>
      <c r="C72">
        <v>950.95471329999998</v>
      </c>
      <c r="D72">
        <v>896.21586639999998</v>
      </c>
      <c r="E72">
        <v>926</v>
      </c>
    </row>
    <row r="73" spans="1:5">
      <c r="A73">
        <v>14950</v>
      </c>
      <c r="B73" t="s">
        <v>388</v>
      </c>
      <c r="C73">
        <v>1002.253485</v>
      </c>
      <c r="D73">
        <v>960.70680679999998</v>
      </c>
      <c r="E73">
        <v>976</v>
      </c>
    </row>
    <row r="74" spans="1:5">
      <c r="A74">
        <v>15050</v>
      </c>
      <c r="B74" t="s">
        <v>165</v>
      </c>
      <c r="C74">
        <v>1014.853522</v>
      </c>
      <c r="D74">
        <v>934.40459439999995</v>
      </c>
      <c r="E74">
        <v>988</v>
      </c>
    </row>
    <row r="75" spans="1:5">
      <c r="A75">
        <v>15240</v>
      </c>
      <c r="B75" t="s">
        <v>389</v>
      </c>
      <c r="C75">
        <v>962.96646950000002</v>
      </c>
      <c r="D75">
        <v>904.85988320000001</v>
      </c>
      <c r="E75">
        <v>943</v>
      </c>
    </row>
    <row r="76" spans="1:5">
      <c r="A76">
        <v>15270</v>
      </c>
      <c r="B76" t="s">
        <v>390</v>
      </c>
      <c r="C76">
        <v>1001.628661</v>
      </c>
      <c r="D76">
        <v>918.78981420000002</v>
      </c>
      <c r="E76">
        <v>979</v>
      </c>
    </row>
    <row r="77" spans="1:5">
      <c r="A77">
        <v>15300</v>
      </c>
      <c r="B77" t="s">
        <v>391</v>
      </c>
      <c r="C77">
        <v>946.27168019999999</v>
      </c>
      <c r="D77">
        <v>927.38005550000003</v>
      </c>
      <c r="E77">
        <v>940</v>
      </c>
    </row>
    <row r="78" spans="1:5">
      <c r="A78">
        <v>15350</v>
      </c>
      <c r="B78" t="s">
        <v>392</v>
      </c>
      <c r="C78">
        <v>1064.822093</v>
      </c>
      <c r="D78">
        <v>1184.629539</v>
      </c>
      <c r="E78">
        <v>1110</v>
      </c>
    </row>
    <row r="79" spans="1:5">
      <c r="A79">
        <v>15520</v>
      </c>
      <c r="B79" t="s">
        <v>393</v>
      </c>
      <c r="C79">
        <v>1007.205641</v>
      </c>
      <c r="D79">
        <v>939.78219369999999</v>
      </c>
      <c r="E79">
        <v>998</v>
      </c>
    </row>
    <row r="80" spans="1:5">
      <c r="A80">
        <v>15560</v>
      </c>
      <c r="B80" t="s">
        <v>394</v>
      </c>
      <c r="C80">
        <v>987.8979736</v>
      </c>
      <c r="D80">
        <v>937.43598599999996</v>
      </c>
      <c r="E80">
        <v>983</v>
      </c>
    </row>
    <row r="81" spans="1:5">
      <c r="A81">
        <v>15650</v>
      </c>
      <c r="B81" t="s">
        <v>395</v>
      </c>
      <c r="C81">
        <v>971.79382929999997</v>
      </c>
      <c r="D81">
        <v>862.10264229999996</v>
      </c>
      <c r="E81">
        <v>937</v>
      </c>
    </row>
    <row r="82" spans="1:5">
      <c r="A82">
        <v>15700</v>
      </c>
      <c r="B82" t="s">
        <v>396</v>
      </c>
      <c r="C82">
        <v>946.34667669999999</v>
      </c>
      <c r="D82">
        <v>906.26562269999999</v>
      </c>
      <c r="E82">
        <v>920</v>
      </c>
    </row>
    <row r="83" spans="1:5">
      <c r="A83">
        <v>15750</v>
      </c>
      <c r="B83" t="s">
        <v>397</v>
      </c>
      <c r="C83">
        <v>974.97505230000002</v>
      </c>
      <c r="D83">
        <v>911.96883479999997</v>
      </c>
      <c r="E83">
        <v>964</v>
      </c>
    </row>
    <row r="84" spans="1:5">
      <c r="A84">
        <v>15800</v>
      </c>
      <c r="B84" t="s">
        <v>398</v>
      </c>
      <c r="C84">
        <v>949.87228630000004</v>
      </c>
      <c r="D84">
        <v>907.17814399999997</v>
      </c>
      <c r="E84">
        <v>929</v>
      </c>
    </row>
    <row r="85" spans="1:5">
      <c r="A85">
        <v>15850</v>
      </c>
      <c r="B85" t="s">
        <v>399</v>
      </c>
      <c r="C85">
        <v>980.43995959999995</v>
      </c>
      <c r="D85">
        <v>929.06091590000005</v>
      </c>
      <c r="E85">
        <v>958</v>
      </c>
    </row>
    <row r="86" spans="1:5">
      <c r="A86">
        <v>15900</v>
      </c>
      <c r="B86" t="s">
        <v>154</v>
      </c>
      <c r="C86">
        <v>976.14085490000002</v>
      </c>
      <c r="D86">
        <v>1022.877068</v>
      </c>
      <c r="E86">
        <v>1012</v>
      </c>
    </row>
    <row r="87" spans="1:5">
      <c r="A87">
        <v>15950</v>
      </c>
      <c r="B87" t="s">
        <v>400</v>
      </c>
      <c r="C87">
        <v>984.58494359999997</v>
      </c>
      <c r="D87">
        <v>1193.2036840000001</v>
      </c>
      <c r="E87">
        <v>1096</v>
      </c>
    </row>
    <row r="88" spans="1:5">
      <c r="A88">
        <v>15990</v>
      </c>
      <c r="B88" t="s">
        <v>159</v>
      </c>
      <c r="C88">
        <v>1087.117569</v>
      </c>
      <c r="D88">
        <v>1109.2546749999999</v>
      </c>
      <c r="E88">
        <v>1089</v>
      </c>
    </row>
    <row r="89" spans="1:5">
      <c r="A89">
        <v>16100</v>
      </c>
      <c r="B89" t="s">
        <v>401</v>
      </c>
      <c r="C89">
        <v>1006.692527</v>
      </c>
      <c r="D89">
        <v>928.20172869999999</v>
      </c>
      <c r="E89">
        <v>978</v>
      </c>
    </row>
    <row r="90" spans="1:5">
      <c r="A90">
        <v>16150</v>
      </c>
      <c r="B90" t="s">
        <v>402</v>
      </c>
      <c r="C90">
        <v>994.32824530000005</v>
      </c>
      <c r="D90">
        <v>972.15412679999997</v>
      </c>
      <c r="E90">
        <v>997</v>
      </c>
    </row>
    <row r="91" spans="1:5">
      <c r="A91">
        <v>16200</v>
      </c>
      <c r="B91" t="s">
        <v>403</v>
      </c>
      <c r="C91">
        <v>958.86467019999998</v>
      </c>
      <c r="D91">
        <v>913.51940030000003</v>
      </c>
      <c r="E91">
        <v>946</v>
      </c>
    </row>
    <row r="92" spans="1:5">
      <c r="A92">
        <v>16260</v>
      </c>
      <c r="B92" t="s">
        <v>150</v>
      </c>
      <c r="C92">
        <v>982.51910889999999</v>
      </c>
      <c r="D92">
        <v>1097.1290389999999</v>
      </c>
      <c r="E92">
        <v>1029</v>
      </c>
    </row>
    <row r="93" spans="1:5">
      <c r="A93">
        <v>16350</v>
      </c>
      <c r="B93" t="s">
        <v>182</v>
      </c>
      <c r="C93">
        <v>1015.246299</v>
      </c>
      <c r="D93">
        <v>949.30215559999999</v>
      </c>
      <c r="E93">
        <v>991</v>
      </c>
    </row>
    <row r="94" spans="1:5">
      <c r="A94">
        <v>16380</v>
      </c>
      <c r="B94" t="s">
        <v>404</v>
      </c>
      <c r="C94">
        <v>991.38213080000003</v>
      </c>
      <c r="D94">
        <v>953.85805830000004</v>
      </c>
      <c r="E94">
        <v>985</v>
      </c>
    </row>
    <row r="95" spans="1:5">
      <c r="A95">
        <v>16400</v>
      </c>
      <c r="B95" t="s">
        <v>405</v>
      </c>
      <c r="C95">
        <v>1004.137072</v>
      </c>
      <c r="D95">
        <v>928.29514640000002</v>
      </c>
      <c r="E95">
        <v>982</v>
      </c>
    </row>
    <row r="96" spans="1:5">
      <c r="A96">
        <v>16490</v>
      </c>
      <c r="B96" t="s">
        <v>406</v>
      </c>
      <c r="C96">
        <v>1061.473968</v>
      </c>
      <c r="D96">
        <v>1045.505584</v>
      </c>
      <c r="E96">
        <v>1061</v>
      </c>
    </row>
    <row r="97" spans="1:5">
      <c r="A97">
        <v>16550</v>
      </c>
      <c r="B97" t="s">
        <v>152</v>
      </c>
      <c r="C97">
        <v>994.93999150000002</v>
      </c>
      <c r="D97">
        <v>1121.8768970000001</v>
      </c>
      <c r="E97">
        <v>1059</v>
      </c>
    </row>
    <row r="98" spans="1:5">
      <c r="A98">
        <v>16610</v>
      </c>
      <c r="B98" t="s">
        <v>407</v>
      </c>
      <c r="C98">
        <v>961.07301370000005</v>
      </c>
      <c r="D98">
        <v>871.2307485</v>
      </c>
      <c r="E98">
        <v>924</v>
      </c>
    </row>
    <row r="99" spans="1:5">
      <c r="A99">
        <v>16700</v>
      </c>
      <c r="B99" t="s">
        <v>170</v>
      </c>
      <c r="C99">
        <v>1006.54455</v>
      </c>
      <c r="D99">
        <v>1120.263232</v>
      </c>
      <c r="E99">
        <v>1055</v>
      </c>
    </row>
    <row r="100" spans="1:5">
      <c r="A100">
        <v>16900</v>
      </c>
      <c r="B100" t="s">
        <v>408</v>
      </c>
      <c r="C100">
        <v>1014.452976</v>
      </c>
      <c r="D100">
        <v>927.69996630000003</v>
      </c>
      <c r="E100">
        <v>983</v>
      </c>
    </row>
    <row r="101" spans="1:5">
      <c r="A101">
        <v>16950</v>
      </c>
      <c r="B101" t="s">
        <v>409</v>
      </c>
      <c r="C101">
        <v>991.54792789999999</v>
      </c>
      <c r="D101">
        <v>938.81863339999995</v>
      </c>
      <c r="E101">
        <v>980</v>
      </c>
    </row>
    <row r="102" spans="1:5">
      <c r="A102">
        <v>17000</v>
      </c>
      <c r="B102" t="s">
        <v>410</v>
      </c>
      <c r="C102">
        <v>1032.3543340000001</v>
      </c>
      <c r="D102">
        <v>906.16309009999998</v>
      </c>
      <c r="E102">
        <v>998</v>
      </c>
    </row>
    <row r="103" spans="1:5">
      <c r="A103">
        <v>17040</v>
      </c>
      <c r="B103" t="s">
        <v>411</v>
      </c>
      <c r="C103">
        <v>1006.470984</v>
      </c>
      <c r="D103">
        <v>973.14440479999996</v>
      </c>
      <c r="E103">
        <v>1020</v>
      </c>
    </row>
    <row r="104" spans="1:5">
      <c r="A104">
        <v>17080</v>
      </c>
      <c r="B104" t="s">
        <v>412</v>
      </c>
      <c r="C104">
        <v>975.71857969999996</v>
      </c>
      <c r="D104">
        <v>907.58113549999996</v>
      </c>
      <c r="E104">
        <v>952</v>
      </c>
    </row>
    <row r="105" spans="1:5">
      <c r="A105">
        <v>17100</v>
      </c>
      <c r="B105" t="s">
        <v>413</v>
      </c>
      <c r="C105">
        <v>960.99484299999995</v>
      </c>
      <c r="D105">
        <v>1097.8906420000001</v>
      </c>
      <c r="E105">
        <v>1011</v>
      </c>
    </row>
    <row r="106" spans="1:5">
      <c r="A106">
        <v>17150</v>
      </c>
      <c r="B106" t="s">
        <v>178</v>
      </c>
      <c r="C106">
        <v>1078.3645509999999</v>
      </c>
      <c r="D106">
        <v>1064.058702</v>
      </c>
      <c r="E106">
        <v>1079</v>
      </c>
    </row>
    <row r="107" spans="1:5">
      <c r="A107">
        <v>17200</v>
      </c>
      <c r="B107" t="s">
        <v>414</v>
      </c>
      <c r="C107">
        <v>886.72284990000003</v>
      </c>
      <c r="D107">
        <v>1158.0308110000001</v>
      </c>
      <c r="E107">
        <v>1031</v>
      </c>
    </row>
    <row r="108" spans="1:5">
      <c r="A108">
        <v>17310</v>
      </c>
      <c r="B108" t="s">
        <v>415</v>
      </c>
      <c r="C108">
        <v>975.91476479999994</v>
      </c>
      <c r="D108">
        <v>922.81463740000004</v>
      </c>
      <c r="E108">
        <v>961</v>
      </c>
    </row>
    <row r="109" spans="1:5">
      <c r="A109">
        <v>17350</v>
      </c>
      <c r="B109" t="s">
        <v>416</v>
      </c>
      <c r="C109">
        <v>980.28857340000002</v>
      </c>
      <c r="D109">
        <v>923.63697860000002</v>
      </c>
      <c r="E109">
        <v>972</v>
      </c>
    </row>
    <row r="110" spans="1:5">
      <c r="A110">
        <v>17400</v>
      </c>
      <c r="B110" t="s">
        <v>417</v>
      </c>
      <c r="C110">
        <v>935.480142</v>
      </c>
      <c r="D110">
        <v>925.44545870000002</v>
      </c>
      <c r="E110">
        <v>920</v>
      </c>
    </row>
    <row r="111" spans="1:5">
      <c r="A111">
        <v>17420</v>
      </c>
      <c r="B111" t="s">
        <v>418</v>
      </c>
      <c r="C111">
        <v>1131.9595469999999</v>
      </c>
      <c r="D111">
        <v>1111.6142359999999</v>
      </c>
      <c r="E111">
        <v>1098</v>
      </c>
    </row>
    <row r="112" spans="1:5">
      <c r="A112">
        <v>17550</v>
      </c>
      <c r="B112" t="s">
        <v>166</v>
      </c>
      <c r="C112">
        <v>995.03893719999996</v>
      </c>
      <c r="D112">
        <v>960.35336170000005</v>
      </c>
      <c r="E112">
        <v>989</v>
      </c>
    </row>
    <row r="113" spans="1:5">
      <c r="A113">
        <v>17620</v>
      </c>
      <c r="B113" t="s">
        <v>419</v>
      </c>
      <c r="C113">
        <v>999.33406390000005</v>
      </c>
      <c r="D113">
        <v>911.61490240000001</v>
      </c>
      <c r="E113">
        <v>975</v>
      </c>
    </row>
    <row r="114" spans="1:5">
      <c r="A114">
        <v>17640</v>
      </c>
      <c r="B114" t="s">
        <v>420</v>
      </c>
      <c r="C114">
        <v>1037.857242</v>
      </c>
      <c r="D114">
        <v>987.74964050000005</v>
      </c>
      <c r="E114">
        <v>1022</v>
      </c>
    </row>
    <row r="115" spans="1:5">
      <c r="A115">
        <v>17650</v>
      </c>
      <c r="B115" t="s">
        <v>421</v>
      </c>
      <c r="C115">
        <v>1001.828434</v>
      </c>
      <c r="D115">
        <v>977.30057250000004</v>
      </c>
      <c r="E115">
        <v>990</v>
      </c>
    </row>
    <row r="116" spans="1:5">
      <c r="A116">
        <v>17750</v>
      </c>
      <c r="B116" t="s">
        <v>422</v>
      </c>
      <c r="C116">
        <v>988.22354040000005</v>
      </c>
      <c r="D116">
        <v>970.46064030000002</v>
      </c>
      <c r="E116">
        <v>989</v>
      </c>
    </row>
    <row r="117" spans="1:5">
      <c r="A117">
        <v>17850</v>
      </c>
      <c r="B117" t="s">
        <v>423</v>
      </c>
      <c r="C117">
        <v>999.05197950000002</v>
      </c>
      <c r="D117">
        <v>977.61449240000002</v>
      </c>
      <c r="E117">
        <v>992</v>
      </c>
    </row>
    <row r="118" spans="1:5">
      <c r="A118">
        <v>17900</v>
      </c>
      <c r="B118" t="s">
        <v>424</v>
      </c>
      <c r="C118">
        <v>898.74814700000002</v>
      </c>
      <c r="D118">
        <v>928.01473510000005</v>
      </c>
      <c r="E118">
        <v>888</v>
      </c>
    </row>
    <row r="119" spans="1:5">
      <c r="A119">
        <v>17950</v>
      </c>
      <c r="B119" t="s">
        <v>425</v>
      </c>
      <c r="C119">
        <v>973.29573500000004</v>
      </c>
      <c r="D119">
        <v>954.79252389999999</v>
      </c>
      <c r="E119">
        <v>962</v>
      </c>
    </row>
    <row r="120" spans="1:5">
      <c r="A120">
        <v>18020</v>
      </c>
      <c r="B120" t="s">
        <v>426</v>
      </c>
      <c r="C120">
        <v>952.20267679999995</v>
      </c>
      <c r="D120">
        <v>929.430835</v>
      </c>
      <c r="E120">
        <v>927</v>
      </c>
    </row>
    <row r="121" spans="1:5">
      <c r="A121">
        <v>18050</v>
      </c>
      <c r="B121" t="s">
        <v>427</v>
      </c>
      <c r="C121">
        <v>1008.599916</v>
      </c>
      <c r="D121">
        <v>1169.6193270000001</v>
      </c>
      <c r="E121">
        <v>1092</v>
      </c>
    </row>
    <row r="122" spans="1:5">
      <c r="A122">
        <v>18100</v>
      </c>
      <c r="B122" t="s">
        <v>428</v>
      </c>
      <c r="C122">
        <v>978.27705800000001</v>
      </c>
      <c r="D122">
        <v>950.74278330000004</v>
      </c>
      <c r="E122">
        <v>961</v>
      </c>
    </row>
    <row r="123" spans="1:5">
      <c r="A123">
        <v>18200</v>
      </c>
      <c r="B123" t="s">
        <v>429</v>
      </c>
      <c r="C123">
        <v>988.71346789999996</v>
      </c>
      <c r="D123">
        <v>940.72332930000005</v>
      </c>
      <c r="E123">
        <v>974</v>
      </c>
    </row>
    <row r="124" spans="1:5">
      <c r="A124">
        <v>18250</v>
      </c>
      <c r="B124" t="s">
        <v>430</v>
      </c>
      <c r="C124">
        <v>1034.147866</v>
      </c>
      <c r="D124">
        <v>1162.0571130000001</v>
      </c>
      <c r="E124">
        <v>1075</v>
      </c>
    </row>
    <row r="125" spans="1:5">
      <c r="A125">
        <v>18350</v>
      </c>
      <c r="B125" t="s">
        <v>163</v>
      </c>
      <c r="C125">
        <v>1055.0724009999999</v>
      </c>
      <c r="D125">
        <v>1019.849787</v>
      </c>
      <c r="E125">
        <v>1045</v>
      </c>
    </row>
    <row r="126" spans="1:5">
      <c r="A126">
        <v>18400</v>
      </c>
      <c r="B126" t="s">
        <v>431</v>
      </c>
      <c r="C126">
        <v>1093.0973879999999</v>
      </c>
      <c r="D126">
        <v>960.00683370000002</v>
      </c>
      <c r="E126">
        <v>1041</v>
      </c>
    </row>
    <row r="127" spans="1:5">
      <c r="A127">
        <v>18450</v>
      </c>
      <c r="B127" t="s">
        <v>432</v>
      </c>
      <c r="C127">
        <v>992.64004509999995</v>
      </c>
      <c r="D127">
        <v>999.31265699999994</v>
      </c>
      <c r="E127">
        <v>1000</v>
      </c>
    </row>
    <row r="128" spans="1:5">
      <c r="A128">
        <v>18500</v>
      </c>
      <c r="B128" t="s">
        <v>433</v>
      </c>
      <c r="C128">
        <v>1043.1759549999999</v>
      </c>
      <c r="D128">
        <v>1193.414939</v>
      </c>
      <c r="E128">
        <v>1110</v>
      </c>
    </row>
    <row r="129" spans="1:5">
      <c r="A129">
        <v>18710</v>
      </c>
      <c r="B129" t="s">
        <v>434</v>
      </c>
      <c r="C129">
        <v>1094.0310079999999</v>
      </c>
      <c r="D129">
        <v>1046.638702</v>
      </c>
      <c r="E129">
        <v>1065</v>
      </c>
    </row>
    <row r="130" spans="1:5">
      <c r="A130">
        <v>19399</v>
      </c>
      <c r="B130" t="s">
        <v>435</v>
      </c>
      <c r="C130">
        <v>1033.9207510000001</v>
      </c>
      <c r="D130">
        <v>1000.404703</v>
      </c>
      <c r="E130">
        <v>1046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6E0E-60D4-4765-9F5E-3228375F888B}">
  <dimension ref="A1:G13"/>
  <sheetViews>
    <sheetView workbookViewId="0"/>
  </sheetViews>
  <sheetFormatPr defaultRowHeight="15"/>
  <cols>
    <col min="1" max="1" width="19.85546875" customWidth="1"/>
    <col min="2" max="2" width="37.7109375" customWidth="1"/>
    <col min="3" max="3" width="35.85546875" customWidth="1"/>
    <col min="4" max="4" width="31.140625" customWidth="1"/>
    <col min="5" max="5" width="40.7109375" customWidth="1"/>
    <col min="6" max="6" width="51.28515625" customWidth="1"/>
    <col min="7" max="7" width="36.85546875" customWidth="1"/>
  </cols>
  <sheetData>
    <row r="1" spans="1:7">
      <c r="A1" t="s">
        <v>64</v>
      </c>
      <c r="B1" s="31" t="s">
        <v>15</v>
      </c>
      <c r="C1" s="27">
        <v>100000</v>
      </c>
      <c r="D1" s="27">
        <v>1176053</v>
      </c>
      <c r="E1" s="27">
        <v>1212437</v>
      </c>
      <c r="F1" s="17">
        <f t="shared" ref="F1:F13" si="0">E1-D1</f>
        <v>36384</v>
      </c>
      <c r="G1" s="25">
        <f t="shared" ref="G1:G13" si="1">F1/C1</f>
        <v>0.36384</v>
      </c>
    </row>
    <row r="2" spans="1:7">
      <c r="A2" t="s">
        <v>76</v>
      </c>
      <c r="B2" s="31" t="s">
        <v>33</v>
      </c>
      <c r="C2" s="27">
        <v>100000</v>
      </c>
      <c r="D2" s="27">
        <v>3683805</v>
      </c>
      <c r="E2" s="27">
        <v>4260408</v>
      </c>
      <c r="F2" s="17">
        <f t="shared" si="0"/>
        <v>576603</v>
      </c>
      <c r="G2" s="25">
        <f t="shared" si="1"/>
        <v>5.7660299999999998</v>
      </c>
    </row>
    <row r="3" spans="1:7">
      <c r="A3" t="s">
        <v>62</v>
      </c>
      <c r="B3" s="31" t="s">
        <v>28</v>
      </c>
      <c r="C3" s="27">
        <v>100000</v>
      </c>
      <c r="D3" s="27">
        <v>2138469</v>
      </c>
      <c r="E3" s="27">
        <v>2854123</v>
      </c>
      <c r="F3" s="17">
        <f t="shared" si="0"/>
        <v>715654</v>
      </c>
      <c r="G3" s="25">
        <f t="shared" si="1"/>
        <v>7.1565399999999997</v>
      </c>
    </row>
    <row r="4" spans="1:7">
      <c r="A4" t="s">
        <v>62</v>
      </c>
      <c r="B4" s="31" t="s">
        <v>8</v>
      </c>
      <c r="C4" s="27">
        <v>50000</v>
      </c>
      <c r="D4" s="27">
        <v>10020</v>
      </c>
      <c r="E4" s="27">
        <v>348670</v>
      </c>
      <c r="F4" s="17">
        <f t="shared" si="0"/>
        <v>338650</v>
      </c>
      <c r="G4" s="25">
        <f t="shared" si="1"/>
        <v>6.7729999999999997</v>
      </c>
    </row>
    <row r="5" spans="1:7">
      <c r="A5" t="s">
        <v>62</v>
      </c>
      <c r="B5" s="31" t="s">
        <v>37</v>
      </c>
      <c r="C5" s="27">
        <v>10000</v>
      </c>
      <c r="D5" s="27">
        <v>5172911</v>
      </c>
      <c r="E5" s="27">
        <v>5091779</v>
      </c>
      <c r="F5" s="17">
        <f t="shared" si="0"/>
        <v>-81132</v>
      </c>
      <c r="G5" s="25">
        <f t="shared" si="1"/>
        <v>-8.1132000000000009</v>
      </c>
    </row>
    <row r="6" spans="1:7">
      <c r="A6" t="s">
        <v>62</v>
      </c>
      <c r="B6" s="31" t="s">
        <v>40</v>
      </c>
      <c r="C6" s="27">
        <v>10000</v>
      </c>
      <c r="D6" s="27">
        <v>3335569</v>
      </c>
      <c r="E6" s="27">
        <v>2964264</v>
      </c>
      <c r="F6" s="17">
        <f t="shared" si="0"/>
        <v>-371305</v>
      </c>
      <c r="G6" s="25">
        <f t="shared" si="1"/>
        <v>-37.130499999999998</v>
      </c>
    </row>
    <row r="7" spans="1:7">
      <c r="A7" t="s">
        <v>62</v>
      </c>
      <c r="B7" s="31" t="s">
        <v>27</v>
      </c>
      <c r="C7" s="27">
        <v>50000</v>
      </c>
      <c r="D7" s="27">
        <v>4642728</v>
      </c>
      <c r="E7" s="27">
        <v>4680713</v>
      </c>
      <c r="F7" s="27">
        <f t="shared" si="0"/>
        <v>37985</v>
      </c>
      <c r="G7" s="25">
        <f t="shared" si="1"/>
        <v>0.75970000000000004</v>
      </c>
    </row>
    <row r="8" spans="1:7">
      <c r="A8" t="s">
        <v>62</v>
      </c>
      <c r="B8" s="31" t="s">
        <v>18</v>
      </c>
      <c r="C8" s="27">
        <v>10000</v>
      </c>
      <c r="D8" s="27">
        <v>2080514</v>
      </c>
      <c r="E8" s="27">
        <v>2368891</v>
      </c>
      <c r="F8" s="27">
        <f t="shared" si="0"/>
        <v>288377</v>
      </c>
      <c r="G8" s="25">
        <f t="shared" si="1"/>
        <v>28.837700000000002</v>
      </c>
    </row>
    <row r="9" spans="1:7">
      <c r="A9" t="s">
        <v>54</v>
      </c>
      <c r="B9" s="31" t="s">
        <v>34</v>
      </c>
      <c r="C9" s="27">
        <v>100000</v>
      </c>
      <c r="D9" s="27">
        <v>231371</v>
      </c>
      <c r="E9" s="27">
        <v>276644</v>
      </c>
      <c r="F9" s="17">
        <f t="shared" si="0"/>
        <v>45273</v>
      </c>
      <c r="G9" s="25">
        <f t="shared" si="1"/>
        <v>0.45273000000000002</v>
      </c>
    </row>
    <row r="10" spans="1:7">
      <c r="A10" t="s">
        <v>54</v>
      </c>
      <c r="B10" s="31" t="s">
        <v>19</v>
      </c>
      <c r="C10" s="27">
        <v>17000</v>
      </c>
      <c r="D10" s="27">
        <v>1892987</v>
      </c>
      <c r="E10" s="27">
        <v>1973062</v>
      </c>
      <c r="F10" s="17">
        <f t="shared" si="0"/>
        <v>80075</v>
      </c>
      <c r="G10" s="25">
        <f t="shared" si="1"/>
        <v>4.7102941176470585</v>
      </c>
    </row>
    <row r="11" spans="1:7">
      <c r="A11" t="s">
        <v>54</v>
      </c>
      <c r="B11" s="31" t="s">
        <v>7</v>
      </c>
      <c r="C11" s="27">
        <v>17000</v>
      </c>
      <c r="D11" s="27">
        <v>456392</v>
      </c>
      <c r="E11" s="27">
        <v>210392</v>
      </c>
      <c r="F11" s="17">
        <f t="shared" si="0"/>
        <v>-246000</v>
      </c>
      <c r="G11" s="25">
        <f t="shared" si="1"/>
        <v>-14.470588235294118</v>
      </c>
    </row>
    <row r="12" spans="1:7">
      <c r="A12" t="s">
        <v>54</v>
      </c>
      <c r="B12" s="31" t="s">
        <v>23</v>
      </c>
      <c r="C12" s="27">
        <v>17000</v>
      </c>
      <c r="D12" s="27">
        <v>1344472</v>
      </c>
      <c r="E12" s="27">
        <v>1232754</v>
      </c>
      <c r="F12" s="17">
        <f t="shared" si="0"/>
        <v>-111718</v>
      </c>
      <c r="G12" s="25">
        <f t="shared" si="1"/>
        <v>-6.5716470588235296</v>
      </c>
    </row>
    <row r="13" spans="1:7">
      <c r="A13" t="s">
        <v>54</v>
      </c>
      <c r="B13" s="31" t="s">
        <v>14</v>
      </c>
      <c r="C13" s="27">
        <v>100000</v>
      </c>
      <c r="D13" s="27">
        <v>3558023</v>
      </c>
      <c r="E13" s="27">
        <v>3369906</v>
      </c>
      <c r="F13" s="17">
        <f t="shared" si="0"/>
        <v>-188117</v>
      </c>
      <c r="G13" s="25">
        <f t="shared" si="1"/>
        <v>-1.88117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C5C1-E7FD-4114-AA1B-4F392CFE139C}">
  <dimension ref="A1:M42"/>
  <sheetViews>
    <sheetView topLeftCell="A13" workbookViewId="0">
      <selection activeCell="I13" sqref="I13"/>
    </sheetView>
  </sheetViews>
  <sheetFormatPr defaultRowHeight="15"/>
  <cols>
    <col min="1" max="1" width="18.28515625" bestFit="1" customWidth="1"/>
    <col min="3" max="3" width="16" bestFit="1" customWidth="1"/>
    <col min="4" max="4" width="18" bestFit="1" customWidth="1"/>
    <col min="5" max="5" width="14.5703125" bestFit="1" customWidth="1"/>
    <col min="6" max="6" width="12.42578125" bestFit="1" customWidth="1"/>
    <col min="7" max="7" width="35.42578125" bestFit="1" customWidth="1"/>
    <col min="8" max="8" width="36.5703125" bestFit="1" customWidth="1"/>
    <col min="9" max="9" width="15.85546875" customWidth="1"/>
    <col min="10" max="10" width="11" bestFit="1" customWidth="1"/>
    <col min="11" max="11" width="22.85546875" bestFit="1" customWidth="1"/>
  </cols>
  <sheetData>
    <row r="1" spans="1:13">
      <c r="A1" s="3" t="s">
        <v>436</v>
      </c>
      <c r="B1" s="3" t="s">
        <v>183</v>
      </c>
      <c r="C1" s="3" t="s">
        <v>139</v>
      </c>
      <c r="D1" s="3" t="s">
        <v>43</v>
      </c>
      <c r="E1" s="3" t="s">
        <v>437</v>
      </c>
      <c r="F1" s="3" t="s">
        <v>438</v>
      </c>
      <c r="G1" s="3" t="s">
        <v>145</v>
      </c>
      <c r="H1" s="3" t="s">
        <v>146</v>
      </c>
    </row>
    <row r="2" spans="1:13">
      <c r="A2" t="s">
        <v>439</v>
      </c>
      <c r="B2">
        <v>2021</v>
      </c>
      <c r="C2" s="17">
        <v>10000</v>
      </c>
      <c r="D2" t="s">
        <v>62</v>
      </c>
      <c r="E2" t="s">
        <v>414</v>
      </c>
      <c r="F2" t="s">
        <v>440</v>
      </c>
      <c r="G2" s="1">
        <v>5172911</v>
      </c>
      <c r="H2" s="1">
        <v>5091779</v>
      </c>
    </row>
    <row r="3" spans="1:13">
      <c r="A3" t="s">
        <v>14</v>
      </c>
      <c r="B3">
        <v>2023</v>
      </c>
      <c r="C3" s="17">
        <v>100000</v>
      </c>
      <c r="D3" t="s">
        <v>54</v>
      </c>
      <c r="E3" t="s">
        <v>251</v>
      </c>
      <c r="F3" t="s">
        <v>440</v>
      </c>
      <c r="G3" s="1">
        <v>3558023</v>
      </c>
      <c r="H3" s="1">
        <v>3369906</v>
      </c>
      <c r="I3" s="28"/>
    </row>
    <row r="4" spans="1:13">
      <c r="A4" t="s">
        <v>117</v>
      </c>
      <c r="B4">
        <v>2017</v>
      </c>
      <c r="C4" s="17">
        <v>100000</v>
      </c>
      <c r="D4" t="s">
        <v>64</v>
      </c>
      <c r="E4" s="28" t="s">
        <v>223</v>
      </c>
      <c r="F4" t="s">
        <v>440</v>
      </c>
      <c r="G4" s="29">
        <v>1176053</v>
      </c>
      <c r="H4" s="15">
        <v>1212437</v>
      </c>
      <c r="I4" s="28"/>
    </row>
    <row r="5" spans="1:13">
      <c r="A5" t="s">
        <v>33</v>
      </c>
      <c r="B5">
        <v>2018</v>
      </c>
      <c r="C5" s="17">
        <v>100000</v>
      </c>
      <c r="D5" t="s">
        <v>76</v>
      </c>
      <c r="E5" s="28" t="s">
        <v>228</v>
      </c>
      <c r="F5" t="s">
        <v>440</v>
      </c>
      <c r="G5" s="15">
        <v>3683805</v>
      </c>
      <c r="H5" s="15">
        <v>4260408</v>
      </c>
      <c r="I5" s="28"/>
    </row>
    <row r="6" spans="1:13">
      <c r="A6" t="s">
        <v>120</v>
      </c>
      <c r="B6">
        <v>2020</v>
      </c>
      <c r="C6" s="17">
        <v>100000</v>
      </c>
      <c r="D6" t="s">
        <v>62</v>
      </c>
      <c r="E6" s="28" t="s">
        <v>441</v>
      </c>
      <c r="F6" t="s">
        <v>440</v>
      </c>
      <c r="G6" s="15">
        <v>2138469</v>
      </c>
      <c r="H6" s="15">
        <v>2854123</v>
      </c>
      <c r="I6" s="28"/>
    </row>
    <row r="7" spans="1:13">
      <c r="A7" t="s">
        <v>27</v>
      </c>
      <c r="B7">
        <v>2021</v>
      </c>
      <c r="C7" s="17">
        <v>50000</v>
      </c>
      <c r="D7" t="s">
        <v>62</v>
      </c>
      <c r="E7" s="28" t="s">
        <v>223</v>
      </c>
      <c r="F7" t="s">
        <v>440</v>
      </c>
      <c r="G7" s="15">
        <v>4642728</v>
      </c>
      <c r="H7" s="15">
        <v>4680713</v>
      </c>
      <c r="I7" s="28"/>
    </row>
    <row r="8" spans="1:13">
      <c r="A8" t="s">
        <v>123</v>
      </c>
      <c r="B8">
        <v>2021</v>
      </c>
      <c r="C8" s="17">
        <v>50000</v>
      </c>
      <c r="D8" t="s">
        <v>62</v>
      </c>
      <c r="E8" s="28" t="s">
        <v>223</v>
      </c>
      <c r="F8" t="s">
        <v>440</v>
      </c>
      <c r="G8" s="15">
        <v>10020</v>
      </c>
      <c r="H8" s="15">
        <v>348670</v>
      </c>
      <c r="I8" s="28"/>
    </row>
    <row r="9" spans="1:13">
      <c r="A9" t="s">
        <v>18</v>
      </c>
      <c r="B9">
        <v>2021</v>
      </c>
      <c r="C9" s="17">
        <v>10000</v>
      </c>
      <c r="D9" t="s">
        <v>62</v>
      </c>
      <c r="E9" s="28" t="s">
        <v>223</v>
      </c>
      <c r="F9" t="s">
        <v>440</v>
      </c>
      <c r="G9" s="15">
        <v>2080514</v>
      </c>
      <c r="H9" s="15">
        <v>2368891</v>
      </c>
      <c r="I9" s="28"/>
    </row>
    <row r="10" spans="1:13">
      <c r="A10" t="s">
        <v>37</v>
      </c>
      <c r="B10">
        <v>2021</v>
      </c>
      <c r="C10" s="17">
        <v>10000</v>
      </c>
      <c r="D10" t="s">
        <v>62</v>
      </c>
      <c r="E10" s="28" t="s">
        <v>442</v>
      </c>
      <c r="F10" t="s">
        <v>440</v>
      </c>
      <c r="G10" s="15">
        <v>5172911</v>
      </c>
      <c r="H10" s="15">
        <v>5091779</v>
      </c>
      <c r="I10" s="28"/>
    </row>
    <row r="11" spans="1:13" ht="30">
      <c r="A11" t="s">
        <v>127</v>
      </c>
      <c r="B11">
        <v>2021</v>
      </c>
      <c r="C11" s="17">
        <v>10000</v>
      </c>
      <c r="D11" t="s">
        <v>62</v>
      </c>
      <c r="E11" s="28" t="s">
        <v>251</v>
      </c>
      <c r="F11" t="s">
        <v>440</v>
      </c>
      <c r="G11" s="15">
        <v>3335569</v>
      </c>
      <c r="H11" s="15">
        <v>2964264</v>
      </c>
      <c r="I11" s="28"/>
    </row>
    <row r="12" spans="1:13" ht="30">
      <c r="A12" t="s">
        <v>34</v>
      </c>
      <c r="B12">
        <v>2022</v>
      </c>
      <c r="C12" s="17">
        <v>100000</v>
      </c>
      <c r="D12" t="s">
        <v>54</v>
      </c>
      <c r="E12" s="28" t="s">
        <v>256</v>
      </c>
      <c r="F12" t="s">
        <v>440</v>
      </c>
      <c r="G12" s="15">
        <v>231371</v>
      </c>
      <c r="H12" s="15">
        <v>276644</v>
      </c>
      <c r="I12" s="28"/>
    </row>
    <row r="13" spans="1:13">
      <c r="A13" t="s">
        <v>130</v>
      </c>
      <c r="B13">
        <v>2023</v>
      </c>
      <c r="C13" s="17">
        <v>17000</v>
      </c>
      <c r="D13" t="s">
        <v>54</v>
      </c>
      <c r="E13" s="28" t="s">
        <v>179</v>
      </c>
      <c r="F13" t="s">
        <v>440</v>
      </c>
      <c r="G13" s="15">
        <v>1892987</v>
      </c>
      <c r="H13" s="15">
        <v>1973062</v>
      </c>
      <c r="I13" s="28"/>
    </row>
    <row r="14" spans="1:13">
      <c r="A14" t="s">
        <v>132</v>
      </c>
      <c r="B14">
        <v>2023</v>
      </c>
      <c r="C14" s="17">
        <v>17000</v>
      </c>
      <c r="D14" t="s">
        <v>54</v>
      </c>
      <c r="E14" s="28" t="s">
        <v>263</v>
      </c>
      <c r="F14" t="s">
        <v>440</v>
      </c>
      <c r="G14" s="15">
        <v>456392</v>
      </c>
      <c r="H14" s="15">
        <v>210392</v>
      </c>
      <c r="I14" s="28"/>
    </row>
    <row r="15" spans="1:13">
      <c r="A15" t="s">
        <v>133</v>
      </c>
      <c r="B15">
        <v>2023</v>
      </c>
      <c r="C15" s="17">
        <v>17000</v>
      </c>
      <c r="D15" t="s">
        <v>54</v>
      </c>
      <c r="E15" s="28" t="s">
        <v>443</v>
      </c>
      <c r="F15" t="s">
        <v>440</v>
      </c>
      <c r="G15" s="15">
        <v>1344472</v>
      </c>
      <c r="H15" s="15">
        <v>1232754</v>
      </c>
    </row>
    <row r="16" spans="1:13">
      <c r="A16" t="s">
        <v>136</v>
      </c>
      <c r="B16">
        <v>2024</v>
      </c>
      <c r="C16" s="17">
        <v>100000</v>
      </c>
      <c r="D16" t="s">
        <v>76</v>
      </c>
      <c r="E16" s="28" t="s">
        <v>182</v>
      </c>
      <c r="F16" t="s">
        <v>440</v>
      </c>
      <c r="G16" s="15">
        <v>422160</v>
      </c>
      <c r="H16" t="s">
        <v>444</v>
      </c>
      <c r="I16" s="3"/>
      <c r="J16" s="3"/>
      <c r="K16" s="3"/>
      <c r="L16" s="3"/>
      <c r="M16" s="3"/>
    </row>
    <row r="17" spans="1:9">
      <c r="A17" t="s">
        <v>51</v>
      </c>
      <c r="B17" t="s">
        <v>149</v>
      </c>
      <c r="C17" s="17">
        <v>293267</v>
      </c>
      <c r="D17" t="s">
        <v>445</v>
      </c>
      <c r="E17" t="s">
        <v>446</v>
      </c>
      <c r="F17" t="s">
        <v>447</v>
      </c>
      <c r="G17" s="17">
        <v>2344427</v>
      </c>
      <c r="H17" s="17">
        <v>2666098</v>
      </c>
      <c r="I17" s="3"/>
    </row>
    <row r="18" spans="1:9">
      <c r="A18" t="s">
        <v>56</v>
      </c>
      <c r="B18" t="s">
        <v>149</v>
      </c>
      <c r="C18" s="17">
        <v>175000</v>
      </c>
      <c r="D18" t="s">
        <v>57</v>
      </c>
      <c r="E18" t="s">
        <v>446</v>
      </c>
      <c r="F18" t="s">
        <v>447</v>
      </c>
      <c r="G18" s="20">
        <v>2061127</v>
      </c>
      <c r="H18" s="20">
        <v>2387880</v>
      </c>
      <c r="I18" s="3"/>
    </row>
    <row r="19" spans="1:9">
      <c r="A19" t="s">
        <v>61</v>
      </c>
      <c r="B19" t="s">
        <v>149</v>
      </c>
      <c r="C19" s="17">
        <v>11657</v>
      </c>
      <c r="D19" t="s">
        <v>62</v>
      </c>
      <c r="E19" t="s">
        <v>153</v>
      </c>
      <c r="F19" t="s">
        <v>447</v>
      </c>
      <c r="G19" s="17">
        <v>763399</v>
      </c>
      <c r="H19" s="17">
        <v>691514</v>
      </c>
      <c r="I19" s="3"/>
    </row>
    <row r="20" spans="1:9">
      <c r="A20" t="s">
        <v>11</v>
      </c>
      <c r="B20" t="s">
        <v>149</v>
      </c>
      <c r="C20" s="17">
        <v>63535</v>
      </c>
      <c r="D20" t="s">
        <v>76</v>
      </c>
      <c r="E20" t="s">
        <v>446</v>
      </c>
      <c r="F20" t="s">
        <v>447</v>
      </c>
      <c r="G20" s="17">
        <v>4558894</v>
      </c>
      <c r="H20" s="17">
        <v>4328059</v>
      </c>
      <c r="I20" s="3"/>
    </row>
    <row r="21" spans="1:9">
      <c r="A21" t="s">
        <v>69</v>
      </c>
      <c r="B21" t="s">
        <v>149</v>
      </c>
      <c r="C21" s="17">
        <v>5005802</v>
      </c>
      <c r="D21" t="s">
        <v>54</v>
      </c>
      <c r="E21" t="s">
        <v>448</v>
      </c>
      <c r="F21" t="s">
        <v>447</v>
      </c>
      <c r="G21" s="21">
        <v>6199597</v>
      </c>
      <c r="H21" s="21">
        <v>6777776</v>
      </c>
      <c r="I21" s="3"/>
    </row>
    <row r="22" spans="1:9">
      <c r="A22" t="s">
        <v>4</v>
      </c>
      <c r="B22" t="s">
        <v>149</v>
      </c>
      <c r="C22" s="17">
        <v>79700.34</v>
      </c>
      <c r="D22" t="s">
        <v>64</v>
      </c>
      <c r="E22" t="s">
        <v>446</v>
      </c>
      <c r="F22" t="s">
        <v>447</v>
      </c>
      <c r="G22" s="17">
        <v>1556604.81</v>
      </c>
      <c r="H22" s="17">
        <v>2075621.6</v>
      </c>
      <c r="I22" s="3"/>
    </row>
    <row r="23" spans="1:9">
      <c r="A23" t="s">
        <v>75</v>
      </c>
      <c r="B23" t="s">
        <v>149</v>
      </c>
      <c r="C23" s="21">
        <v>4427394</v>
      </c>
      <c r="D23" t="s">
        <v>76</v>
      </c>
      <c r="E23" t="s">
        <v>449</v>
      </c>
      <c r="F23" t="s">
        <v>447</v>
      </c>
      <c r="G23" s="21">
        <v>4552019</v>
      </c>
      <c r="H23" s="21">
        <v>5008232</v>
      </c>
      <c r="I23" s="3"/>
    </row>
    <row r="24" spans="1:9">
      <c r="A24" t="s">
        <v>25</v>
      </c>
      <c r="B24" t="s">
        <v>149</v>
      </c>
      <c r="C24" s="17">
        <v>43928</v>
      </c>
      <c r="D24" t="s">
        <v>73</v>
      </c>
      <c r="E24" t="s">
        <v>450</v>
      </c>
      <c r="F24" t="s">
        <v>447</v>
      </c>
      <c r="G24" s="17">
        <v>763324</v>
      </c>
      <c r="H24" s="17">
        <v>801434</v>
      </c>
      <c r="I24" s="3"/>
    </row>
    <row r="25" spans="1:9">
      <c r="A25" t="s">
        <v>82</v>
      </c>
      <c r="B25" t="s">
        <v>149</v>
      </c>
      <c r="C25" s="21">
        <v>570225</v>
      </c>
      <c r="D25" t="s">
        <v>54</v>
      </c>
      <c r="E25" t="s">
        <v>451</v>
      </c>
      <c r="F25" t="s">
        <v>447</v>
      </c>
      <c r="G25" s="21">
        <v>787935</v>
      </c>
      <c r="H25" s="21">
        <v>1499144</v>
      </c>
      <c r="I25" s="3"/>
    </row>
    <row r="26" spans="1:9">
      <c r="A26" t="s">
        <v>30</v>
      </c>
      <c r="B26" t="s">
        <v>149</v>
      </c>
      <c r="C26" s="17">
        <v>6050</v>
      </c>
      <c r="D26" t="s">
        <v>86</v>
      </c>
      <c r="E26" t="s">
        <v>414</v>
      </c>
      <c r="F26" t="s">
        <v>447</v>
      </c>
      <c r="G26" s="17">
        <v>1765398</v>
      </c>
      <c r="H26" s="17">
        <v>1712565</v>
      </c>
      <c r="I26" s="3"/>
    </row>
    <row r="27" spans="1:9">
      <c r="A27" t="s">
        <v>26</v>
      </c>
      <c r="B27" t="s">
        <v>149</v>
      </c>
      <c r="C27" s="17">
        <v>379449</v>
      </c>
      <c r="D27" t="s">
        <v>64</v>
      </c>
      <c r="E27" t="s">
        <v>452</v>
      </c>
      <c r="F27" t="s">
        <v>447</v>
      </c>
      <c r="G27" s="19" t="s">
        <v>296</v>
      </c>
      <c r="H27" s="17">
        <v>905942</v>
      </c>
      <c r="I27" s="3"/>
    </row>
    <row r="28" spans="1:9">
      <c r="A28" t="s">
        <v>24</v>
      </c>
      <c r="B28" t="s">
        <v>149</v>
      </c>
      <c r="C28" s="17">
        <v>359147</v>
      </c>
      <c r="D28" t="s">
        <v>54</v>
      </c>
      <c r="E28" t="s">
        <v>453</v>
      </c>
      <c r="F28" t="s">
        <v>447</v>
      </c>
      <c r="G28" s="17">
        <v>1125091</v>
      </c>
      <c r="H28" s="17">
        <v>777661</v>
      </c>
      <c r="I28" s="3"/>
    </row>
    <row r="29" spans="1:9">
      <c r="A29" t="s">
        <v>3</v>
      </c>
      <c r="B29" t="s">
        <v>149</v>
      </c>
      <c r="C29" s="17">
        <v>161776</v>
      </c>
      <c r="D29" t="s">
        <v>64</v>
      </c>
      <c r="E29" t="s">
        <v>446</v>
      </c>
      <c r="F29" t="s">
        <v>447</v>
      </c>
      <c r="G29" s="17">
        <v>228898</v>
      </c>
      <c r="H29" s="17">
        <v>298994</v>
      </c>
      <c r="I29" s="3"/>
    </row>
    <row r="30" spans="1:9">
      <c r="A30" t="s">
        <v>29</v>
      </c>
      <c r="B30" t="s">
        <v>149</v>
      </c>
      <c r="C30" s="17">
        <v>627900</v>
      </c>
      <c r="D30" t="s">
        <v>54</v>
      </c>
      <c r="E30" t="s">
        <v>414</v>
      </c>
      <c r="F30" t="s">
        <v>447</v>
      </c>
      <c r="G30" s="17">
        <v>562629</v>
      </c>
      <c r="H30" s="17">
        <v>578302</v>
      </c>
      <c r="I30" s="3"/>
    </row>
    <row r="31" spans="1:9">
      <c r="A31" t="s">
        <v>5</v>
      </c>
      <c r="B31" t="s">
        <v>149</v>
      </c>
      <c r="C31" s="17">
        <v>373008</v>
      </c>
      <c r="D31" t="s">
        <v>454</v>
      </c>
      <c r="E31" t="s">
        <v>455</v>
      </c>
      <c r="F31" t="s">
        <v>447</v>
      </c>
      <c r="G31" s="17">
        <v>4979971</v>
      </c>
      <c r="H31" s="17">
        <v>5612733</v>
      </c>
      <c r="I31" s="3"/>
    </row>
    <row r="32" spans="1:9">
      <c r="A32" t="s">
        <v>13</v>
      </c>
      <c r="B32" t="s">
        <v>149</v>
      </c>
      <c r="C32" s="17">
        <v>283949</v>
      </c>
      <c r="D32" t="s">
        <v>454</v>
      </c>
      <c r="E32" t="s">
        <v>251</v>
      </c>
      <c r="F32" t="s">
        <v>447</v>
      </c>
      <c r="G32" s="17">
        <v>170650</v>
      </c>
      <c r="H32" s="17">
        <v>151165</v>
      </c>
      <c r="I32" s="3"/>
    </row>
    <row r="33" spans="1:9">
      <c r="A33" t="s">
        <v>104</v>
      </c>
      <c r="B33" t="s">
        <v>149</v>
      </c>
      <c r="C33" s="17">
        <v>15000</v>
      </c>
      <c r="D33" t="s">
        <v>456</v>
      </c>
      <c r="E33" t="s">
        <v>156</v>
      </c>
      <c r="F33" t="s">
        <v>447</v>
      </c>
      <c r="G33" s="21">
        <v>102172</v>
      </c>
      <c r="H33" s="21">
        <v>151309</v>
      </c>
      <c r="I33" s="3"/>
    </row>
    <row r="34" spans="1:9">
      <c r="A34" t="s">
        <v>12</v>
      </c>
      <c r="B34" t="s">
        <v>149</v>
      </c>
      <c r="C34" s="17">
        <v>10000</v>
      </c>
      <c r="D34" t="s">
        <v>108</v>
      </c>
      <c r="E34" t="s">
        <v>166</v>
      </c>
      <c r="F34" t="s">
        <v>447</v>
      </c>
      <c r="G34" s="17">
        <v>283027</v>
      </c>
      <c r="H34" s="17">
        <v>293309</v>
      </c>
      <c r="I34" s="3"/>
    </row>
    <row r="35" spans="1:9">
      <c r="A35" t="s">
        <v>13</v>
      </c>
      <c r="B35" t="s">
        <v>149</v>
      </c>
      <c r="C35" s="15">
        <v>283949</v>
      </c>
      <c r="D35" t="s">
        <v>454</v>
      </c>
      <c r="E35" t="s">
        <v>251</v>
      </c>
      <c r="F35" t="s">
        <v>447</v>
      </c>
      <c r="G35" s="1">
        <v>170650</v>
      </c>
      <c r="H35" s="15">
        <v>151165</v>
      </c>
      <c r="I35" s="3"/>
    </row>
    <row r="36" spans="1:9">
      <c r="A36" t="s">
        <v>32</v>
      </c>
      <c r="B36" t="s">
        <v>149</v>
      </c>
      <c r="C36" s="17">
        <v>160000</v>
      </c>
      <c r="D36" t="s">
        <v>86</v>
      </c>
      <c r="E36" t="s">
        <v>414</v>
      </c>
      <c r="F36" t="s">
        <v>447</v>
      </c>
      <c r="G36" s="17">
        <v>1582286</v>
      </c>
      <c r="H36" s="15">
        <v>1860173</v>
      </c>
      <c r="I36" s="3"/>
    </row>
    <row r="37" spans="1:9">
      <c r="A37" t="s">
        <v>2</v>
      </c>
      <c r="B37" t="s">
        <v>149</v>
      </c>
      <c r="C37" s="15">
        <v>3191568</v>
      </c>
      <c r="D37" t="s">
        <v>457</v>
      </c>
      <c r="E37" t="s">
        <v>458</v>
      </c>
      <c r="F37" t="s">
        <v>447</v>
      </c>
      <c r="G37" s="15">
        <v>2787567</v>
      </c>
      <c r="H37" s="15">
        <v>2783368</v>
      </c>
      <c r="I37" s="3"/>
    </row>
    <row r="38" spans="1:9">
      <c r="A38" t="s">
        <v>36</v>
      </c>
      <c r="B38" t="s">
        <v>149</v>
      </c>
      <c r="C38" s="23">
        <v>16883.27</v>
      </c>
      <c r="D38" t="s">
        <v>459</v>
      </c>
      <c r="E38" t="s">
        <v>168</v>
      </c>
      <c r="F38" t="s">
        <v>447</v>
      </c>
      <c r="G38" s="23">
        <v>163395.03</v>
      </c>
      <c r="H38" s="23">
        <v>150638.74</v>
      </c>
      <c r="I38" s="3"/>
    </row>
    <row r="39" spans="1:9">
      <c r="A39" t="s">
        <v>1</v>
      </c>
      <c r="B39" t="s">
        <v>149</v>
      </c>
      <c r="C39" s="15">
        <v>346890</v>
      </c>
      <c r="D39" t="s">
        <v>108</v>
      </c>
      <c r="E39" t="s">
        <v>460</v>
      </c>
      <c r="F39" t="s">
        <v>447</v>
      </c>
      <c r="G39" s="15">
        <v>8974833</v>
      </c>
      <c r="H39" s="15">
        <v>11837403</v>
      </c>
      <c r="I39" s="3"/>
    </row>
    <row r="40" spans="1:9">
      <c r="A40" t="s">
        <v>9</v>
      </c>
      <c r="B40" t="s">
        <v>149</v>
      </c>
      <c r="C40" s="15">
        <v>709554</v>
      </c>
      <c r="D40" t="s">
        <v>53</v>
      </c>
      <c r="E40" t="s">
        <v>460</v>
      </c>
      <c r="F40" t="s">
        <v>447</v>
      </c>
      <c r="G40" s="15">
        <v>621256</v>
      </c>
      <c r="H40" s="15">
        <v>532529</v>
      </c>
      <c r="I40" s="3"/>
    </row>
    <row r="41" spans="1:9">
      <c r="A41" t="s">
        <v>17</v>
      </c>
      <c r="B41" t="s">
        <v>149</v>
      </c>
      <c r="C41" s="17">
        <v>20610169</v>
      </c>
      <c r="D41" t="s">
        <v>53</v>
      </c>
      <c r="E41" t="s">
        <v>460</v>
      </c>
      <c r="F41" t="s">
        <v>447</v>
      </c>
      <c r="G41" s="17">
        <v>21360530</v>
      </c>
      <c r="H41" s="17">
        <v>21166517</v>
      </c>
      <c r="I41" s="3"/>
    </row>
    <row r="42" spans="1:9">
      <c r="B42" t="s">
        <v>149</v>
      </c>
      <c r="D42" t="s">
        <v>53</v>
      </c>
      <c r="E42" t="s">
        <v>460</v>
      </c>
      <c r="F42" t="s">
        <v>447</v>
      </c>
      <c r="I4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2DC2-B9BA-4633-AC2E-73EE6886957D}">
  <dimension ref="A1:B46"/>
  <sheetViews>
    <sheetView topLeftCell="A19" zoomScaleNormal="100" workbookViewId="0">
      <selection activeCell="B28" sqref="B28"/>
    </sheetView>
  </sheetViews>
  <sheetFormatPr defaultRowHeight="15"/>
  <cols>
    <col min="1" max="1" width="56.5703125" customWidth="1"/>
    <col min="2" max="2" width="28.140625" customWidth="1"/>
  </cols>
  <sheetData>
    <row r="1" spans="1:2">
      <c r="A1" t="s">
        <v>43</v>
      </c>
      <c r="B1" t="s">
        <v>461</v>
      </c>
    </row>
    <row r="2" spans="1:2">
      <c r="A2" t="s">
        <v>462</v>
      </c>
      <c r="B2">
        <v>11.9</v>
      </c>
    </row>
    <row r="3" spans="1:2">
      <c r="A3" t="s">
        <v>463</v>
      </c>
      <c r="B3">
        <v>10.199999999999999</v>
      </c>
    </row>
    <row r="4" spans="1:2">
      <c r="A4" t="s">
        <v>464</v>
      </c>
      <c r="B4">
        <v>3.3</v>
      </c>
    </row>
    <row r="5" spans="1:2">
      <c r="A5" t="s">
        <v>465</v>
      </c>
      <c r="B5">
        <v>3</v>
      </c>
    </row>
    <row r="6" spans="1:2">
      <c r="A6" t="s">
        <v>466</v>
      </c>
      <c r="B6">
        <v>2.6</v>
      </c>
    </row>
    <row r="7" spans="1:2">
      <c r="A7" t="s">
        <v>467</v>
      </c>
      <c r="B7">
        <v>2.2000000000000002</v>
      </c>
    </row>
    <row r="8" spans="1:2">
      <c r="A8" t="s">
        <v>468</v>
      </c>
      <c r="B8">
        <v>2.1</v>
      </c>
    </row>
    <row r="9" spans="1:2">
      <c r="A9" t="s">
        <v>469</v>
      </c>
      <c r="B9">
        <v>2.1</v>
      </c>
    </row>
    <row r="10" spans="1:2">
      <c r="A10" t="s">
        <v>470</v>
      </c>
      <c r="B10">
        <v>1.1000000000000001</v>
      </c>
    </row>
    <row r="11" spans="1:2">
      <c r="A11" t="s">
        <v>471</v>
      </c>
      <c r="B11">
        <v>1.1000000000000001</v>
      </c>
    </row>
    <row r="15" spans="1:2">
      <c r="A15" t="s">
        <v>43</v>
      </c>
      <c r="B15" t="s">
        <v>461</v>
      </c>
    </row>
    <row r="16" spans="1:2">
      <c r="A16" t="s">
        <v>463</v>
      </c>
      <c r="B16">
        <v>12.6</v>
      </c>
    </row>
    <row r="17" spans="1:2">
      <c r="A17" t="s">
        <v>462</v>
      </c>
      <c r="B17">
        <v>7</v>
      </c>
    </row>
    <row r="18" spans="1:2">
      <c r="A18" t="s">
        <v>465</v>
      </c>
      <c r="B18">
        <v>6.9</v>
      </c>
    </row>
    <row r="19" spans="1:2">
      <c r="A19" t="s">
        <v>464</v>
      </c>
      <c r="B19">
        <v>2.8</v>
      </c>
    </row>
    <row r="20" spans="1:2">
      <c r="A20" t="s">
        <v>466</v>
      </c>
      <c r="B20">
        <v>2.5</v>
      </c>
    </row>
    <row r="21" spans="1:2">
      <c r="A21" t="s">
        <v>469</v>
      </c>
      <c r="B21">
        <v>1.6</v>
      </c>
    </row>
    <row r="22" spans="1:2">
      <c r="A22" t="s">
        <v>468</v>
      </c>
      <c r="B22">
        <v>1.5</v>
      </c>
    </row>
    <row r="23" spans="1:2">
      <c r="A23" t="s">
        <v>467</v>
      </c>
      <c r="B23">
        <v>1.1000000000000001</v>
      </c>
    </row>
    <row r="24" spans="1:2">
      <c r="A24" t="s">
        <v>470</v>
      </c>
      <c r="B24">
        <v>0.90700000000000003</v>
      </c>
    </row>
    <row r="25" spans="1:2">
      <c r="A25" t="s">
        <v>471</v>
      </c>
      <c r="B25">
        <v>0.50900000000000001</v>
      </c>
    </row>
    <row r="28" spans="1:2">
      <c r="A28" t="s">
        <v>472</v>
      </c>
      <c r="B28" t="s">
        <v>473</v>
      </c>
    </row>
    <row r="29" spans="1:2">
      <c r="A29" t="s">
        <v>50</v>
      </c>
      <c r="B29">
        <v>71</v>
      </c>
    </row>
    <row r="30" spans="1:2">
      <c r="A30" t="s">
        <v>55</v>
      </c>
      <c r="B30">
        <v>57.6</v>
      </c>
    </row>
    <row r="31" spans="1:2">
      <c r="A31" t="s">
        <v>60</v>
      </c>
      <c r="B31">
        <v>50.4</v>
      </c>
    </row>
    <row r="32" spans="1:2">
      <c r="A32" t="s">
        <v>67</v>
      </c>
      <c r="B32">
        <v>53.2</v>
      </c>
    </row>
    <row r="33" spans="1:2">
      <c r="A33" t="s">
        <v>68</v>
      </c>
      <c r="B33">
        <v>43.4</v>
      </c>
    </row>
    <row r="34" spans="1:2">
      <c r="A34" t="s">
        <v>71</v>
      </c>
      <c r="B34">
        <v>30.1</v>
      </c>
    </row>
    <row r="35" spans="1:2">
      <c r="A35" t="s">
        <v>74</v>
      </c>
      <c r="B35">
        <v>32.700000000000003</v>
      </c>
    </row>
    <row r="36" spans="1:2">
      <c r="A36" t="s">
        <v>79</v>
      </c>
      <c r="B36">
        <v>20.399999999999999</v>
      </c>
    </row>
    <row r="37" spans="1:2">
      <c r="A37" t="s">
        <v>81</v>
      </c>
      <c r="B37">
        <v>4.5999999999999996</v>
      </c>
    </row>
    <row r="38" spans="1:2">
      <c r="A38" t="s">
        <v>85</v>
      </c>
      <c r="B38">
        <v>17.5</v>
      </c>
    </row>
    <row r="39" spans="1:2">
      <c r="A39" t="s">
        <v>89</v>
      </c>
      <c r="B39">
        <v>14.3</v>
      </c>
    </row>
    <row r="40" spans="1:2">
      <c r="A40" t="s">
        <v>92</v>
      </c>
      <c r="B40">
        <v>3.1</v>
      </c>
    </row>
    <row r="41" spans="1:2">
      <c r="A41" t="s">
        <v>95</v>
      </c>
      <c r="B41">
        <v>13.9</v>
      </c>
    </row>
    <row r="42" spans="1:2">
      <c r="A42" t="s">
        <v>97</v>
      </c>
      <c r="B42">
        <v>9.6</v>
      </c>
    </row>
    <row r="43" spans="1:2">
      <c r="A43" t="s">
        <v>99</v>
      </c>
      <c r="B43">
        <v>23.5</v>
      </c>
    </row>
    <row r="44" spans="1:2">
      <c r="A44" t="s">
        <v>103</v>
      </c>
      <c r="B44">
        <v>27.9</v>
      </c>
    </row>
    <row r="45" spans="1:2">
      <c r="A45" t="s">
        <v>107</v>
      </c>
      <c r="B45">
        <v>11.6</v>
      </c>
    </row>
    <row r="46" spans="1:2">
      <c r="A46" t="s">
        <v>109</v>
      </c>
      <c r="B46">
        <v>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F015-E0C7-4DA2-98DA-B0B0368CA6F3}">
  <dimension ref="A1:N39"/>
  <sheetViews>
    <sheetView workbookViewId="0">
      <selection activeCell="D1" sqref="D1"/>
    </sheetView>
  </sheetViews>
  <sheetFormatPr defaultRowHeight="15"/>
  <cols>
    <col min="1" max="1" width="18" customWidth="1"/>
    <col min="2" max="2" width="11.5703125" bestFit="1" customWidth="1"/>
    <col min="4" max="4" width="41.28515625" bestFit="1" customWidth="1"/>
    <col min="5" max="5" width="24" customWidth="1"/>
    <col min="7" max="7" width="62" bestFit="1" customWidth="1"/>
    <col min="8" max="8" width="41.28515625" bestFit="1" customWidth="1"/>
    <col min="9" max="9" width="19.7109375" customWidth="1"/>
    <col min="11" max="11" width="36.5703125" bestFit="1" customWidth="1"/>
    <col min="12" max="12" width="15.5703125" bestFit="1" customWidth="1"/>
    <col min="13" max="13" width="22.85546875" bestFit="1" customWidth="1"/>
    <col min="14" max="14" width="18.140625" bestFit="1" customWidth="1"/>
  </cols>
  <sheetData>
    <row r="1" spans="1:14">
      <c r="A1" t="s">
        <v>41</v>
      </c>
      <c r="B1" t="s">
        <v>42</v>
      </c>
      <c r="D1" t="s">
        <v>0</v>
      </c>
      <c r="E1" t="s">
        <v>43</v>
      </c>
      <c r="F1" t="s">
        <v>44</v>
      </c>
      <c r="G1" t="s">
        <v>45</v>
      </c>
      <c r="K1" s="3" t="s">
        <v>46</v>
      </c>
      <c r="L1" s="3" t="s">
        <v>47</v>
      </c>
      <c r="M1" s="3" t="s">
        <v>48</v>
      </c>
      <c r="N1" s="3" t="s">
        <v>49</v>
      </c>
    </row>
    <row r="2" spans="1:14" ht="30">
      <c r="A2" t="s">
        <v>50</v>
      </c>
      <c r="B2">
        <v>71</v>
      </c>
      <c r="D2" t="s">
        <v>51</v>
      </c>
      <c r="E2" t="s">
        <v>52</v>
      </c>
      <c r="F2">
        <v>293267</v>
      </c>
      <c r="G2" t="s">
        <v>53</v>
      </c>
      <c r="K2" s="30" t="s">
        <v>50</v>
      </c>
      <c r="L2">
        <v>1171255.27</v>
      </c>
      <c r="M2" s="3">
        <v>7</v>
      </c>
      <c r="N2" t="s">
        <v>54</v>
      </c>
    </row>
    <row r="3" spans="1:14">
      <c r="A3" t="s">
        <v>55</v>
      </c>
      <c r="B3">
        <v>57.6</v>
      </c>
      <c r="D3" t="s">
        <v>56</v>
      </c>
      <c r="E3" t="s">
        <v>57</v>
      </c>
      <c r="F3">
        <v>175000</v>
      </c>
      <c r="G3" t="s">
        <v>58</v>
      </c>
      <c r="K3" s="30" t="s">
        <v>55</v>
      </c>
      <c r="L3">
        <v>3083072.36</v>
      </c>
      <c r="M3">
        <v>9</v>
      </c>
      <c r="N3" t="s">
        <v>59</v>
      </c>
    </row>
    <row r="4" spans="1:14">
      <c r="A4" t="s">
        <v>60</v>
      </c>
      <c r="B4">
        <v>50.4</v>
      </c>
      <c r="D4" t="s">
        <v>61</v>
      </c>
      <c r="E4" t="s">
        <v>62</v>
      </c>
      <c r="F4">
        <v>11657</v>
      </c>
      <c r="G4" t="s">
        <v>63</v>
      </c>
      <c r="K4" s="30" t="s">
        <v>60</v>
      </c>
      <c r="L4">
        <v>698278.34</v>
      </c>
      <c r="M4">
        <v>5</v>
      </c>
      <c r="N4" t="s">
        <v>64</v>
      </c>
    </row>
    <row r="5" spans="1:14">
      <c r="A5" t="s">
        <v>65</v>
      </c>
      <c r="B5">
        <v>53.2</v>
      </c>
      <c r="D5" t="s">
        <v>11</v>
      </c>
      <c r="E5" t="s">
        <v>53</v>
      </c>
      <c r="F5">
        <v>63535</v>
      </c>
      <c r="G5" t="s">
        <v>66</v>
      </c>
      <c r="K5" s="30" t="s">
        <v>67</v>
      </c>
      <c r="L5">
        <v>5701585.2699999996</v>
      </c>
      <c r="M5">
        <v>7</v>
      </c>
      <c r="N5" t="s">
        <v>54</v>
      </c>
    </row>
    <row r="6" spans="1:14">
      <c r="A6" t="s">
        <v>68</v>
      </c>
      <c r="B6">
        <v>43.4</v>
      </c>
      <c r="D6" t="s">
        <v>69</v>
      </c>
      <c r="E6" t="s">
        <v>54</v>
      </c>
      <c r="F6">
        <v>5005802</v>
      </c>
      <c r="G6" t="s">
        <v>70</v>
      </c>
      <c r="K6" s="30" t="s">
        <v>68</v>
      </c>
      <c r="L6">
        <v>235000</v>
      </c>
      <c r="M6">
        <v>6</v>
      </c>
      <c r="N6" t="s">
        <v>59</v>
      </c>
    </row>
    <row r="7" spans="1:14">
      <c r="A7" t="s">
        <v>71</v>
      </c>
      <c r="B7">
        <v>30.1</v>
      </c>
      <c r="D7" t="s">
        <v>4</v>
      </c>
      <c r="E7" t="s">
        <v>64</v>
      </c>
      <c r="F7">
        <v>79700.34</v>
      </c>
      <c r="G7" t="s">
        <v>72</v>
      </c>
      <c r="K7" s="30" t="s">
        <v>71</v>
      </c>
      <c r="L7">
        <v>43928</v>
      </c>
      <c r="M7">
        <v>1</v>
      </c>
      <c r="N7" t="s">
        <v>73</v>
      </c>
    </row>
    <row r="8" spans="1:14">
      <c r="A8" t="s">
        <v>74</v>
      </c>
      <c r="B8">
        <v>32.700000000000003</v>
      </c>
      <c r="D8" t="s">
        <v>75</v>
      </c>
      <c r="E8" t="s">
        <v>76</v>
      </c>
      <c r="F8">
        <v>4427394</v>
      </c>
      <c r="G8" t="s">
        <v>77</v>
      </c>
      <c r="K8" s="30" t="s">
        <v>74</v>
      </c>
      <c r="L8">
        <v>1394857</v>
      </c>
      <c r="M8">
        <v>5</v>
      </c>
      <c r="N8" t="s">
        <v>78</v>
      </c>
    </row>
    <row r="9" spans="1:14" ht="30">
      <c r="A9" t="s">
        <v>79</v>
      </c>
      <c r="B9">
        <v>20.399999999999999</v>
      </c>
      <c r="D9" t="s">
        <v>25</v>
      </c>
      <c r="E9" t="s">
        <v>73</v>
      </c>
      <c r="F9">
        <v>43928</v>
      </c>
      <c r="G9" t="s">
        <v>71</v>
      </c>
      <c r="K9" s="30" t="s">
        <v>79</v>
      </c>
      <c r="L9">
        <v>4732586</v>
      </c>
      <c r="M9">
        <v>9</v>
      </c>
      <c r="N9" t="s">
        <v>80</v>
      </c>
    </row>
    <row r="10" spans="1:14" ht="30">
      <c r="A10" t="s">
        <v>81</v>
      </c>
      <c r="B10">
        <v>4.5999999999999996</v>
      </c>
      <c r="D10" t="s">
        <v>82</v>
      </c>
      <c r="E10" t="s">
        <v>54</v>
      </c>
      <c r="F10">
        <v>570225</v>
      </c>
      <c r="G10" t="s">
        <v>83</v>
      </c>
      <c r="K10" s="30" t="s">
        <v>81</v>
      </c>
      <c r="L10">
        <v>1493125</v>
      </c>
      <c r="M10">
        <v>9</v>
      </c>
      <c r="N10" t="s">
        <v>84</v>
      </c>
    </row>
    <row r="11" spans="1:14" ht="30">
      <c r="A11" t="s">
        <v>85</v>
      </c>
      <c r="B11">
        <v>17.5</v>
      </c>
      <c r="D11" t="s">
        <v>30</v>
      </c>
      <c r="E11" t="s">
        <v>86</v>
      </c>
      <c r="F11">
        <v>6050</v>
      </c>
      <c r="G11" t="s">
        <v>87</v>
      </c>
      <c r="K11" s="30" t="s">
        <v>85</v>
      </c>
      <c r="L11">
        <v>6924852.3399999999</v>
      </c>
      <c r="M11">
        <v>7</v>
      </c>
      <c r="N11" t="s">
        <v>88</v>
      </c>
    </row>
    <row r="12" spans="1:14">
      <c r="A12" t="s">
        <v>89</v>
      </c>
      <c r="B12">
        <v>14.3</v>
      </c>
      <c r="D12" t="s">
        <v>26</v>
      </c>
      <c r="E12" t="s">
        <v>53</v>
      </c>
      <c r="F12">
        <v>379449</v>
      </c>
      <c r="G12" t="s">
        <v>90</v>
      </c>
      <c r="K12" s="30" t="s">
        <v>89</v>
      </c>
      <c r="L12">
        <v>5048642</v>
      </c>
      <c r="M12">
        <v>7</v>
      </c>
      <c r="N12" t="s">
        <v>91</v>
      </c>
    </row>
    <row r="13" spans="1:14" ht="30">
      <c r="A13" t="s">
        <v>92</v>
      </c>
      <c r="B13">
        <v>3.1</v>
      </c>
      <c r="D13" t="s">
        <v>24</v>
      </c>
      <c r="E13" t="s">
        <v>54</v>
      </c>
      <c r="F13">
        <v>359147</v>
      </c>
      <c r="G13" t="s">
        <v>93</v>
      </c>
      <c r="K13" s="30" t="s">
        <v>92</v>
      </c>
      <c r="L13">
        <v>3861793</v>
      </c>
      <c r="M13">
        <v>3</v>
      </c>
      <c r="N13" t="s">
        <v>94</v>
      </c>
    </row>
    <row r="14" spans="1:14">
      <c r="A14" t="s">
        <v>95</v>
      </c>
      <c r="B14">
        <v>13.9</v>
      </c>
      <c r="D14" t="s">
        <v>3</v>
      </c>
      <c r="E14" t="s">
        <v>64</v>
      </c>
      <c r="F14">
        <v>161776</v>
      </c>
      <c r="G14" t="s">
        <v>96</v>
      </c>
      <c r="K14" s="30" t="s">
        <v>95</v>
      </c>
      <c r="L14">
        <v>6235810.2699999996</v>
      </c>
      <c r="M14">
        <v>5</v>
      </c>
      <c r="N14" t="s">
        <v>88</v>
      </c>
    </row>
    <row r="15" spans="1:14">
      <c r="A15" t="s">
        <v>97</v>
      </c>
      <c r="B15">
        <v>9.6</v>
      </c>
      <c r="D15" t="s">
        <v>29</v>
      </c>
      <c r="E15" t="s">
        <v>54</v>
      </c>
      <c r="F15">
        <v>627900</v>
      </c>
      <c r="G15" t="s">
        <v>98</v>
      </c>
      <c r="K15" s="30" t="s">
        <v>97</v>
      </c>
      <c r="L15">
        <v>1484857</v>
      </c>
      <c r="M15">
        <v>5</v>
      </c>
      <c r="N15" t="s">
        <v>78</v>
      </c>
    </row>
    <row r="16" spans="1:14">
      <c r="A16" t="s">
        <v>99</v>
      </c>
      <c r="B16">
        <v>23.5</v>
      </c>
      <c r="D16" t="s">
        <v>5</v>
      </c>
      <c r="E16" t="s">
        <v>100</v>
      </c>
      <c r="F16">
        <v>373008</v>
      </c>
      <c r="G16" t="s">
        <v>101</v>
      </c>
      <c r="K16" s="30" t="s">
        <v>99</v>
      </c>
      <c r="L16">
        <v>6104555</v>
      </c>
      <c r="M16">
        <v>12</v>
      </c>
      <c r="N16" t="s">
        <v>102</v>
      </c>
    </row>
    <row r="17" spans="1:14">
      <c r="A17" t="s">
        <v>103</v>
      </c>
      <c r="B17">
        <v>27.9</v>
      </c>
      <c r="D17" t="s">
        <v>104</v>
      </c>
      <c r="E17" t="s">
        <v>105</v>
      </c>
      <c r="F17">
        <v>15000</v>
      </c>
      <c r="G17" t="s">
        <v>54</v>
      </c>
      <c r="K17" s="30" t="s">
        <v>103</v>
      </c>
      <c r="L17">
        <v>5817585.2699999996</v>
      </c>
      <c r="M17">
        <v>6</v>
      </c>
      <c r="N17" t="s">
        <v>106</v>
      </c>
    </row>
    <row r="18" spans="1:14" ht="30">
      <c r="A18" t="s">
        <v>107</v>
      </c>
      <c r="B18">
        <v>11.6</v>
      </c>
      <c r="D18" t="s">
        <v>12</v>
      </c>
      <c r="E18" t="s">
        <v>108</v>
      </c>
      <c r="F18">
        <v>10000</v>
      </c>
      <c r="G18" t="s">
        <v>108</v>
      </c>
      <c r="K18" s="30" t="s">
        <v>107</v>
      </c>
      <c r="L18">
        <v>6478927</v>
      </c>
      <c r="M18">
        <v>5</v>
      </c>
      <c r="N18" t="s">
        <v>57</v>
      </c>
    </row>
    <row r="19" spans="1:14">
      <c r="A19" t="s">
        <v>109</v>
      </c>
      <c r="B19">
        <v>2.9</v>
      </c>
      <c r="D19" t="s">
        <v>13</v>
      </c>
      <c r="E19" t="s">
        <v>100</v>
      </c>
      <c r="F19">
        <v>283949</v>
      </c>
      <c r="G19" t="s">
        <v>110</v>
      </c>
      <c r="K19" s="30" t="s">
        <v>109</v>
      </c>
      <c r="L19">
        <v>727900</v>
      </c>
      <c r="M19">
        <v>2</v>
      </c>
      <c r="N19" t="s">
        <v>111</v>
      </c>
    </row>
    <row r="20" spans="1:14">
      <c r="D20" t="s">
        <v>32</v>
      </c>
      <c r="E20" t="s">
        <v>86</v>
      </c>
      <c r="F20">
        <v>160000</v>
      </c>
      <c r="G20" t="s">
        <v>112</v>
      </c>
    </row>
    <row r="21" spans="1:14">
      <c r="D21" t="s">
        <v>2</v>
      </c>
      <c r="E21" t="s">
        <v>94</v>
      </c>
      <c r="F21">
        <v>3191568</v>
      </c>
      <c r="G21" t="s">
        <v>113</v>
      </c>
    </row>
    <row r="22" spans="1:14">
      <c r="D22" t="s">
        <v>36</v>
      </c>
      <c r="E22" t="s">
        <v>54</v>
      </c>
      <c r="F22">
        <v>16883.27</v>
      </c>
      <c r="G22" t="s">
        <v>114</v>
      </c>
    </row>
    <row r="23" spans="1:14">
      <c r="D23" t="s">
        <v>1</v>
      </c>
      <c r="E23" t="s">
        <v>108</v>
      </c>
      <c r="F23">
        <v>346890</v>
      </c>
      <c r="G23" t="s">
        <v>108</v>
      </c>
    </row>
    <row r="24" spans="1:14">
      <c r="D24" t="s">
        <v>9</v>
      </c>
      <c r="E24" t="s">
        <v>53</v>
      </c>
      <c r="F24">
        <v>709554</v>
      </c>
      <c r="G24" t="s">
        <v>115</v>
      </c>
    </row>
    <row r="25" spans="1:14">
      <c r="D25" t="s">
        <v>17</v>
      </c>
      <c r="E25" t="s">
        <v>53</v>
      </c>
      <c r="F25">
        <v>20610169</v>
      </c>
      <c r="G25" t="s">
        <v>116</v>
      </c>
    </row>
    <row r="26" spans="1:14">
      <c r="D26" t="s">
        <v>117</v>
      </c>
      <c r="E26" t="s">
        <v>64</v>
      </c>
      <c r="F26" s="1">
        <v>100000</v>
      </c>
      <c r="G26" t="s">
        <v>118</v>
      </c>
    </row>
    <row r="27" spans="1:14">
      <c r="D27" t="s">
        <v>33</v>
      </c>
      <c r="E27" t="s">
        <v>76</v>
      </c>
      <c r="F27" s="1">
        <v>100000</v>
      </c>
      <c r="G27" t="s">
        <v>119</v>
      </c>
    </row>
    <row r="28" spans="1:14">
      <c r="D28" t="s">
        <v>120</v>
      </c>
      <c r="E28" t="s">
        <v>62</v>
      </c>
      <c r="F28" s="1">
        <v>100000</v>
      </c>
      <c r="G28" t="s">
        <v>121</v>
      </c>
    </row>
    <row r="29" spans="1:14">
      <c r="D29" t="s">
        <v>27</v>
      </c>
      <c r="E29" t="s">
        <v>62</v>
      </c>
      <c r="F29" s="1">
        <v>50000</v>
      </c>
      <c r="G29" t="s">
        <v>122</v>
      </c>
    </row>
    <row r="30" spans="1:14">
      <c r="D30" t="s">
        <v>123</v>
      </c>
      <c r="E30" t="s">
        <v>62</v>
      </c>
      <c r="F30" s="1">
        <v>50000</v>
      </c>
      <c r="G30" t="s">
        <v>124</v>
      </c>
    </row>
    <row r="31" spans="1:14">
      <c r="D31" t="s">
        <v>18</v>
      </c>
      <c r="E31" t="s">
        <v>62</v>
      </c>
      <c r="F31" s="1">
        <v>10000</v>
      </c>
      <c r="G31" t="s">
        <v>125</v>
      </c>
    </row>
    <row r="32" spans="1:14">
      <c r="D32" t="s">
        <v>37</v>
      </c>
      <c r="E32" t="s">
        <v>62</v>
      </c>
      <c r="F32" s="1">
        <v>10000</v>
      </c>
      <c r="G32" t="s">
        <v>126</v>
      </c>
    </row>
    <row r="33" spans="4:7">
      <c r="D33" t="s">
        <v>127</v>
      </c>
      <c r="E33" t="s">
        <v>62</v>
      </c>
      <c r="F33" s="1">
        <v>10000</v>
      </c>
      <c r="G33" t="s">
        <v>128</v>
      </c>
    </row>
    <row r="34" spans="4:7">
      <c r="D34" t="s">
        <v>34</v>
      </c>
      <c r="E34" t="s">
        <v>54</v>
      </c>
      <c r="F34" s="1">
        <v>100000</v>
      </c>
      <c r="G34" t="s">
        <v>129</v>
      </c>
    </row>
    <row r="35" spans="4:7">
      <c r="D35" t="s">
        <v>130</v>
      </c>
      <c r="E35" t="s">
        <v>54</v>
      </c>
      <c r="F35" s="1">
        <v>17000</v>
      </c>
      <c r="G35" t="s">
        <v>131</v>
      </c>
    </row>
    <row r="36" spans="4:7">
      <c r="D36" t="s">
        <v>132</v>
      </c>
      <c r="E36" t="s">
        <v>54</v>
      </c>
      <c r="F36" s="1">
        <v>17000</v>
      </c>
      <c r="G36" t="s">
        <v>131</v>
      </c>
    </row>
    <row r="37" spans="4:7">
      <c r="D37" t="s">
        <v>133</v>
      </c>
      <c r="E37" t="s">
        <v>54</v>
      </c>
      <c r="F37" s="1">
        <v>17000</v>
      </c>
      <c r="G37" t="s">
        <v>134</v>
      </c>
    </row>
    <row r="38" spans="4:7">
      <c r="D38" t="s">
        <v>14</v>
      </c>
      <c r="E38" t="s">
        <v>94</v>
      </c>
      <c r="F38" s="1">
        <v>100000</v>
      </c>
      <c r="G38" t="s">
        <v>135</v>
      </c>
    </row>
    <row r="39" spans="4:7">
      <c r="D39" t="s">
        <v>136</v>
      </c>
      <c r="E39" t="s">
        <v>64</v>
      </c>
      <c r="F39" s="1">
        <v>100000</v>
      </c>
      <c r="G39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54C7-34F7-4779-93AF-EFD93471D90F}">
  <dimension ref="A1:B19"/>
  <sheetViews>
    <sheetView workbookViewId="0">
      <selection activeCell="D28" sqref="D28"/>
    </sheetView>
  </sheetViews>
  <sheetFormatPr defaultRowHeight="15"/>
  <cols>
    <col min="1" max="1" width="59.7109375" bestFit="1" customWidth="1"/>
    <col min="2" max="2" width="11.5703125" bestFit="1" customWidth="1"/>
  </cols>
  <sheetData>
    <row r="1" spans="1:2">
      <c r="A1" t="s">
        <v>46</v>
      </c>
      <c r="B1" t="s">
        <v>42</v>
      </c>
    </row>
    <row r="2" spans="1:2">
      <c r="A2" t="s">
        <v>50</v>
      </c>
      <c r="B2">
        <v>71</v>
      </c>
    </row>
    <row r="3" spans="1:2">
      <c r="A3" t="s">
        <v>55</v>
      </c>
      <c r="B3">
        <v>57.6</v>
      </c>
    </row>
    <row r="4" spans="1:2">
      <c r="A4" t="s">
        <v>60</v>
      </c>
      <c r="B4">
        <v>50.4</v>
      </c>
    </row>
    <row r="5" spans="1:2">
      <c r="A5" t="s">
        <v>65</v>
      </c>
      <c r="B5">
        <v>53.2</v>
      </c>
    </row>
    <row r="6" spans="1:2">
      <c r="A6" t="s">
        <v>68</v>
      </c>
      <c r="B6">
        <v>43.4</v>
      </c>
    </row>
    <row r="7" spans="1:2">
      <c r="A7" t="s">
        <v>71</v>
      </c>
      <c r="B7">
        <v>30.1</v>
      </c>
    </row>
    <row r="8" spans="1:2">
      <c r="A8" t="s">
        <v>74</v>
      </c>
      <c r="B8">
        <v>32.700000000000003</v>
      </c>
    </row>
    <row r="9" spans="1:2">
      <c r="A9" t="s">
        <v>79</v>
      </c>
      <c r="B9">
        <v>20.399999999999999</v>
      </c>
    </row>
    <row r="10" spans="1:2">
      <c r="A10" t="s">
        <v>81</v>
      </c>
      <c r="B10">
        <v>4.5999999999999996</v>
      </c>
    </row>
    <row r="11" spans="1:2">
      <c r="A11" t="s">
        <v>85</v>
      </c>
      <c r="B11">
        <v>17.5</v>
      </c>
    </row>
    <row r="12" spans="1:2">
      <c r="A12" t="s">
        <v>89</v>
      </c>
      <c r="B12">
        <v>14.3</v>
      </c>
    </row>
    <row r="13" spans="1:2">
      <c r="A13" t="s">
        <v>92</v>
      </c>
      <c r="B13">
        <v>3.1</v>
      </c>
    </row>
    <row r="14" spans="1:2">
      <c r="A14" t="s">
        <v>95</v>
      </c>
      <c r="B14">
        <v>13.9</v>
      </c>
    </row>
    <row r="15" spans="1:2">
      <c r="A15" t="s">
        <v>97</v>
      </c>
      <c r="B15">
        <v>9.6</v>
      </c>
    </row>
    <row r="16" spans="1:2">
      <c r="A16" t="s">
        <v>99</v>
      </c>
      <c r="B16">
        <v>23.5</v>
      </c>
    </row>
    <row r="17" spans="1:2">
      <c r="A17" t="s">
        <v>103</v>
      </c>
      <c r="B17">
        <v>27.9</v>
      </c>
    </row>
    <row r="18" spans="1:2">
      <c r="A18" t="s">
        <v>138</v>
      </c>
      <c r="B18">
        <v>11.6</v>
      </c>
    </row>
    <row r="19" spans="1:2">
      <c r="A19" t="s">
        <v>109</v>
      </c>
      <c r="B19">
        <v>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3724-361A-4A01-BF86-634DD731213D}">
  <dimension ref="A1:D19"/>
  <sheetViews>
    <sheetView workbookViewId="0">
      <selection activeCell="J13" sqref="J13"/>
    </sheetView>
  </sheetViews>
  <sheetFormatPr defaultRowHeight="15"/>
  <cols>
    <col min="1" max="1" width="59.7109375" bestFit="1" customWidth="1"/>
    <col min="2" max="2" width="15.5703125" bestFit="1" customWidth="1"/>
    <col min="3" max="3" width="22.85546875" bestFit="1" customWidth="1"/>
    <col min="4" max="4" width="65.28515625" bestFit="1" customWidth="1"/>
  </cols>
  <sheetData>
    <row r="1" spans="1:4">
      <c r="A1" s="3" t="s">
        <v>46</v>
      </c>
      <c r="B1" s="3" t="s">
        <v>47</v>
      </c>
      <c r="C1" s="3" t="s">
        <v>48</v>
      </c>
      <c r="D1" s="3" t="s">
        <v>49</v>
      </c>
    </row>
    <row r="2" spans="1:4">
      <c r="A2" t="s">
        <v>50</v>
      </c>
      <c r="B2">
        <v>1171255.27</v>
      </c>
      <c r="C2">
        <v>7</v>
      </c>
      <c r="D2" t="s">
        <v>54</v>
      </c>
    </row>
    <row r="3" spans="1:4">
      <c r="A3" t="s">
        <v>55</v>
      </c>
      <c r="B3">
        <v>3083072.36</v>
      </c>
      <c r="C3">
        <v>9</v>
      </c>
      <c r="D3" t="s">
        <v>59</v>
      </c>
    </row>
    <row r="4" spans="1:4">
      <c r="A4" t="s">
        <v>60</v>
      </c>
      <c r="B4">
        <v>698278.34</v>
      </c>
      <c r="C4">
        <v>5</v>
      </c>
      <c r="D4" t="s">
        <v>64</v>
      </c>
    </row>
    <row r="5" spans="1:4">
      <c r="A5" t="s">
        <v>67</v>
      </c>
      <c r="B5">
        <v>5701585.2699999996</v>
      </c>
      <c r="C5">
        <v>7</v>
      </c>
      <c r="D5" t="s">
        <v>54</v>
      </c>
    </row>
    <row r="6" spans="1:4">
      <c r="A6" t="s">
        <v>68</v>
      </c>
      <c r="B6">
        <v>235000</v>
      </c>
      <c r="C6">
        <v>6</v>
      </c>
      <c r="D6" t="s">
        <v>59</v>
      </c>
    </row>
    <row r="7" spans="1:4">
      <c r="A7" t="s">
        <v>71</v>
      </c>
      <c r="B7">
        <v>43928</v>
      </c>
      <c r="C7">
        <v>1</v>
      </c>
      <c r="D7" t="s">
        <v>73</v>
      </c>
    </row>
    <row r="8" spans="1:4">
      <c r="A8" t="s">
        <v>74</v>
      </c>
      <c r="B8">
        <v>1394857</v>
      </c>
      <c r="C8">
        <v>5</v>
      </c>
      <c r="D8" t="s">
        <v>78</v>
      </c>
    </row>
    <row r="9" spans="1:4">
      <c r="A9" t="s">
        <v>79</v>
      </c>
      <c r="B9">
        <v>4732586</v>
      </c>
      <c r="C9">
        <v>9</v>
      </c>
      <c r="D9" t="s">
        <v>80</v>
      </c>
    </row>
    <row r="10" spans="1:4">
      <c r="A10" t="s">
        <v>81</v>
      </c>
      <c r="B10">
        <v>1493125</v>
      </c>
      <c r="C10">
        <v>9</v>
      </c>
      <c r="D10" t="s">
        <v>84</v>
      </c>
    </row>
    <row r="11" spans="1:4">
      <c r="A11" t="s">
        <v>85</v>
      </c>
      <c r="B11">
        <v>6924852.3399999999</v>
      </c>
      <c r="C11">
        <v>7</v>
      </c>
      <c r="D11" t="s">
        <v>88</v>
      </c>
    </row>
    <row r="12" spans="1:4">
      <c r="A12" t="s">
        <v>89</v>
      </c>
      <c r="B12">
        <v>5048642</v>
      </c>
      <c r="C12">
        <v>7</v>
      </c>
      <c r="D12" t="s">
        <v>91</v>
      </c>
    </row>
    <row r="13" spans="1:4">
      <c r="A13" t="s">
        <v>92</v>
      </c>
      <c r="B13">
        <v>3861793</v>
      </c>
      <c r="C13">
        <v>3</v>
      </c>
      <c r="D13" t="s">
        <v>94</v>
      </c>
    </row>
    <row r="14" spans="1:4">
      <c r="A14" t="s">
        <v>95</v>
      </c>
      <c r="B14">
        <v>6235810.2699999996</v>
      </c>
      <c r="C14">
        <v>5</v>
      </c>
      <c r="D14" t="s">
        <v>88</v>
      </c>
    </row>
    <row r="15" spans="1:4">
      <c r="A15" t="s">
        <v>97</v>
      </c>
      <c r="B15">
        <v>1484857</v>
      </c>
      <c r="C15">
        <v>5</v>
      </c>
      <c r="D15" t="s">
        <v>78</v>
      </c>
    </row>
    <row r="16" spans="1:4">
      <c r="A16" t="s">
        <v>99</v>
      </c>
      <c r="B16">
        <v>6104555</v>
      </c>
      <c r="C16">
        <v>12</v>
      </c>
      <c r="D16" t="s">
        <v>102</v>
      </c>
    </row>
    <row r="17" spans="1:4">
      <c r="A17" t="s">
        <v>103</v>
      </c>
      <c r="B17">
        <v>5817585.2699999996</v>
      </c>
      <c r="C17">
        <v>6</v>
      </c>
      <c r="D17" t="s">
        <v>106</v>
      </c>
    </row>
    <row r="18" spans="1:4">
      <c r="A18" t="s">
        <v>107</v>
      </c>
      <c r="B18">
        <v>6478927</v>
      </c>
      <c r="C18">
        <v>5</v>
      </c>
      <c r="D18" t="s">
        <v>57</v>
      </c>
    </row>
    <row r="19" spans="1:4">
      <c r="A19" t="s">
        <v>109</v>
      </c>
      <c r="B19">
        <v>727900</v>
      </c>
      <c r="C19">
        <v>2</v>
      </c>
      <c r="D19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0E76-B688-4F7D-876F-B6D8FD0DB765}">
  <dimension ref="A1:M40"/>
  <sheetViews>
    <sheetView zoomScale="90" workbookViewId="0">
      <selection activeCell="E20" sqref="E20"/>
    </sheetView>
  </sheetViews>
  <sheetFormatPr defaultRowHeight="15"/>
  <cols>
    <col min="1" max="1" width="43.85546875" customWidth="1"/>
    <col min="2" max="2" width="15.5703125" bestFit="1" customWidth="1"/>
    <col min="3" max="7" width="36.5703125" bestFit="1" customWidth="1"/>
    <col min="8" max="8" width="10.28515625" bestFit="1" customWidth="1"/>
    <col min="9" max="12" width="36.5703125" bestFit="1" customWidth="1"/>
    <col min="13" max="13" width="25.42578125" bestFit="1" customWidth="1"/>
  </cols>
  <sheetData>
    <row r="1" spans="1:13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43</v>
      </c>
      <c r="I1" t="s">
        <v>145</v>
      </c>
      <c r="J1" t="s">
        <v>146</v>
      </c>
      <c r="K1" t="s">
        <v>147</v>
      </c>
      <c r="L1" t="s">
        <v>148</v>
      </c>
    </row>
    <row r="2" spans="1:13">
      <c r="A2" t="s">
        <v>51</v>
      </c>
      <c r="B2">
        <v>293267</v>
      </c>
      <c r="C2" t="s">
        <v>149</v>
      </c>
      <c r="D2" s="28" t="s">
        <v>150</v>
      </c>
      <c r="E2">
        <v>2150</v>
      </c>
      <c r="F2">
        <v>-33.802</v>
      </c>
      <c r="G2">
        <v>151.02260000000001</v>
      </c>
      <c r="H2" t="s">
        <v>52</v>
      </c>
      <c r="I2" t="s">
        <v>149</v>
      </c>
      <c r="J2" t="s">
        <v>149</v>
      </c>
      <c r="K2" s="15" t="s">
        <v>151</v>
      </c>
      <c r="L2">
        <v>989</v>
      </c>
      <c r="M2" s="3"/>
    </row>
    <row r="3" spans="1:13">
      <c r="A3" t="s">
        <v>56</v>
      </c>
      <c r="B3">
        <v>175000</v>
      </c>
      <c r="C3" t="s">
        <v>149</v>
      </c>
      <c r="D3" s="28" t="s">
        <v>152</v>
      </c>
      <c r="E3">
        <v>2031</v>
      </c>
      <c r="F3">
        <v>-33.967399999999998</v>
      </c>
      <c r="G3">
        <v>151.2362</v>
      </c>
      <c r="H3" t="s">
        <v>57</v>
      </c>
      <c r="I3" t="s">
        <v>149</v>
      </c>
      <c r="J3" t="s">
        <v>149</v>
      </c>
      <c r="K3" s="15" t="s">
        <v>151</v>
      </c>
      <c r="L3">
        <v>1010</v>
      </c>
    </row>
    <row r="4" spans="1:13">
      <c r="A4" t="s">
        <v>61</v>
      </c>
      <c r="B4">
        <v>11657</v>
      </c>
      <c r="C4" t="s">
        <v>149</v>
      </c>
      <c r="D4" s="28" t="s">
        <v>153</v>
      </c>
      <c r="E4">
        <v>2148</v>
      </c>
      <c r="F4">
        <v>-33.768500000000003</v>
      </c>
      <c r="G4">
        <v>150.9067</v>
      </c>
      <c r="H4" t="s">
        <v>62</v>
      </c>
      <c r="I4" t="s">
        <v>149</v>
      </c>
      <c r="J4" t="s">
        <v>149</v>
      </c>
      <c r="K4" s="15" t="s">
        <v>151</v>
      </c>
      <c r="L4">
        <v>925</v>
      </c>
    </row>
    <row r="5" spans="1:13">
      <c r="A5" t="s">
        <v>11</v>
      </c>
      <c r="B5">
        <v>63535</v>
      </c>
      <c r="C5" t="s">
        <v>149</v>
      </c>
      <c r="D5" s="28" t="s">
        <v>154</v>
      </c>
      <c r="E5">
        <v>2300</v>
      </c>
      <c r="F5">
        <v>-32.918100000000003</v>
      </c>
      <c r="G5">
        <v>151.7457</v>
      </c>
      <c r="H5" t="s">
        <v>53</v>
      </c>
      <c r="I5" t="s">
        <v>149</v>
      </c>
      <c r="J5" t="s">
        <v>149</v>
      </c>
      <c r="K5" s="15" t="s">
        <v>151</v>
      </c>
      <c r="L5">
        <v>990</v>
      </c>
    </row>
    <row r="6" spans="1:13">
      <c r="A6" t="s">
        <v>69</v>
      </c>
      <c r="B6">
        <v>5005802</v>
      </c>
      <c r="C6" t="s">
        <v>149</v>
      </c>
      <c r="D6" s="28" t="s">
        <v>155</v>
      </c>
      <c r="E6">
        <v>2216</v>
      </c>
      <c r="F6">
        <v>-33.932299999999998</v>
      </c>
      <c r="G6">
        <v>151.1353</v>
      </c>
      <c r="H6" t="s">
        <v>54</v>
      </c>
      <c r="I6" t="s">
        <v>149</v>
      </c>
      <c r="J6" t="s">
        <v>149</v>
      </c>
      <c r="K6" s="15" t="s">
        <v>151</v>
      </c>
      <c r="L6">
        <v>943</v>
      </c>
    </row>
    <row r="7" spans="1:13">
      <c r="A7" t="s">
        <v>4</v>
      </c>
      <c r="B7">
        <v>79700.34</v>
      </c>
      <c r="C7" t="s">
        <v>149</v>
      </c>
      <c r="D7" s="28" t="s">
        <v>156</v>
      </c>
      <c r="E7">
        <v>2780</v>
      </c>
      <c r="F7">
        <v>-33.709200000000003</v>
      </c>
      <c r="G7">
        <v>150.3716</v>
      </c>
      <c r="H7" t="s">
        <v>64</v>
      </c>
      <c r="I7" t="s">
        <v>149</v>
      </c>
      <c r="J7" t="s">
        <v>149</v>
      </c>
      <c r="K7" s="15" t="s">
        <v>151</v>
      </c>
      <c r="L7">
        <v>1003</v>
      </c>
    </row>
    <row r="8" spans="1:13">
      <c r="A8" t="s">
        <v>75</v>
      </c>
      <c r="B8">
        <v>4427394</v>
      </c>
      <c r="C8" t="s">
        <v>149</v>
      </c>
      <c r="D8" s="28" t="s">
        <v>157</v>
      </c>
      <c r="E8">
        <v>2620</v>
      </c>
      <c r="F8">
        <v>-35.354599999999998</v>
      </c>
      <c r="G8">
        <v>149.2346</v>
      </c>
      <c r="H8" t="s">
        <v>76</v>
      </c>
      <c r="I8" t="s">
        <v>149</v>
      </c>
      <c r="J8" t="s">
        <v>149</v>
      </c>
      <c r="K8" s="15" t="s">
        <v>151</v>
      </c>
      <c r="L8">
        <v>983</v>
      </c>
    </row>
    <row r="9" spans="1:13">
      <c r="A9" t="s">
        <v>25</v>
      </c>
      <c r="B9">
        <v>43928</v>
      </c>
      <c r="C9" t="s">
        <v>149</v>
      </c>
      <c r="D9" s="28" t="s">
        <v>158</v>
      </c>
      <c r="E9">
        <v>2481</v>
      </c>
      <c r="F9">
        <v>-28.647400000000001</v>
      </c>
      <c r="G9">
        <v>153.61240000000001</v>
      </c>
      <c r="H9" t="s">
        <v>73</v>
      </c>
      <c r="I9" t="s">
        <v>149</v>
      </c>
      <c r="J9" t="s">
        <v>149</v>
      </c>
      <c r="K9" s="15" t="s">
        <v>151</v>
      </c>
      <c r="L9">
        <v>1017</v>
      </c>
    </row>
    <row r="10" spans="1:13">
      <c r="A10" t="s">
        <v>82</v>
      </c>
      <c r="B10">
        <v>570225</v>
      </c>
      <c r="C10" t="s">
        <v>149</v>
      </c>
      <c r="D10" s="28" t="s">
        <v>159</v>
      </c>
      <c r="E10">
        <v>2099</v>
      </c>
      <c r="F10">
        <v>-33.792700000000004</v>
      </c>
      <c r="G10">
        <v>151.28720000000001</v>
      </c>
      <c r="H10" t="s">
        <v>54</v>
      </c>
      <c r="I10" t="s">
        <v>149</v>
      </c>
      <c r="J10" t="s">
        <v>149</v>
      </c>
      <c r="K10" s="15" t="s">
        <v>151</v>
      </c>
      <c r="L10">
        <v>1085</v>
      </c>
    </row>
    <row r="11" spans="1:13">
      <c r="A11" t="s">
        <v>30</v>
      </c>
      <c r="B11">
        <v>6050</v>
      </c>
      <c r="C11" t="s">
        <v>149</v>
      </c>
      <c r="D11" s="28" t="s">
        <v>160</v>
      </c>
      <c r="E11">
        <v>2000</v>
      </c>
      <c r="F11">
        <v>-33.870800000000003</v>
      </c>
      <c r="G11">
        <v>151.20699999999999</v>
      </c>
      <c r="H11" t="s">
        <v>86</v>
      </c>
      <c r="I11" t="s">
        <v>149</v>
      </c>
      <c r="J11" t="s">
        <v>149</v>
      </c>
      <c r="K11" s="15" t="s">
        <v>151</v>
      </c>
      <c r="L11">
        <v>1092</v>
      </c>
    </row>
    <row r="12" spans="1:13">
      <c r="A12" t="s">
        <v>26</v>
      </c>
      <c r="B12">
        <v>379449</v>
      </c>
      <c r="C12" t="s">
        <v>149</v>
      </c>
      <c r="D12" s="28" t="s">
        <v>161</v>
      </c>
      <c r="E12" t="s">
        <v>162</v>
      </c>
      <c r="F12">
        <v>-33.865000000000002</v>
      </c>
      <c r="G12">
        <v>151.20939999999999</v>
      </c>
      <c r="H12" t="s">
        <v>53</v>
      </c>
      <c r="I12" t="s">
        <v>149</v>
      </c>
      <c r="J12" t="s">
        <v>149</v>
      </c>
      <c r="K12" s="15" t="s">
        <v>151</v>
      </c>
      <c r="L12" t="s">
        <v>151</v>
      </c>
    </row>
    <row r="13" spans="1:13">
      <c r="A13" t="s">
        <v>24</v>
      </c>
      <c r="B13">
        <v>359147</v>
      </c>
      <c r="C13" t="s">
        <v>149</v>
      </c>
      <c r="D13" s="28" t="s">
        <v>163</v>
      </c>
      <c r="E13">
        <v>2576</v>
      </c>
      <c r="F13">
        <v>-34.482199999999999</v>
      </c>
      <c r="G13">
        <v>150.42099999999999</v>
      </c>
      <c r="H13" t="s">
        <v>54</v>
      </c>
      <c r="I13" t="s">
        <v>149</v>
      </c>
      <c r="J13" t="s">
        <v>149</v>
      </c>
      <c r="K13" s="15" t="s">
        <v>151</v>
      </c>
      <c r="L13">
        <v>1031</v>
      </c>
    </row>
    <row r="14" spans="1:13">
      <c r="A14" t="s">
        <v>3</v>
      </c>
      <c r="B14">
        <v>161776</v>
      </c>
      <c r="C14" t="s">
        <v>149</v>
      </c>
      <c r="D14" s="28" t="s">
        <v>164</v>
      </c>
      <c r="E14">
        <v>2250</v>
      </c>
      <c r="F14">
        <v>-33.252000000000002</v>
      </c>
      <c r="G14">
        <v>151.49889999999999</v>
      </c>
      <c r="H14" t="s">
        <v>64</v>
      </c>
      <c r="I14" t="s">
        <v>149</v>
      </c>
      <c r="J14" t="s">
        <v>149</v>
      </c>
      <c r="K14" s="15" t="s">
        <v>151</v>
      </c>
      <c r="L14">
        <v>988</v>
      </c>
    </row>
    <row r="15" spans="1:13">
      <c r="A15" t="s">
        <v>29</v>
      </c>
      <c r="B15">
        <v>627900</v>
      </c>
      <c r="C15" t="s">
        <v>149</v>
      </c>
      <c r="D15" s="28" t="s">
        <v>160</v>
      </c>
      <c r="E15">
        <v>2000</v>
      </c>
      <c r="F15">
        <v>-33.8688</v>
      </c>
      <c r="G15">
        <v>151.20930000000001</v>
      </c>
      <c r="H15" t="s">
        <v>54</v>
      </c>
      <c r="I15" t="s">
        <v>149</v>
      </c>
      <c r="J15" t="s">
        <v>149</v>
      </c>
      <c r="K15" s="15" t="s">
        <v>151</v>
      </c>
      <c r="L15">
        <v>1092</v>
      </c>
    </row>
    <row r="16" spans="1:13">
      <c r="A16" t="s">
        <v>5</v>
      </c>
      <c r="B16">
        <v>373008</v>
      </c>
      <c r="C16" t="s">
        <v>149</v>
      </c>
      <c r="D16" s="28" t="s">
        <v>165</v>
      </c>
      <c r="E16">
        <v>2320</v>
      </c>
      <c r="F16">
        <v>-32.735999999999997</v>
      </c>
      <c r="G16">
        <v>151.55350000000001</v>
      </c>
      <c r="H16" t="s">
        <v>100</v>
      </c>
      <c r="I16" t="s">
        <v>149</v>
      </c>
      <c r="J16" t="s">
        <v>149</v>
      </c>
      <c r="K16" s="15" t="s">
        <v>151</v>
      </c>
      <c r="L16">
        <v>961</v>
      </c>
    </row>
    <row r="17" spans="1:12">
      <c r="A17" t="s">
        <v>13</v>
      </c>
      <c r="B17">
        <v>283949</v>
      </c>
      <c r="C17">
        <v>2022</v>
      </c>
      <c r="D17" s="28" t="s">
        <v>153</v>
      </c>
      <c r="E17">
        <v>2148</v>
      </c>
      <c r="F17">
        <v>-33.758299999999998</v>
      </c>
      <c r="G17">
        <v>150.90559999999999</v>
      </c>
      <c r="H17" t="s">
        <v>105</v>
      </c>
      <c r="I17" s="15">
        <v>71285</v>
      </c>
      <c r="J17" s="15">
        <v>164313</v>
      </c>
      <c r="K17" s="15">
        <v>93028</v>
      </c>
      <c r="L17">
        <v>925</v>
      </c>
    </row>
    <row r="18" spans="1:12">
      <c r="A18" t="s">
        <v>104</v>
      </c>
      <c r="B18">
        <v>15000</v>
      </c>
      <c r="C18" t="s">
        <v>149</v>
      </c>
      <c r="D18" s="28" t="s">
        <v>156</v>
      </c>
      <c r="E18">
        <v>2780</v>
      </c>
      <c r="F18">
        <v>-33.712499999999999</v>
      </c>
      <c r="G18">
        <v>150.3117</v>
      </c>
      <c r="H18" t="s">
        <v>108</v>
      </c>
      <c r="I18" t="s">
        <v>149</v>
      </c>
      <c r="J18" t="s">
        <v>149</v>
      </c>
      <c r="K18" s="15" t="s">
        <v>151</v>
      </c>
      <c r="L18">
        <v>1023</v>
      </c>
    </row>
    <row r="19" spans="1:12">
      <c r="A19" t="s">
        <v>12</v>
      </c>
      <c r="B19">
        <v>10000</v>
      </c>
      <c r="C19" t="s">
        <v>149</v>
      </c>
      <c r="D19" s="28" t="s">
        <v>166</v>
      </c>
      <c r="E19">
        <v>2485</v>
      </c>
      <c r="F19">
        <v>-28.190799999999999</v>
      </c>
      <c r="G19">
        <v>153.54660000000001</v>
      </c>
      <c r="H19" t="s">
        <v>100</v>
      </c>
      <c r="I19" t="s">
        <v>149</v>
      </c>
      <c r="J19" t="s">
        <v>149</v>
      </c>
      <c r="K19" s="15" t="s">
        <v>151</v>
      </c>
      <c r="L19">
        <v>921</v>
      </c>
    </row>
    <row r="20" spans="1:12">
      <c r="A20" t="s">
        <v>32</v>
      </c>
      <c r="B20">
        <v>160000</v>
      </c>
      <c r="C20" t="s">
        <v>149</v>
      </c>
      <c r="D20" s="28" t="s">
        <v>160</v>
      </c>
      <c r="E20">
        <v>2000</v>
      </c>
      <c r="F20">
        <v>-33.860999999999997</v>
      </c>
      <c r="G20">
        <v>151.1986</v>
      </c>
      <c r="H20" t="s">
        <v>86</v>
      </c>
      <c r="I20" t="s">
        <v>149</v>
      </c>
      <c r="J20" t="s">
        <v>149</v>
      </c>
      <c r="K20" s="15" t="s">
        <v>151</v>
      </c>
      <c r="L20">
        <v>1092</v>
      </c>
    </row>
    <row r="21" spans="1:12">
      <c r="A21" t="s">
        <v>2</v>
      </c>
      <c r="B21">
        <v>3191568</v>
      </c>
      <c r="C21" t="s">
        <v>149</v>
      </c>
      <c r="D21" s="28" t="s">
        <v>167</v>
      </c>
      <c r="E21">
        <v>2042</v>
      </c>
      <c r="F21">
        <v>-33.889099999999999</v>
      </c>
      <c r="G21">
        <v>151.17349999999999</v>
      </c>
      <c r="H21" t="s">
        <v>94</v>
      </c>
      <c r="I21" t="s">
        <v>149</v>
      </c>
      <c r="J21" t="s">
        <v>149</v>
      </c>
      <c r="K21" s="15" t="s">
        <v>151</v>
      </c>
      <c r="L21">
        <v>1092</v>
      </c>
    </row>
    <row r="22" spans="1:12">
      <c r="A22" t="s">
        <v>36</v>
      </c>
      <c r="B22">
        <v>16883.27</v>
      </c>
      <c r="C22">
        <v>2023</v>
      </c>
      <c r="D22" s="28" t="s">
        <v>168</v>
      </c>
      <c r="E22">
        <v>2560</v>
      </c>
      <c r="F22">
        <v>-34.065399999999997</v>
      </c>
      <c r="G22">
        <v>150.81469999999999</v>
      </c>
      <c r="H22" t="s">
        <v>54</v>
      </c>
      <c r="I22" s="15">
        <v>180006</v>
      </c>
      <c r="J22" s="15">
        <v>310123</v>
      </c>
      <c r="K22" s="15">
        <v>130117</v>
      </c>
      <c r="L22">
        <v>902</v>
      </c>
    </row>
    <row r="23" spans="1:12">
      <c r="A23" t="s">
        <v>1</v>
      </c>
      <c r="B23">
        <v>346890</v>
      </c>
      <c r="C23" t="s">
        <v>149</v>
      </c>
      <c r="D23" s="28" t="s">
        <v>169</v>
      </c>
      <c r="E23">
        <v>2178</v>
      </c>
      <c r="F23">
        <v>-33.921999999999997</v>
      </c>
      <c r="G23">
        <v>150.81110000000001</v>
      </c>
      <c r="H23" t="s">
        <v>108</v>
      </c>
      <c r="I23" t="s">
        <v>149</v>
      </c>
      <c r="J23" t="s">
        <v>149</v>
      </c>
      <c r="K23" s="15" t="s">
        <v>151</v>
      </c>
      <c r="L23">
        <v>933</v>
      </c>
    </row>
    <row r="24" spans="1:12">
      <c r="A24" t="s">
        <v>9</v>
      </c>
      <c r="B24">
        <v>709554</v>
      </c>
      <c r="C24" t="s">
        <v>149</v>
      </c>
      <c r="D24" s="28" t="s">
        <v>170</v>
      </c>
      <c r="E24">
        <v>2112</v>
      </c>
      <c r="F24">
        <v>-33.817</v>
      </c>
      <c r="G24">
        <v>151.10210000000001</v>
      </c>
      <c r="H24" t="s">
        <v>53</v>
      </c>
      <c r="I24" t="s">
        <v>149</v>
      </c>
      <c r="J24" t="s">
        <v>149</v>
      </c>
      <c r="K24" s="15" t="s">
        <v>151</v>
      </c>
      <c r="L24">
        <v>1054</v>
      </c>
    </row>
    <row r="25" spans="1:12" ht="30">
      <c r="A25" t="s">
        <v>17</v>
      </c>
      <c r="B25">
        <v>20610169</v>
      </c>
      <c r="C25" t="s">
        <v>149</v>
      </c>
      <c r="D25" s="28" t="s">
        <v>171</v>
      </c>
      <c r="E25">
        <v>2134</v>
      </c>
      <c r="F25">
        <v>-33.888100000000001</v>
      </c>
      <c r="G25">
        <v>151.0864</v>
      </c>
      <c r="H25" t="s">
        <v>53</v>
      </c>
      <c r="I25" t="s">
        <v>149</v>
      </c>
      <c r="J25" t="s">
        <v>149</v>
      </c>
      <c r="K25" s="15" t="s">
        <v>151</v>
      </c>
      <c r="L25">
        <v>1012</v>
      </c>
    </row>
    <row r="26" spans="1:12">
      <c r="A26" t="s">
        <v>117</v>
      </c>
      <c r="B26" s="1">
        <v>100000</v>
      </c>
      <c r="C26">
        <v>2019</v>
      </c>
      <c r="D26" s="28" t="s">
        <v>172</v>
      </c>
      <c r="E26">
        <v>2040</v>
      </c>
      <c r="F26">
        <v>-33.882300000000001</v>
      </c>
      <c r="G26">
        <v>151.15729999999999</v>
      </c>
      <c r="H26" t="s">
        <v>64</v>
      </c>
      <c r="I26" s="15">
        <v>1176053</v>
      </c>
      <c r="J26" s="15">
        <v>1212437</v>
      </c>
      <c r="K26" s="15">
        <v>36384</v>
      </c>
      <c r="L26">
        <v>1055</v>
      </c>
    </row>
    <row r="27" spans="1:12">
      <c r="A27" t="s">
        <v>33</v>
      </c>
      <c r="B27" s="1">
        <v>100000</v>
      </c>
      <c r="C27">
        <v>2020</v>
      </c>
      <c r="D27" s="28" t="s">
        <v>173</v>
      </c>
      <c r="E27">
        <v>2015</v>
      </c>
      <c r="F27">
        <v>-33.904600000000002</v>
      </c>
      <c r="G27">
        <v>151.19300000000001</v>
      </c>
      <c r="H27" t="s">
        <v>76</v>
      </c>
      <c r="I27" s="15">
        <v>3683805</v>
      </c>
      <c r="J27" s="15">
        <v>4260408</v>
      </c>
      <c r="K27" s="15">
        <v>576603</v>
      </c>
      <c r="L27">
        <v>1092</v>
      </c>
    </row>
    <row r="28" spans="1:12">
      <c r="A28" t="s">
        <v>120</v>
      </c>
      <c r="B28" s="1">
        <v>100000</v>
      </c>
      <c r="C28">
        <v>2020</v>
      </c>
      <c r="D28" s="28" t="s">
        <v>174</v>
      </c>
      <c r="E28">
        <v>2203</v>
      </c>
      <c r="F28">
        <v>-33.906399999999998</v>
      </c>
      <c r="G28">
        <v>151.13900000000001</v>
      </c>
      <c r="H28" t="s">
        <v>62</v>
      </c>
      <c r="I28" s="15">
        <v>2138469</v>
      </c>
      <c r="J28" s="15">
        <v>2854123</v>
      </c>
      <c r="K28" s="15">
        <v>715654</v>
      </c>
      <c r="L28">
        <v>1055</v>
      </c>
    </row>
    <row r="29" spans="1:12">
      <c r="A29" t="s">
        <v>27</v>
      </c>
      <c r="B29" s="1">
        <v>50000</v>
      </c>
      <c r="C29">
        <v>2021</v>
      </c>
      <c r="D29" s="28" t="s">
        <v>160</v>
      </c>
      <c r="E29">
        <v>2000</v>
      </c>
      <c r="F29">
        <v>-33.878599999999999</v>
      </c>
      <c r="G29">
        <v>151.20689999999999</v>
      </c>
      <c r="H29" t="s">
        <v>62</v>
      </c>
      <c r="I29" s="15">
        <v>4642728</v>
      </c>
      <c r="J29" s="15">
        <v>4680713</v>
      </c>
      <c r="K29" s="15">
        <v>37985</v>
      </c>
      <c r="L29">
        <v>1092</v>
      </c>
    </row>
    <row r="30" spans="1:12">
      <c r="A30" t="s">
        <v>123</v>
      </c>
      <c r="B30" s="1">
        <v>50000</v>
      </c>
      <c r="C30">
        <v>2023</v>
      </c>
      <c r="D30" s="28" t="s">
        <v>175</v>
      </c>
      <c r="E30">
        <v>2042</v>
      </c>
      <c r="F30">
        <v>-33.892400000000002</v>
      </c>
      <c r="G30">
        <v>151.1816</v>
      </c>
      <c r="H30" t="s">
        <v>62</v>
      </c>
      <c r="I30" s="15">
        <v>10020</v>
      </c>
      <c r="J30" s="15">
        <v>348670</v>
      </c>
      <c r="K30" s="15">
        <v>338650</v>
      </c>
      <c r="L30">
        <v>1092</v>
      </c>
    </row>
    <row r="31" spans="1:12">
      <c r="A31" t="s">
        <v>18</v>
      </c>
      <c r="B31" s="1">
        <v>10000</v>
      </c>
      <c r="C31">
        <v>2023</v>
      </c>
      <c r="D31" s="28" t="s">
        <v>160</v>
      </c>
      <c r="E31">
        <v>2000</v>
      </c>
      <c r="F31">
        <v>-33.886800000000001</v>
      </c>
      <c r="G31">
        <v>151.17840000000001</v>
      </c>
      <c r="H31" t="s">
        <v>62</v>
      </c>
      <c r="I31" s="15">
        <v>2080514</v>
      </c>
      <c r="J31" s="15">
        <v>2368891</v>
      </c>
      <c r="K31" s="15">
        <v>288377</v>
      </c>
      <c r="L31">
        <v>1092</v>
      </c>
    </row>
    <row r="32" spans="1:12">
      <c r="A32" t="s">
        <v>37</v>
      </c>
      <c r="B32" s="1">
        <v>10000</v>
      </c>
      <c r="C32">
        <v>2021</v>
      </c>
      <c r="D32" s="28" t="s">
        <v>176</v>
      </c>
      <c r="E32">
        <v>2016</v>
      </c>
      <c r="F32">
        <v>-33.891500000000001</v>
      </c>
      <c r="G32">
        <v>151.20859999999999</v>
      </c>
      <c r="H32" t="s">
        <v>62</v>
      </c>
      <c r="I32" s="15">
        <v>5172911</v>
      </c>
      <c r="J32" s="15">
        <v>5091779</v>
      </c>
      <c r="K32" s="15">
        <v>-81132</v>
      </c>
      <c r="L32">
        <v>1092</v>
      </c>
    </row>
    <row r="33" spans="1:12">
      <c r="A33" t="s">
        <v>127</v>
      </c>
      <c r="B33" s="1">
        <v>10000</v>
      </c>
      <c r="C33">
        <v>2021</v>
      </c>
      <c r="D33" s="28" t="s">
        <v>177</v>
      </c>
      <c r="E33">
        <v>2750</v>
      </c>
      <c r="F33">
        <v>-33.749099999999999</v>
      </c>
      <c r="G33">
        <v>150.67359999999999</v>
      </c>
      <c r="H33" t="s">
        <v>62</v>
      </c>
      <c r="I33" s="15">
        <v>3335569</v>
      </c>
      <c r="J33" s="15">
        <v>2964264</v>
      </c>
      <c r="K33" s="15">
        <v>-371305</v>
      </c>
      <c r="L33">
        <v>983</v>
      </c>
    </row>
    <row r="34" spans="1:12">
      <c r="A34" t="s">
        <v>34</v>
      </c>
      <c r="B34" s="1">
        <v>100000</v>
      </c>
      <c r="C34">
        <v>2022</v>
      </c>
      <c r="D34" s="28" t="s">
        <v>178</v>
      </c>
      <c r="E34">
        <v>2228</v>
      </c>
      <c r="F34">
        <v>-34.016300000000001</v>
      </c>
      <c r="G34">
        <v>151.02889999999999</v>
      </c>
      <c r="H34" t="s">
        <v>54</v>
      </c>
      <c r="I34" s="15">
        <v>231371</v>
      </c>
      <c r="J34" s="15">
        <v>276644</v>
      </c>
      <c r="K34" s="15">
        <v>45273</v>
      </c>
      <c r="L34">
        <v>1044</v>
      </c>
    </row>
    <row r="35" spans="1:12">
      <c r="A35" t="s">
        <v>130</v>
      </c>
      <c r="B35" s="1">
        <v>17000</v>
      </c>
      <c r="C35">
        <v>2023</v>
      </c>
      <c r="D35" s="28" t="s">
        <v>179</v>
      </c>
      <c r="E35">
        <v>2170</v>
      </c>
      <c r="F35">
        <v>-33.919199999999996</v>
      </c>
      <c r="G35">
        <v>150.928</v>
      </c>
      <c r="H35" t="s">
        <v>54</v>
      </c>
      <c r="I35" s="15">
        <v>1892987</v>
      </c>
      <c r="J35" s="15">
        <v>1973062</v>
      </c>
      <c r="K35" s="15">
        <v>80075</v>
      </c>
      <c r="L35">
        <v>933</v>
      </c>
    </row>
    <row r="36" spans="1:12">
      <c r="A36" t="s">
        <v>132</v>
      </c>
      <c r="B36" s="1">
        <v>17000</v>
      </c>
      <c r="C36">
        <v>2022</v>
      </c>
      <c r="D36" s="28" t="s">
        <v>180</v>
      </c>
      <c r="E36">
        <v>2200</v>
      </c>
      <c r="F36">
        <v>-33.920499999999997</v>
      </c>
      <c r="G36">
        <v>151.03460000000001</v>
      </c>
      <c r="H36" t="s">
        <v>54</v>
      </c>
      <c r="I36" s="15">
        <v>456392</v>
      </c>
      <c r="J36" s="15">
        <v>210392</v>
      </c>
      <c r="K36" s="15">
        <v>-245999</v>
      </c>
      <c r="L36">
        <v>902</v>
      </c>
    </row>
    <row r="37" spans="1:12">
      <c r="A37" t="s">
        <v>133</v>
      </c>
      <c r="B37" s="1">
        <v>17000</v>
      </c>
      <c r="C37">
        <v>2021</v>
      </c>
      <c r="D37" s="28" t="s">
        <v>181</v>
      </c>
      <c r="E37">
        <v>2042</v>
      </c>
      <c r="F37">
        <v>-33.896500000000003</v>
      </c>
      <c r="G37">
        <v>151.1782</v>
      </c>
      <c r="H37" t="s">
        <v>54</v>
      </c>
      <c r="I37" s="15">
        <v>1344472</v>
      </c>
      <c r="J37" s="15">
        <v>1232754</v>
      </c>
      <c r="K37" s="15">
        <v>-111718</v>
      </c>
      <c r="L37">
        <v>1092</v>
      </c>
    </row>
    <row r="38" spans="1:12">
      <c r="A38" t="s">
        <v>14</v>
      </c>
      <c r="B38" s="1">
        <v>100000</v>
      </c>
      <c r="C38">
        <v>2023</v>
      </c>
      <c r="D38" s="28" t="s">
        <v>150</v>
      </c>
      <c r="E38">
        <v>2150</v>
      </c>
      <c r="F38">
        <v>-33.810499999999998</v>
      </c>
      <c r="G38">
        <v>150.9873</v>
      </c>
      <c r="H38" t="s">
        <v>94</v>
      </c>
      <c r="I38" s="15">
        <v>3558023</v>
      </c>
      <c r="J38" s="15">
        <v>3369906</v>
      </c>
      <c r="K38" s="15">
        <v>-188117</v>
      </c>
      <c r="L38">
        <v>989</v>
      </c>
    </row>
    <row r="39" spans="1:12">
      <c r="A39" t="s">
        <v>136</v>
      </c>
      <c r="B39" s="1">
        <v>100000</v>
      </c>
      <c r="C39">
        <v>2024</v>
      </c>
      <c r="D39" s="28" t="s">
        <v>182</v>
      </c>
      <c r="E39">
        <v>2750</v>
      </c>
      <c r="F39">
        <v>-33.753500000000003</v>
      </c>
      <c r="G39">
        <v>150.6842</v>
      </c>
      <c r="H39" t="s">
        <v>64</v>
      </c>
      <c r="I39" s="15">
        <v>422160</v>
      </c>
      <c r="J39" s="15" t="s">
        <v>151</v>
      </c>
      <c r="K39" s="15" t="s">
        <v>151</v>
      </c>
      <c r="L39">
        <v>983</v>
      </c>
    </row>
    <row r="40" spans="1:12">
      <c r="L40" s="28"/>
    </row>
  </sheetData>
  <autoFilter ref="A1:L1" xr:uid="{55260E76-B688-4F7D-876F-B6D8FD0DB76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4EFC-A971-4FB5-BFF6-3E9D5C635767}">
  <dimension ref="A1:G15"/>
  <sheetViews>
    <sheetView zoomScale="89" workbookViewId="0">
      <selection activeCell="A17" sqref="A17:XFD17"/>
    </sheetView>
  </sheetViews>
  <sheetFormatPr defaultRowHeight="15"/>
  <cols>
    <col min="2" max="3" width="55.85546875" customWidth="1"/>
    <col min="4" max="4" width="12.28515625" customWidth="1"/>
    <col min="5" max="5" width="32" customWidth="1"/>
    <col min="6" max="6" width="27.42578125" customWidth="1"/>
  </cols>
  <sheetData>
    <row r="1" spans="1:7">
      <c r="A1" s="3" t="s">
        <v>183</v>
      </c>
      <c r="B1" s="3" t="s">
        <v>184</v>
      </c>
      <c r="C1" s="3" t="s">
        <v>43</v>
      </c>
      <c r="D1" s="3" t="s">
        <v>185</v>
      </c>
      <c r="E1" s="3" t="s">
        <v>186</v>
      </c>
      <c r="F1" s="3" t="s">
        <v>187</v>
      </c>
      <c r="G1" s="3" t="s">
        <v>188</v>
      </c>
    </row>
    <row r="2" spans="1:7">
      <c r="A2">
        <v>2017</v>
      </c>
      <c r="B2" t="s">
        <v>117</v>
      </c>
      <c r="C2" t="s">
        <v>64</v>
      </c>
      <c r="D2" s="1">
        <v>100000</v>
      </c>
      <c r="E2" s="1">
        <v>1176053</v>
      </c>
      <c r="F2" s="1">
        <v>1212437</v>
      </c>
      <c r="G2" s="2" t="s">
        <v>189</v>
      </c>
    </row>
    <row r="3" spans="1:7">
      <c r="A3">
        <v>2018</v>
      </c>
      <c r="B3" t="s">
        <v>33</v>
      </c>
      <c r="C3" t="s">
        <v>76</v>
      </c>
      <c r="D3" s="1">
        <v>100000</v>
      </c>
      <c r="E3" s="1">
        <v>3683805</v>
      </c>
      <c r="F3" s="1">
        <v>4260408</v>
      </c>
      <c r="G3" t="s">
        <v>190</v>
      </c>
    </row>
    <row r="4" spans="1:7">
      <c r="A4">
        <v>2020</v>
      </c>
      <c r="B4" t="s">
        <v>120</v>
      </c>
      <c r="C4" t="s">
        <v>62</v>
      </c>
      <c r="D4" s="1">
        <v>100000</v>
      </c>
      <c r="E4" s="1">
        <v>2138469</v>
      </c>
      <c r="F4" s="1">
        <v>2854123</v>
      </c>
      <c r="G4" t="s">
        <v>191</v>
      </c>
    </row>
    <row r="5" spans="1:7">
      <c r="A5">
        <v>2021</v>
      </c>
      <c r="B5" t="s">
        <v>27</v>
      </c>
      <c r="C5" t="s">
        <v>62</v>
      </c>
      <c r="D5" s="1">
        <v>50000</v>
      </c>
      <c r="E5" s="1">
        <v>4642728</v>
      </c>
      <c r="F5" s="1">
        <v>4680713</v>
      </c>
      <c r="G5" t="s">
        <v>192</v>
      </c>
    </row>
    <row r="6" spans="1:7">
      <c r="A6">
        <v>2021</v>
      </c>
      <c r="B6" t="s">
        <v>123</v>
      </c>
      <c r="C6" t="s">
        <v>62</v>
      </c>
      <c r="D6" s="1">
        <v>50000</v>
      </c>
      <c r="E6" s="1">
        <v>10020</v>
      </c>
      <c r="F6" s="1">
        <v>348670</v>
      </c>
      <c r="G6" t="s">
        <v>193</v>
      </c>
    </row>
    <row r="7" spans="1:7" ht="21" customHeight="1">
      <c r="A7">
        <v>2021</v>
      </c>
      <c r="B7" t="s">
        <v>18</v>
      </c>
      <c r="C7" t="s">
        <v>62</v>
      </c>
      <c r="D7" s="1">
        <v>10000</v>
      </c>
      <c r="E7" s="1">
        <v>2080514</v>
      </c>
      <c r="F7" s="1">
        <v>2368891</v>
      </c>
      <c r="G7" s="2" t="s">
        <v>194</v>
      </c>
    </row>
    <row r="8" spans="1:7" ht="21" customHeight="1">
      <c r="A8">
        <v>2021</v>
      </c>
      <c r="B8" t="s">
        <v>37</v>
      </c>
      <c r="C8" t="s">
        <v>62</v>
      </c>
      <c r="D8" s="1">
        <v>10000</v>
      </c>
      <c r="E8" s="1">
        <v>5172911</v>
      </c>
      <c r="F8" s="1">
        <v>5091779</v>
      </c>
      <c r="G8" s="2" t="s">
        <v>195</v>
      </c>
    </row>
    <row r="9" spans="1:7" ht="21" customHeight="1">
      <c r="A9">
        <v>2021</v>
      </c>
      <c r="B9" t="s">
        <v>127</v>
      </c>
      <c r="C9" t="s">
        <v>62</v>
      </c>
      <c r="D9" s="1">
        <v>10000</v>
      </c>
      <c r="E9" s="1">
        <v>3335569</v>
      </c>
      <c r="F9" s="1">
        <v>2964264</v>
      </c>
      <c r="G9" s="2" t="s">
        <v>196</v>
      </c>
    </row>
    <row r="10" spans="1:7">
      <c r="A10">
        <v>2022</v>
      </c>
      <c r="B10" t="s">
        <v>34</v>
      </c>
      <c r="C10" t="s">
        <v>54</v>
      </c>
      <c r="D10" s="1">
        <v>100000</v>
      </c>
      <c r="E10" s="1">
        <v>231371</v>
      </c>
      <c r="F10" s="1">
        <v>276644</v>
      </c>
      <c r="G10" t="s">
        <v>197</v>
      </c>
    </row>
    <row r="11" spans="1:7">
      <c r="A11">
        <v>2023</v>
      </c>
      <c r="B11" t="s">
        <v>130</v>
      </c>
      <c r="C11" t="s">
        <v>54</v>
      </c>
      <c r="D11" s="1">
        <v>17000</v>
      </c>
      <c r="E11" s="1">
        <v>1892987</v>
      </c>
      <c r="F11" s="1">
        <v>1973062</v>
      </c>
      <c r="G11" t="s">
        <v>198</v>
      </c>
    </row>
    <row r="12" spans="1:7">
      <c r="A12">
        <v>2023</v>
      </c>
      <c r="B12" t="s">
        <v>132</v>
      </c>
      <c r="C12" t="s">
        <v>54</v>
      </c>
      <c r="D12" s="1">
        <v>17000</v>
      </c>
      <c r="E12" s="1">
        <v>456392</v>
      </c>
      <c r="F12" s="1">
        <v>210392</v>
      </c>
      <c r="G12" t="s">
        <v>199</v>
      </c>
    </row>
    <row r="13" spans="1:7">
      <c r="A13">
        <v>2023</v>
      </c>
      <c r="B13" t="s">
        <v>133</v>
      </c>
      <c r="C13" t="s">
        <v>54</v>
      </c>
      <c r="D13" s="1">
        <v>17000</v>
      </c>
      <c r="E13" s="1">
        <v>1344472</v>
      </c>
      <c r="F13" s="1">
        <v>1232754</v>
      </c>
      <c r="G13" s="2" t="s">
        <v>200</v>
      </c>
    </row>
    <row r="14" spans="1:7">
      <c r="A14">
        <v>2023</v>
      </c>
      <c r="B14" t="s">
        <v>14</v>
      </c>
      <c r="C14" t="s">
        <v>54</v>
      </c>
      <c r="D14" s="1">
        <v>100000</v>
      </c>
      <c r="E14" s="1">
        <v>3558023</v>
      </c>
      <c r="F14" s="1">
        <v>3369906</v>
      </c>
      <c r="G14" t="s">
        <v>201</v>
      </c>
    </row>
    <row r="15" spans="1:7">
      <c r="A15">
        <v>2024</v>
      </c>
      <c r="B15" t="s">
        <v>136</v>
      </c>
      <c r="C15" t="s">
        <v>64</v>
      </c>
      <c r="D15" s="1">
        <v>100000</v>
      </c>
      <c r="E15" s="1">
        <v>422160</v>
      </c>
      <c r="F15" t="s">
        <v>202</v>
      </c>
      <c r="G15" t="s">
        <v>203</v>
      </c>
    </row>
  </sheetData>
  <hyperlinks>
    <hyperlink ref="G2" r:id="rId1" xr:uid="{78597563-178D-4598-A1F9-3578731BCA5D}"/>
    <hyperlink ref="G13" r:id="rId2" xr:uid="{78E86D1B-5B8E-477F-8C85-71AC4B3A935F}"/>
    <hyperlink ref="G9" r:id="rId3" xr:uid="{64047BF3-AF92-44C0-ACB5-25498F2E2B73}"/>
    <hyperlink ref="G8" r:id="rId4" xr:uid="{E074B139-E551-4A63-8151-20EA570589C3}"/>
    <hyperlink ref="G7" r:id="rId5" xr:uid="{CBC8B149-DB1A-4D56-A19E-7BD790D9AE6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005C-CA40-4EF9-AF24-C7EB2FA5A2FC}">
  <dimension ref="A1:D14"/>
  <sheetViews>
    <sheetView workbookViewId="0">
      <selection activeCell="D10" sqref="D10"/>
    </sheetView>
  </sheetViews>
  <sheetFormatPr defaultRowHeight="15"/>
  <cols>
    <col min="1" max="1" width="30.85546875" customWidth="1"/>
  </cols>
  <sheetData>
    <row r="1" spans="1:4">
      <c r="A1" s="3" t="s">
        <v>204</v>
      </c>
      <c r="B1" s="3">
        <v>2017</v>
      </c>
      <c r="C1" s="3">
        <v>2022</v>
      </c>
    </row>
    <row r="2" spans="1:4">
      <c r="A2" s="3" t="s">
        <v>205</v>
      </c>
      <c r="B2">
        <v>0.96199999999999997</v>
      </c>
      <c r="C2">
        <v>0.97599999999999998</v>
      </c>
      <c r="D2" s="2"/>
    </row>
    <row r="3" spans="1:4">
      <c r="A3" s="3" t="s">
        <v>206</v>
      </c>
      <c r="B3">
        <v>0.93899999999999995</v>
      </c>
      <c r="C3">
        <v>0.94599999999999995</v>
      </c>
    </row>
    <row r="4" spans="1:4">
      <c r="A4" s="3" t="s">
        <v>207</v>
      </c>
      <c r="B4">
        <v>0.92300000000000004</v>
      </c>
      <c r="C4">
        <v>0.93200000000000005</v>
      </c>
    </row>
    <row r="5" spans="1:4">
      <c r="A5" s="3" t="s">
        <v>208</v>
      </c>
      <c r="B5">
        <v>0.93</v>
      </c>
      <c r="C5">
        <v>0.93500000000000005</v>
      </c>
    </row>
    <row r="6" spans="1:4">
      <c r="A6" s="3" t="s">
        <v>209</v>
      </c>
      <c r="B6">
        <v>0.92300000000000004</v>
      </c>
      <c r="C6">
        <v>0.93300000000000005</v>
      </c>
    </row>
    <row r="7" spans="1:4">
      <c r="A7" s="3" t="s">
        <v>210</v>
      </c>
      <c r="B7">
        <v>0.91</v>
      </c>
      <c r="C7">
        <v>0.92300000000000004</v>
      </c>
    </row>
    <row r="8" spans="1:4">
      <c r="A8" s="3" t="s">
        <v>211</v>
      </c>
      <c r="B8">
        <v>0.93799999999999994</v>
      </c>
      <c r="C8">
        <v>0.94199999999999995</v>
      </c>
      <c r="D8" s="2"/>
    </row>
    <row r="9" spans="1:4">
      <c r="A9" s="3" t="s">
        <v>212</v>
      </c>
      <c r="B9">
        <v>0.95099999999999996</v>
      </c>
      <c r="C9">
        <v>0.96899999999999997</v>
      </c>
    </row>
    <row r="11" spans="1:4">
      <c r="A11" s="3" t="s">
        <v>213</v>
      </c>
    </row>
    <row r="12" spans="1:4">
      <c r="A12" s="3">
        <v>2017</v>
      </c>
      <c r="B12" t="s">
        <v>214</v>
      </c>
    </row>
    <row r="13" spans="1:4">
      <c r="A13" s="3">
        <v>2022</v>
      </c>
      <c r="B13" t="s">
        <v>214</v>
      </c>
    </row>
    <row r="14" spans="1:4">
      <c r="A14" t="s">
        <v>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4963-E38D-4A64-BD17-FD54760CAE70}">
  <dimension ref="A1:K25"/>
  <sheetViews>
    <sheetView workbookViewId="0">
      <selection activeCell="D30" sqref="D30"/>
    </sheetView>
  </sheetViews>
  <sheetFormatPr defaultRowHeight="15"/>
  <cols>
    <col min="1" max="1" width="9" bestFit="1" customWidth="1"/>
    <col min="2" max="2" width="9" customWidth="1"/>
    <col min="3" max="3" width="22" bestFit="1" customWidth="1"/>
    <col min="4" max="4" width="10.42578125" bestFit="1" customWidth="1"/>
    <col min="5" max="5" width="29.28515625" bestFit="1" customWidth="1"/>
    <col min="6" max="6" width="27" bestFit="1" customWidth="1"/>
    <col min="7" max="7" width="36" customWidth="1"/>
    <col min="8" max="8" width="39.28515625" customWidth="1"/>
    <col min="9" max="9" width="39.5703125" customWidth="1"/>
    <col min="10" max="10" width="41.28515625" customWidth="1"/>
    <col min="11" max="11" width="26.140625" customWidth="1"/>
  </cols>
  <sheetData>
    <row r="1" spans="1:11" s="3" customFormat="1">
      <c r="A1" s="3" t="s">
        <v>216</v>
      </c>
      <c r="B1" s="3" t="s">
        <v>217</v>
      </c>
      <c r="C1" s="3" t="s">
        <v>184</v>
      </c>
      <c r="D1" s="3" t="s">
        <v>185</v>
      </c>
      <c r="E1" s="3" t="s">
        <v>186</v>
      </c>
      <c r="F1" s="3" t="s">
        <v>187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</row>
    <row r="3" spans="1:11">
      <c r="A3">
        <v>2017</v>
      </c>
      <c r="B3">
        <v>2018</v>
      </c>
      <c r="C3" t="s">
        <v>15</v>
      </c>
      <c r="D3" s="1">
        <v>100000</v>
      </c>
      <c r="E3" s="1">
        <v>1176053</v>
      </c>
      <c r="F3" s="1">
        <v>1212437</v>
      </c>
      <c r="G3" t="s">
        <v>223</v>
      </c>
      <c r="H3" t="s">
        <v>224</v>
      </c>
      <c r="I3" s="12" t="s">
        <v>225</v>
      </c>
      <c r="J3" s="12" t="s">
        <v>226</v>
      </c>
      <c r="K3" s="5" t="s">
        <v>227</v>
      </c>
    </row>
    <row r="4" spans="1:11">
      <c r="D4" s="1"/>
      <c r="E4" s="1"/>
      <c r="F4" s="1"/>
    </row>
    <row r="5" spans="1:11" ht="30">
      <c r="A5" s="8">
        <v>2018</v>
      </c>
      <c r="B5" s="8">
        <v>2019</v>
      </c>
      <c r="C5" s="8" t="s">
        <v>33</v>
      </c>
      <c r="D5" s="9">
        <v>100000</v>
      </c>
      <c r="E5" s="9">
        <v>3683805</v>
      </c>
      <c r="F5" s="9">
        <v>4260408</v>
      </c>
      <c r="G5" s="8" t="s">
        <v>228</v>
      </c>
      <c r="H5" s="10" t="s">
        <v>229</v>
      </c>
      <c r="I5" s="6" t="s">
        <v>230</v>
      </c>
      <c r="J5" s="7" t="s">
        <v>231</v>
      </c>
      <c r="K5" s="11" t="s">
        <v>232</v>
      </c>
    </row>
    <row r="6" spans="1:11">
      <c r="D6" s="1"/>
      <c r="E6" s="1"/>
      <c r="F6" s="1"/>
    </row>
    <row r="7" spans="1:11" ht="30">
      <c r="A7" s="8">
        <v>2019</v>
      </c>
      <c r="B7" s="8">
        <v>2020</v>
      </c>
      <c r="C7" s="8" t="s">
        <v>233</v>
      </c>
      <c r="D7" s="9">
        <v>100000</v>
      </c>
      <c r="E7" s="9" t="s">
        <v>234</v>
      </c>
      <c r="F7" s="8" t="s">
        <v>234</v>
      </c>
      <c r="G7" s="8" t="s">
        <v>235</v>
      </c>
      <c r="H7" s="10" t="s">
        <v>236</v>
      </c>
      <c r="K7" s="11" t="s">
        <v>237</v>
      </c>
    </row>
    <row r="8" spans="1:11">
      <c r="D8" s="1"/>
      <c r="E8" s="1"/>
    </row>
    <row r="9" spans="1:11">
      <c r="A9">
        <v>2020</v>
      </c>
      <c r="B9">
        <v>2021</v>
      </c>
      <c r="C9" t="s">
        <v>28</v>
      </c>
      <c r="D9" s="1">
        <v>100000</v>
      </c>
      <c r="E9" s="1">
        <v>2138469</v>
      </c>
      <c r="F9" s="1">
        <v>2854123</v>
      </c>
      <c r="G9" t="s">
        <v>238</v>
      </c>
      <c r="H9" t="s">
        <v>239</v>
      </c>
      <c r="I9" t="s">
        <v>240</v>
      </c>
      <c r="J9" t="s">
        <v>241</v>
      </c>
      <c r="K9" s="5" t="s">
        <v>242</v>
      </c>
    </row>
    <row r="12" spans="1:11">
      <c r="A12">
        <v>2021</v>
      </c>
      <c r="B12">
        <v>2022</v>
      </c>
      <c r="C12" t="s">
        <v>27</v>
      </c>
      <c r="D12" s="1">
        <v>50000</v>
      </c>
      <c r="E12" s="1">
        <v>4642728</v>
      </c>
      <c r="F12" s="1">
        <v>4680713</v>
      </c>
      <c r="G12" t="s">
        <v>223</v>
      </c>
      <c r="H12" t="s">
        <v>243</v>
      </c>
      <c r="K12" s="2" t="s">
        <v>244</v>
      </c>
    </row>
    <row r="13" spans="1:11">
      <c r="A13">
        <v>2021</v>
      </c>
      <c r="B13">
        <v>2022</v>
      </c>
      <c r="C13" t="s">
        <v>8</v>
      </c>
      <c r="D13" s="1">
        <v>50000</v>
      </c>
      <c r="E13" s="1">
        <v>10020</v>
      </c>
      <c r="F13" s="1">
        <v>348670</v>
      </c>
      <c r="G13" t="s">
        <v>223</v>
      </c>
      <c r="H13" t="s">
        <v>243</v>
      </c>
      <c r="K13" t="s">
        <v>245</v>
      </c>
    </row>
    <row r="14" spans="1:11">
      <c r="A14">
        <v>2021</v>
      </c>
      <c r="B14">
        <v>2022</v>
      </c>
      <c r="C14" t="s">
        <v>18</v>
      </c>
      <c r="D14" s="1">
        <v>10000</v>
      </c>
      <c r="E14" s="1">
        <v>2080514</v>
      </c>
      <c r="F14" s="1">
        <v>2368891</v>
      </c>
      <c r="G14" t="s">
        <v>223</v>
      </c>
      <c r="H14" t="s">
        <v>246</v>
      </c>
      <c r="I14" s="2"/>
      <c r="K14" s="2" t="s">
        <v>247</v>
      </c>
    </row>
    <row r="15" spans="1:11">
      <c r="A15">
        <v>2021</v>
      </c>
      <c r="B15">
        <v>2022</v>
      </c>
      <c r="C15" t="s">
        <v>37</v>
      </c>
      <c r="D15" s="1">
        <v>10000</v>
      </c>
      <c r="E15" s="1">
        <v>5172911</v>
      </c>
      <c r="F15" s="1">
        <v>5091779</v>
      </c>
      <c r="G15" t="s">
        <v>248</v>
      </c>
      <c r="H15" t="s">
        <v>249</v>
      </c>
      <c r="K15" s="2" t="s">
        <v>250</v>
      </c>
    </row>
    <row r="17" spans="1:11">
      <c r="A17">
        <v>2021</v>
      </c>
      <c r="B17">
        <v>2022</v>
      </c>
      <c r="C17" t="s">
        <v>40</v>
      </c>
      <c r="D17" s="1">
        <v>10000</v>
      </c>
      <c r="E17" s="1">
        <v>3335569</v>
      </c>
      <c r="F17" s="1">
        <v>2964264</v>
      </c>
      <c r="G17" t="s">
        <v>251</v>
      </c>
      <c r="H17" t="s">
        <v>252</v>
      </c>
      <c r="I17" t="s">
        <v>253</v>
      </c>
      <c r="J17" t="s">
        <v>254</v>
      </c>
      <c r="K17" s="2" t="s">
        <v>255</v>
      </c>
    </row>
    <row r="18" spans="1:11">
      <c r="A18">
        <v>2022</v>
      </c>
      <c r="B18">
        <v>2023</v>
      </c>
      <c r="C18" t="s">
        <v>34</v>
      </c>
      <c r="D18" s="1">
        <v>100000</v>
      </c>
      <c r="E18" s="1">
        <v>231371</v>
      </c>
      <c r="F18" s="1">
        <v>276644</v>
      </c>
      <c r="G18" t="s">
        <v>256</v>
      </c>
      <c r="H18" t="s">
        <v>257</v>
      </c>
      <c r="I18" t="s">
        <v>258</v>
      </c>
      <c r="K18" s="2" t="s">
        <v>259</v>
      </c>
    </row>
    <row r="19" spans="1:11">
      <c r="A19">
        <v>2023</v>
      </c>
      <c r="B19">
        <v>2024</v>
      </c>
      <c r="C19" t="s">
        <v>19</v>
      </c>
      <c r="D19" s="1">
        <v>17000</v>
      </c>
      <c r="E19" s="1">
        <v>1892987</v>
      </c>
      <c r="F19" s="1">
        <v>1973062</v>
      </c>
      <c r="G19" t="s">
        <v>260</v>
      </c>
      <c r="H19" t="s">
        <v>261</v>
      </c>
      <c r="K19" s="2" t="s">
        <v>262</v>
      </c>
    </row>
    <row r="20" spans="1:11">
      <c r="A20">
        <v>2023</v>
      </c>
      <c r="B20">
        <v>2024</v>
      </c>
      <c r="C20" t="s">
        <v>7</v>
      </c>
      <c r="D20" s="1">
        <v>17000</v>
      </c>
      <c r="E20" s="1">
        <v>456392</v>
      </c>
      <c r="F20" s="1">
        <v>210392</v>
      </c>
      <c r="G20" t="s">
        <v>263</v>
      </c>
      <c r="H20" t="s">
        <v>264</v>
      </c>
      <c r="K20" s="2" t="s">
        <v>265</v>
      </c>
    </row>
    <row r="22" spans="1:11">
      <c r="A22">
        <v>2023</v>
      </c>
      <c r="B22">
        <v>2024</v>
      </c>
      <c r="C22" t="s">
        <v>23</v>
      </c>
      <c r="D22" s="1">
        <v>17000</v>
      </c>
      <c r="E22" s="1">
        <v>1344472</v>
      </c>
      <c r="F22" s="1">
        <v>1232754</v>
      </c>
      <c r="G22" t="s">
        <v>266</v>
      </c>
      <c r="H22" t="s">
        <v>267</v>
      </c>
      <c r="K22" s="2" t="s">
        <v>268</v>
      </c>
    </row>
    <row r="23" spans="1:11" ht="13.9" customHeight="1">
      <c r="A23">
        <v>2023</v>
      </c>
      <c r="B23">
        <v>2024</v>
      </c>
      <c r="C23" t="s">
        <v>14</v>
      </c>
      <c r="D23" s="1">
        <v>100000</v>
      </c>
      <c r="E23" s="1">
        <v>3558023</v>
      </c>
      <c r="F23" s="1">
        <v>3369906</v>
      </c>
      <c r="H23" t="s">
        <v>269</v>
      </c>
      <c r="K23" s="2" t="s">
        <v>270</v>
      </c>
    </row>
    <row r="24" spans="1:11">
      <c r="A24">
        <v>2023</v>
      </c>
      <c r="B24">
        <v>2024</v>
      </c>
      <c r="C24" t="s">
        <v>271</v>
      </c>
      <c r="D24" s="1">
        <v>100000</v>
      </c>
      <c r="E24" s="1" t="s">
        <v>202</v>
      </c>
      <c r="F24" t="s">
        <v>202</v>
      </c>
      <c r="G24" t="s">
        <v>272</v>
      </c>
      <c r="H24" t="s">
        <v>273</v>
      </c>
      <c r="K24" t="s">
        <v>274</v>
      </c>
    </row>
    <row r="25" spans="1:11">
      <c r="A25">
        <v>2024</v>
      </c>
      <c r="B25">
        <v>2025</v>
      </c>
      <c r="C25" t="s">
        <v>136</v>
      </c>
      <c r="D25" s="1">
        <v>100000</v>
      </c>
      <c r="E25" s="1">
        <v>422160</v>
      </c>
      <c r="F25" t="s">
        <v>202</v>
      </c>
      <c r="H25" t="s">
        <v>275</v>
      </c>
      <c r="K25" s="2" t="s">
        <v>203</v>
      </c>
    </row>
  </sheetData>
  <hyperlinks>
    <hyperlink ref="K14" r:id="rId1" xr:uid="{B678BACB-18D1-459E-A525-6156A695AA6E}"/>
    <hyperlink ref="K3" r:id="rId2" xr:uid="{D12E6B82-3346-4900-B04A-B818E4E5A882}"/>
    <hyperlink ref="K12" r:id="rId3" xr:uid="{B2FEFA5B-98BD-4316-90CB-0EAAF5F736D3}"/>
    <hyperlink ref="K17" r:id="rId4" xr:uid="{2938852A-78CA-4F83-B666-9D39ECA26F49}"/>
    <hyperlink ref="K18" r:id="rId5" xr:uid="{EB66079B-90C7-4A57-9780-5DCADA44245E}"/>
    <hyperlink ref="K19" r:id="rId6" xr:uid="{811E68AC-5C06-4EA8-BEF7-EE0A56AAE2CF}"/>
    <hyperlink ref="K20" r:id="rId7" xr:uid="{545A0184-D0B6-467F-A4EF-07B8C5021E24}"/>
    <hyperlink ref="K22" r:id="rId8" xr:uid="{51E4A171-AF79-4952-997B-C279FA85F51F}"/>
    <hyperlink ref="K23" r:id="rId9" xr:uid="{9D7A42DF-4375-44B5-BA7F-4D38C871DD10}"/>
    <hyperlink ref="K25" r:id="rId10" xr:uid="{2587A989-B60D-4B40-AFF1-D3162E944CFE}"/>
    <hyperlink ref="K5" r:id="rId11" xr:uid="{7022AA16-F09E-4CC1-A6AF-0EC25A774C5F}"/>
    <hyperlink ref="K9" r:id="rId12" xr:uid="{77222384-5841-4654-AC89-D7DC1842C7E7}"/>
    <hyperlink ref="K7" r:id="rId13" xr:uid="{D1C69735-896E-4BB2-9423-7C68C68A4FFC}"/>
    <hyperlink ref="K15" r:id="rId14" xr:uid="{10EDFBE2-B6D4-4B86-A506-A563AE88688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C40F-6DF0-4577-9C06-616299C72472}">
  <dimension ref="A1:E17"/>
  <sheetViews>
    <sheetView topLeftCell="B1" workbookViewId="0">
      <selection activeCell="B8" sqref="B8"/>
    </sheetView>
  </sheetViews>
  <sheetFormatPr defaultColWidth="8.85546875" defaultRowHeight="15"/>
  <cols>
    <col min="1" max="1" width="27" customWidth="1"/>
    <col min="2" max="2" width="31.85546875" customWidth="1"/>
    <col min="3" max="3" width="39.42578125" customWidth="1"/>
    <col min="4" max="4" width="31.28515625" bestFit="1" customWidth="1"/>
    <col min="5" max="5" width="33.42578125" customWidth="1"/>
    <col min="6" max="6" width="20.28515625" customWidth="1"/>
    <col min="7" max="12" width="9.140625" bestFit="1" customWidth="1"/>
  </cols>
  <sheetData>
    <row r="1" spans="1:5">
      <c r="A1" s="3" t="s">
        <v>183</v>
      </c>
      <c r="B1" s="3" t="s">
        <v>276</v>
      </c>
      <c r="C1" s="3" t="s">
        <v>43</v>
      </c>
    </row>
    <row r="2" spans="1:5">
      <c r="A2">
        <v>2017</v>
      </c>
      <c r="B2" t="s">
        <v>117</v>
      </c>
      <c r="C2" t="s">
        <v>64</v>
      </c>
    </row>
    <row r="3" spans="1:5">
      <c r="A3">
        <v>2018</v>
      </c>
      <c r="B3" t="s">
        <v>33</v>
      </c>
      <c r="C3" t="s">
        <v>76</v>
      </c>
    </row>
    <row r="4" spans="1:5">
      <c r="A4">
        <v>2019</v>
      </c>
      <c r="B4" t="s">
        <v>277</v>
      </c>
      <c r="C4" t="s">
        <v>64</v>
      </c>
    </row>
    <row r="5" spans="1:5">
      <c r="A5">
        <v>2020</v>
      </c>
      <c r="B5" t="s">
        <v>120</v>
      </c>
      <c r="C5" t="s">
        <v>62</v>
      </c>
    </row>
    <row r="6" spans="1:5">
      <c r="A6">
        <v>2021</v>
      </c>
      <c r="B6" t="s">
        <v>27</v>
      </c>
      <c r="C6" t="s">
        <v>62</v>
      </c>
      <c r="E6" s="4"/>
    </row>
    <row r="7" spans="1:5">
      <c r="A7">
        <v>2021</v>
      </c>
      <c r="B7" t="s">
        <v>123</v>
      </c>
      <c r="C7" t="s">
        <v>62</v>
      </c>
      <c r="E7" s="4"/>
    </row>
    <row r="8" spans="1:5">
      <c r="A8">
        <v>2021</v>
      </c>
      <c r="B8" t="s">
        <v>18</v>
      </c>
      <c r="C8" t="s">
        <v>62</v>
      </c>
      <c r="E8" s="4"/>
    </row>
    <row r="9" spans="1:5">
      <c r="A9">
        <v>2021</v>
      </c>
      <c r="B9" t="s">
        <v>37</v>
      </c>
      <c r="C9" t="s">
        <v>62</v>
      </c>
      <c r="E9" s="4"/>
    </row>
    <row r="10" spans="1:5">
      <c r="A10">
        <v>2021</v>
      </c>
      <c r="B10" t="s">
        <v>127</v>
      </c>
      <c r="C10" t="s">
        <v>62</v>
      </c>
      <c r="E10" s="4"/>
    </row>
    <row r="11" spans="1:5">
      <c r="A11">
        <v>2022</v>
      </c>
      <c r="B11" t="s">
        <v>34</v>
      </c>
      <c r="C11" t="s">
        <v>54</v>
      </c>
    </row>
    <row r="12" spans="1:5">
      <c r="A12">
        <v>2023</v>
      </c>
      <c r="B12" t="s">
        <v>130</v>
      </c>
      <c r="C12" t="s">
        <v>54</v>
      </c>
    </row>
    <row r="13" spans="1:5">
      <c r="A13">
        <v>2023</v>
      </c>
      <c r="B13" t="s">
        <v>132</v>
      </c>
      <c r="C13" t="s">
        <v>54</v>
      </c>
    </row>
    <row r="14" spans="1:5">
      <c r="A14">
        <v>2023</v>
      </c>
      <c r="B14" t="s">
        <v>133</v>
      </c>
      <c r="C14" t="s">
        <v>54</v>
      </c>
    </row>
    <row r="15" spans="1:5">
      <c r="A15">
        <v>2023</v>
      </c>
      <c r="B15" t="s">
        <v>14</v>
      </c>
      <c r="C15" t="s">
        <v>54</v>
      </c>
    </row>
    <row r="16" spans="1:5">
      <c r="A16">
        <v>2023</v>
      </c>
      <c r="B16" t="s">
        <v>278</v>
      </c>
      <c r="C16" t="s">
        <v>64</v>
      </c>
    </row>
    <row r="17" spans="1:3">
      <c r="A17">
        <v>2024</v>
      </c>
      <c r="B17" t="s">
        <v>136</v>
      </c>
      <c r="C17" t="s">
        <v>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49482F53D1C643B46447694860D6F0" ma:contentTypeVersion="12" ma:contentTypeDescription="Create a new document." ma:contentTypeScope="" ma:versionID="c5cf7d229d7964f1051704a87fc826b2">
  <xsd:schema xmlns:xsd="http://www.w3.org/2001/XMLSchema" xmlns:xs="http://www.w3.org/2001/XMLSchema" xmlns:p="http://schemas.microsoft.com/office/2006/metadata/properties" xmlns:ns3="db5c52f4-62ab-4c2d-94cf-454a029e3bf4" xmlns:ns4="58f2c0ac-0809-4bb8-a3eb-5696a14f9ae5" targetNamespace="http://schemas.microsoft.com/office/2006/metadata/properties" ma:root="true" ma:fieldsID="9231bfac38e723be99c250937d987492" ns3:_="" ns4:_="">
    <xsd:import namespace="db5c52f4-62ab-4c2d-94cf-454a029e3bf4"/>
    <xsd:import namespace="58f2c0ac-0809-4bb8-a3eb-5696a14f9a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c52f4-62ab-4c2d-94cf-454a029e3b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2c0ac-0809-4bb8-a3eb-5696a14f9ae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5c52f4-62ab-4c2d-94cf-454a029e3bf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FC969F-5AE5-415A-8C3F-56CD9F16F184}"/>
</file>

<file path=customXml/itemProps2.xml><?xml version="1.0" encoding="utf-8"?>
<ds:datastoreItem xmlns:ds="http://schemas.openxmlformats.org/officeDocument/2006/customXml" ds:itemID="{6A595E3C-1E7B-4FA5-9D2E-6607BBC84FCB}"/>
</file>

<file path=customXml/itemProps3.xml><?xml version="1.0" encoding="utf-8"?>
<ds:datastoreItem xmlns:ds="http://schemas.openxmlformats.org/officeDocument/2006/customXml" ds:itemID="{5AAE97A6-FFF6-4FAF-8494-80731E3844B5}"/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Azari</dc:creator>
  <cp:keywords/>
  <dc:description/>
  <cp:lastModifiedBy/>
  <cp:revision/>
  <dcterms:created xsi:type="dcterms:W3CDTF">2025-03-25T04:36:50Z</dcterms:created>
  <dcterms:modified xsi:type="dcterms:W3CDTF">2025-06-16T03:13:33Z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0x0101000A49482F53D1C643B46447694860D6F0</vt:lpwstr>
  </property>
</Properties>
</file>