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_odom\Documents\GitHub\QPRC_Presentation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J10" i="1"/>
  <c r="G10" i="1"/>
  <c r="M9" i="1"/>
  <c r="J9" i="1"/>
  <c r="G9" i="1"/>
  <c r="M6" i="1"/>
  <c r="J6" i="1"/>
  <c r="G6" i="1"/>
  <c r="M5" i="1"/>
  <c r="J5" i="1"/>
  <c r="G5" i="1"/>
  <c r="M4" i="1"/>
  <c r="J4" i="1"/>
  <c r="G4" i="1"/>
  <c r="M3" i="1"/>
  <c r="J3" i="1"/>
  <c r="G3" i="1"/>
</calcChain>
</file>

<file path=xl/sharedStrings.xml><?xml version="1.0" encoding="utf-8"?>
<sst xmlns="http://schemas.openxmlformats.org/spreadsheetml/2006/main" count="78" uniqueCount="22">
  <si>
    <t>Shift Faults</t>
  </si>
  <si>
    <t>Drift Faults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</si>
  <si>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</si>
  <si>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</si>
  <si>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</si>
  <si>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</si>
  <si>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</si>
  <si>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</si>
  <si>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</si>
  <si>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</si>
  <si>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</si>
  <si>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Multi-State</t>
  </si>
  <si>
    <t>MSAD-PCA</t>
  </si>
  <si>
    <t>SPE</t>
  </si>
  <si>
    <t>Mean</t>
  </si>
  <si>
    <t>Upper Tail</t>
  </si>
  <si>
    <t>T^2</t>
  </si>
  <si>
    <t>AD-PCA</t>
  </si>
  <si>
    <t>infty</t>
  </si>
  <si>
    <t>Single-State</t>
  </si>
  <si>
    <t>NA</t>
  </si>
  <si>
    <t>Latent or Error Faults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</si>
</sst>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164" fontId="0" fillId="0" borderId="3" xfId="0" applyNumberFormat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164" fontId="0" fillId="0" borderId="4" xfId="0" applyNumberFormat="1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2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right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sqref="A1:M18"/>
    </sheetView>
  </sheetViews>
  <sheetFormatPr defaultRowHeight="15" x14ac:dyDescent="0.25"/>
  <cols>
    <col min="1" max="1" width="11.7109375" bestFit="1" customWidth="1"/>
    <col min="2" max="2" width="10.5703125" bestFit="1" customWidth="1"/>
    <col min="4" max="4" width="10" bestFit="1" customWidth="1"/>
  </cols>
  <sheetData>
    <row r="1" spans="1:13" x14ac:dyDescent="0.25">
      <c r="A1" s="1"/>
      <c r="B1" s="1"/>
      <c r="C1" s="1"/>
      <c r="D1" s="1"/>
      <c r="E1" s="2" t="s">
        <v>0</v>
      </c>
      <c r="F1" s="2"/>
      <c r="G1" s="2"/>
      <c r="H1" s="2" t="s">
        <v>1</v>
      </c>
      <c r="I1" s="2"/>
      <c r="J1" s="2"/>
      <c r="K1" s="2" t="s">
        <v>21</v>
      </c>
      <c r="L1" s="2"/>
      <c r="M1" s="2"/>
    </row>
    <row r="2" spans="1:13" ht="15.75" thickBot="1" x14ac:dyDescent="0.3">
      <c r="A2" s="3"/>
      <c r="B2" s="3"/>
      <c r="C2" s="3"/>
      <c r="D2" s="4"/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</row>
    <row r="3" spans="1:13" x14ac:dyDescent="0.25">
      <c r="A3" s="6" t="s">
        <v>11</v>
      </c>
      <c r="B3" s="6" t="s">
        <v>12</v>
      </c>
      <c r="C3" s="6" t="s">
        <v>13</v>
      </c>
      <c r="D3" s="7" t="s">
        <v>14</v>
      </c>
      <c r="E3" s="8">
        <v>3.0059999999999998</v>
      </c>
      <c r="F3" s="8">
        <v>3</v>
      </c>
      <c r="G3" s="8">
        <f>252.1 - 81</f>
        <v>171.1</v>
      </c>
      <c r="H3" s="8">
        <v>369.9</v>
      </c>
      <c r="I3" s="8">
        <v>281.7</v>
      </c>
      <c r="J3" s="8">
        <f>720.3 - 21</f>
        <v>699.3</v>
      </c>
      <c r="K3" s="8">
        <v>869.4</v>
      </c>
      <c r="L3" s="8">
        <v>16.72</v>
      </c>
      <c r="M3" s="8">
        <f>55.08 - 21</f>
        <v>34.08</v>
      </c>
    </row>
    <row r="4" spans="1:13" x14ac:dyDescent="0.25">
      <c r="A4" s="9"/>
      <c r="B4" s="9"/>
      <c r="C4" s="10"/>
      <c r="D4" s="11" t="s">
        <v>15</v>
      </c>
      <c r="E4" s="12">
        <v>3</v>
      </c>
      <c r="F4" s="12">
        <v>3</v>
      </c>
      <c r="G4" s="12">
        <f>1113 - 81</f>
        <v>1032</v>
      </c>
      <c r="H4" s="12">
        <v>621.1</v>
      </c>
      <c r="I4" s="12">
        <v>384</v>
      </c>
      <c r="J4" s="12">
        <f>974 - 21</f>
        <v>953</v>
      </c>
      <c r="K4" s="12">
        <v>1225</v>
      </c>
      <c r="L4" s="12">
        <v>54</v>
      </c>
      <c r="M4" s="12">
        <f>212 - 21</f>
        <v>191</v>
      </c>
    </row>
    <row r="5" spans="1:13" x14ac:dyDescent="0.25">
      <c r="A5" s="9"/>
      <c r="B5" s="9"/>
      <c r="C5" s="9" t="s">
        <v>16</v>
      </c>
      <c r="D5" s="13" t="s">
        <v>14</v>
      </c>
      <c r="E5" s="14">
        <v>3</v>
      </c>
      <c r="F5" s="14">
        <v>96.97</v>
      </c>
      <c r="G5" s="14">
        <f>473.2 - 81</f>
        <v>392.2</v>
      </c>
      <c r="H5" s="14">
        <v>492.6</v>
      </c>
      <c r="I5" s="14">
        <v>570.6</v>
      </c>
      <c r="J5" s="14">
        <f>956.8 - 21</f>
        <v>935.8</v>
      </c>
      <c r="K5" s="14">
        <v>1351</v>
      </c>
      <c r="L5" s="14">
        <v>679</v>
      </c>
      <c r="M5" s="14">
        <f>1272 - 21</f>
        <v>1251</v>
      </c>
    </row>
    <row r="6" spans="1:13" x14ac:dyDescent="0.25">
      <c r="A6" s="9"/>
      <c r="B6" s="10"/>
      <c r="C6" s="10"/>
      <c r="D6" s="11" t="s">
        <v>15</v>
      </c>
      <c r="E6" s="12">
        <v>3</v>
      </c>
      <c r="F6" s="12">
        <v>233</v>
      </c>
      <c r="G6" s="12">
        <f>1435 - 81</f>
        <v>1354</v>
      </c>
      <c r="H6" s="12">
        <v>533</v>
      </c>
      <c r="I6" s="12">
        <v>692</v>
      </c>
      <c r="J6" s="12">
        <f>1105 - 21</f>
        <v>1084</v>
      </c>
      <c r="K6" s="12">
        <v>1518</v>
      </c>
      <c r="L6" s="12">
        <v>999.6</v>
      </c>
      <c r="M6" s="12">
        <f>1453 - 21</f>
        <v>1432</v>
      </c>
    </row>
    <row r="7" spans="1:13" x14ac:dyDescent="0.25">
      <c r="A7" s="9"/>
      <c r="B7" s="9" t="s">
        <v>17</v>
      </c>
      <c r="C7" s="15" t="s">
        <v>13</v>
      </c>
      <c r="D7" s="16" t="s">
        <v>14</v>
      </c>
      <c r="E7" s="17">
        <v>18</v>
      </c>
      <c r="F7" s="18" t="s">
        <v>18</v>
      </c>
      <c r="G7" s="18" t="s">
        <v>18</v>
      </c>
      <c r="H7" s="18" t="s">
        <v>18</v>
      </c>
      <c r="I7" s="18" t="s">
        <v>18</v>
      </c>
      <c r="J7" s="18" t="s">
        <v>18</v>
      </c>
      <c r="K7" s="17">
        <v>1372</v>
      </c>
      <c r="L7" s="17">
        <v>738.2</v>
      </c>
      <c r="M7" s="18" t="s">
        <v>18</v>
      </c>
    </row>
    <row r="8" spans="1:13" x14ac:dyDescent="0.25">
      <c r="A8" s="9"/>
      <c r="B8" s="9"/>
      <c r="C8" s="10"/>
      <c r="D8" s="11" t="s">
        <v>15</v>
      </c>
      <c r="E8" s="19">
        <v>18</v>
      </c>
      <c r="F8" s="20" t="s">
        <v>18</v>
      </c>
      <c r="G8" s="20" t="s">
        <v>18</v>
      </c>
      <c r="H8" s="20" t="s">
        <v>18</v>
      </c>
      <c r="I8" s="20" t="s">
        <v>18</v>
      </c>
      <c r="J8" s="20" t="s">
        <v>18</v>
      </c>
      <c r="K8" s="19">
        <v>1518</v>
      </c>
      <c r="L8" s="19">
        <v>1116</v>
      </c>
      <c r="M8" s="20" t="s">
        <v>18</v>
      </c>
    </row>
    <row r="9" spans="1:13" x14ac:dyDescent="0.25">
      <c r="A9" s="9"/>
      <c r="B9" s="9"/>
      <c r="C9" s="9" t="s">
        <v>16</v>
      </c>
      <c r="D9" s="13" t="s">
        <v>14</v>
      </c>
      <c r="E9" s="14">
        <v>5.1820000000000004</v>
      </c>
      <c r="F9" s="14">
        <v>26</v>
      </c>
      <c r="G9" s="14">
        <f>203 - 81</f>
        <v>122</v>
      </c>
      <c r="H9" s="14">
        <v>1114</v>
      </c>
      <c r="I9" s="14">
        <v>191.7</v>
      </c>
      <c r="J9" s="14">
        <f>102.8 - 21</f>
        <v>81.8</v>
      </c>
      <c r="K9" s="14">
        <v>660.9</v>
      </c>
      <c r="L9" s="14">
        <v>87.49</v>
      </c>
      <c r="M9" s="14">
        <f>30.7 - 21</f>
        <v>9.6999999999999993</v>
      </c>
    </row>
    <row r="10" spans="1:13" ht="15.75" thickBot="1" x14ac:dyDescent="0.3">
      <c r="A10" s="21"/>
      <c r="B10" s="21"/>
      <c r="C10" s="21"/>
      <c r="D10" s="22" t="s">
        <v>15</v>
      </c>
      <c r="E10" s="23">
        <v>5</v>
      </c>
      <c r="F10" s="23">
        <v>26</v>
      </c>
      <c r="G10" s="23">
        <f>571 - 81</f>
        <v>490</v>
      </c>
      <c r="H10" s="23">
        <v>1406</v>
      </c>
      <c r="I10" s="23">
        <v>1514</v>
      </c>
      <c r="J10" s="23">
        <f>216 - 21</f>
        <v>195</v>
      </c>
      <c r="K10" s="23">
        <v>1459</v>
      </c>
      <c r="L10" s="23">
        <v>258</v>
      </c>
      <c r="M10" s="23">
        <f>44 - 21</f>
        <v>23</v>
      </c>
    </row>
    <row r="11" spans="1:13" x14ac:dyDescent="0.25">
      <c r="A11" s="6" t="s">
        <v>19</v>
      </c>
      <c r="B11" s="6" t="s">
        <v>12</v>
      </c>
      <c r="C11" s="6" t="s">
        <v>13</v>
      </c>
      <c r="D11" s="7" t="s">
        <v>14</v>
      </c>
      <c r="E11" s="8">
        <v>9.9480000000000004</v>
      </c>
      <c r="F11" s="8">
        <v>2.9969999999999999</v>
      </c>
      <c r="G11" s="24" t="s">
        <v>20</v>
      </c>
      <c r="H11" s="8">
        <v>1171</v>
      </c>
      <c r="I11" s="8">
        <v>304.7</v>
      </c>
      <c r="J11" s="24" t="s">
        <v>20</v>
      </c>
      <c r="K11" s="8">
        <v>1060</v>
      </c>
      <c r="L11" s="8">
        <v>17.52</v>
      </c>
      <c r="M11" s="24" t="s">
        <v>20</v>
      </c>
    </row>
    <row r="12" spans="1:13" x14ac:dyDescent="0.25">
      <c r="A12" s="9"/>
      <c r="B12" s="9"/>
      <c r="C12" s="10"/>
      <c r="D12" s="11" t="s">
        <v>15</v>
      </c>
      <c r="E12" s="12">
        <v>32</v>
      </c>
      <c r="F12" s="12">
        <v>3</v>
      </c>
      <c r="G12" s="25" t="s">
        <v>20</v>
      </c>
      <c r="H12" s="12">
        <v>1568</v>
      </c>
      <c r="I12" s="12">
        <v>401.8</v>
      </c>
      <c r="J12" s="25" t="s">
        <v>20</v>
      </c>
      <c r="K12" s="12">
        <v>1481</v>
      </c>
      <c r="L12" s="12">
        <v>48</v>
      </c>
      <c r="M12" s="25" t="s">
        <v>20</v>
      </c>
    </row>
    <row r="13" spans="1:13" x14ac:dyDescent="0.25">
      <c r="A13" s="9"/>
      <c r="B13" s="9"/>
      <c r="C13" s="9" t="s">
        <v>16</v>
      </c>
      <c r="D13" s="13" t="s">
        <v>14</v>
      </c>
      <c r="E13" s="14">
        <v>2.9660000000000002</v>
      </c>
      <c r="F13" s="14">
        <v>4.0890000000000004</v>
      </c>
      <c r="G13" s="26" t="s">
        <v>20</v>
      </c>
      <c r="H13" s="14">
        <v>85.82</v>
      </c>
      <c r="I13" s="14">
        <v>93.38</v>
      </c>
      <c r="J13" s="26" t="s">
        <v>20</v>
      </c>
      <c r="K13" s="14">
        <v>435.4</v>
      </c>
      <c r="L13" s="14">
        <v>95.24</v>
      </c>
      <c r="M13" s="26" t="s">
        <v>20</v>
      </c>
    </row>
    <row r="14" spans="1:13" x14ac:dyDescent="0.25">
      <c r="A14" s="9"/>
      <c r="B14" s="10"/>
      <c r="C14" s="10"/>
      <c r="D14" s="11" t="s">
        <v>15</v>
      </c>
      <c r="E14" s="12">
        <v>3</v>
      </c>
      <c r="F14" s="12">
        <v>5</v>
      </c>
      <c r="G14" s="25" t="s">
        <v>20</v>
      </c>
      <c r="H14" s="12">
        <v>156.5</v>
      </c>
      <c r="I14" s="12">
        <v>173</v>
      </c>
      <c r="J14" s="25" t="s">
        <v>20</v>
      </c>
      <c r="K14" s="12">
        <v>942.3</v>
      </c>
      <c r="L14" s="12">
        <v>220.8</v>
      </c>
      <c r="M14" s="25" t="s">
        <v>20</v>
      </c>
    </row>
    <row r="15" spans="1:13" x14ac:dyDescent="0.25">
      <c r="A15" s="9"/>
      <c r="B15" s="9" t="s">
        <v>17</v>
      </c>
      <c r="C15" s="15" t="s">
        <v>13</v>
      </c>
      <c r="D15" s="16" t="s">
        <v>14</v>
      </c>
      <c r="E15" s="27">
        <v>12.37</v>
      </c>
      <c r="F15" s="27">
        <v>2.9969999999999999</v>
      </c>
      <c r="G15" s="28" t="s">
        <v>20</v>
      </c>
      <c r="H15" s="27">
        <v>1141</v>
      </c>
      <c r="I15" s="27">
        <v>312.3</v>
      </c>
      <c r="J15" s="28" t="s">
        <v>20</v>
      </c>
      <c r="K15" s="27">
        <v>1055</v>
      </c>
      <c r="L15" s="27">
        <v>17.850000000000001</v>
      </c>
      <c r="M15" s="28" t="s">
        <v>20</v>
      </c>
    </row>
    <row r="16" spans="1:13" x14ac:dyDescent="0.25">
      <c r="A16" s="9"/>
      <c r="B16" s="9"/>
      <c r="C16" s="10"/>
      <c r="D16" s="11" t="s">
        <v>15</v>
      </c>
      <c r="E16" s="12">
        <v>46</v>
      </c>
      <c r="F16" s="12">
        <v>3</v>
      </c>
      <c r="G16" s="25" t="s">
        <v>20</v>
      </c>
      <c r="H16" s="12">
        <v>1562</v>
      </c>
      <c r="I16" s="12">
        <v>405.8</v>
      </c>
      <c r="J16" s="25" t="s">
        <v>20</v>
      </c>
      <c r="K16" s="12">
        <v>1476</v>
      </c>
      <c r="L16" s="12">
        <v>50.75</v>
      </c>
      <c r="M16" s="25" t="s">
        <v>20</v>
      </c>
    </row>
    <row r="17" spans="1:13" x14ac:dyDescent="0.25">
      <c r="A17" s="9"/>
      <c r="B17" s="9"/>
      <c r="C17" s="9" t="s">
        <v>16</v>
      </c>
      <c r="D17" s="13" t="s">
        <v>14</v>
      </c>
      <c r="E17" s="14">
        <v>2.9609999999999999</v>
      </c>
      <c r="F17" s="14">
        <v>4.07</v>
      </c>
      <c r="G17" s="26" t="s">
        <v>20</v>
      </c>
      <c r="H17" s="14">
        <v>83.17</v>
      </c>
      <c r="I17" s="14">
        <v>90.07</v>
      </c>
      <c r="J17" s="26" t="s">
        <v>20</v>
      </c>
      <c r="K17" s="14">
        <v>412.5</v>
      </c>
      <c r="L17" s="14">
        <v>91.15</v>
      </c>
      <c r="M17" s="26" t="s">
        <v>20</v>
      </c>
    </row>
    <row r="18" spans="1:13" ht="15.75" thickBot="1" x14ac:dyDescent="0.3">
      <c r="A18" s="21"/>
      <c r="B18" s="21"/>
      <c r="C18" s="21"/>
      <c r="D18" s="22" t="s">
        <v>15</v>
      </c>
      <c r="E18" s="23">
        <v>3</v>
      </c>
      <c r="F18" s="23">
        <v>5</v>
      </c>
      <c r="G18" s="5" t="s">
        <v>20</v>
      </c>
      <c r="H18" s="23">
        <v>152.80000000000001</v>
      </c>
      <c r="I18" s="23">
        <v>168</v>
      </c>
      <c r="J18" s="5" t="s">
        <v>20</v>
      </c>
      <c r="K18" s="23">
        <v>929.9</v>
      </c>
      <c r="L18" s="23">
        <v>222.8</v>
      </c>
      <c r="M18" s="5" t="s">
        <v>20</v>
      </c>
    </row>
  </sheetData>
  <mergeCells count="17">
    <mergeCell ref="A11:A18"/>
    <mergeCell ref="B11:B14"/>
    <mergeCell ref="C11:C12"/>
    <mergeCell ref="C13:C14"/>
    <mergeCell ref="B15:B18"/>
    <mergeCell ref="C15:C16"/>
    <mergeCell ref="C17:C18"/>
    <mergeCell ref="E1:G1"/>
    <mergeCell ref="H1:J1"/>
    <mergeCell ref="K1:M1"/>
    <mergeCell ref="A3:A10"/>
    <mergeCell ref="B3:B6"/>
    <mergeCell ref="C3:C4"/>
    <mergeCell ref="C5:C6"/>
    <mergeCell ref="B7:B10"/>
    <mergeCell ref="C7:C8"/>
    <mergeCell ref="C9:C10"/>
  </mergeCells>
  <conditionalFormatting sqref="E9:F18 G9:G10 H9:I18 J9:J10 K9:L18 E3:M6 M9:M10">
    <cfRule type="cellIs" dxfId="0" priority="1" operator="equal">
      <formula>"Inf"</formula>
    </cfRule>
  </conditionalFormatting>
  <pageMargins left="0.7" right="0.7" top="0.75" bottom="0.75" header="0.3" footer="0.3"/>
  <webPublishItems count="1">
    <webPublishItem id="6029" divId="detection_times_6029" sourceType="range" sourceRef="A1:M18" destinationFile="C:\Users\gabriel_odom\Documents\GitHub\QPRC_Presentation\detection_time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Baylor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2017-06-09T23:55:37Z</dcterms:created>
  <dcterms:modified xsi:type="dcterms:W3CDTF">2017-06-10T01:08:42Z</dcterms:modified>
</cp:coreProperties>
</file>