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F94C735E50C437F901BB4C7980A502C" descr="BgBGM"/>
        <xdr:cNvPicPr/>
      </xdr:nvPicPr>
      <xdr:blipFill>
        <a:blip r:embed="rId1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5" name="ID_BDB0A5E3D2E04AC9A435122B8D2B3A90" descr="FgSetBoarderBgm"/>
        <xdr:cNvPicPr/>
      </xdr:nvPicPr>
      <xdr:blipFill>
        <a:blip r:embed="rId2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6" name="ID_1DC1726731A6431895F8B7C426939774" descr="WheelBgmjpg"/>
        <xdr:cNvPicPr/>
      </xdr:nvPicPr>
      <xdr:blipFill>
        <a:blip r:embed="rId3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7" name="ID_A68C6F5822A14C1883AC56A799E6D2D9" descr="BgBIN"/>
        <xdr:cNvPicPr/>
      </xdr:nvPicPr>
      <xdr:blipFill>
        <a:blip r:embed="rId4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8" name="ID_764B153C52524DC9B78EBE9CAD6AB8DA" descr="BgbOut"/>
        <xdr:cNvPicPr/>
      </xdr:nvPicPr>
      <xdr:blipFill>
        <a:blip r:embed="rId5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9" name="ID_26E524A331B74DD1A2777D71C12E64BA" descr="BgSOut"/>
        <xdr:cNvPicPr/>
      </xdr:nvPicPr>
      <xdr:blipFill>
        <a:blip r:embed="rId6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10" name="ID_C77172C85B95424E8E7F6CFBC3FD82EE" descr="BigwinBGM"/>
        <xdr:cNvPicPr/>
      </xdr:nvPicPr>
      <xdr:blipFill>
        <a:blip r:embed="rId7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11" name="ID_15779E90D026498CB1E440F5D507363C" descr="BigWin"/>
        <xdr:cNvPicPr/>
      </xdr:nvPicPr>
      <xdr:blipFill>
        <a:blip r:embed="rId8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12" name="ID_EDFC31ECEEE94A9C81A16D60329C3D5E" descr="BWEnd"/>
        <xdr:cNvPicPr/>
      </xdr:nvPicPr>
      <xdr:blipFill>
        <a:blip r:embed="rId9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13" name="ID_23A96A2CD39E4C0D9DD29ACF00352C23" descr="BSpin"/>
        <xdr:cNvPicPr/>
      </xdr:nvPicPr>
      <xdr:blipFill>
        <a:blip r:embed="rId10"/>
        <a:stretch>
          <a:fillRect/>
        </a:stretch>
      </xdr:blipFill>
      <xdr:spPr>
        <a:xfrm>
          <a:off x="0" y="0"/>
          <a:ext cx="7486650" cy="7600950"/>
        </a:xfrm>
        <a:prstGeom prst="rect">
          <a:avLst/>
        </a:prstGeom>
      </xdr:spPr>
    </xdr:pic>
  </etc:cellImage>
  <etc:cellImage>
    <xdr:pic>
      <xdr:nvPicPr>
        <xdr:cNvPr id="14" name="ID_4EB9DA2E7C8242BF985BDC6BAE08B74B" descr="Bwin"/>
        <xdr:cNvPicPr/>
      </xdr:nvPicPr>
      <xdr:blipFill>
        <a:blip r:embed="rId11"/>
        <a:stretch>
          <a:fillRect/>
        </a:stretch>
      </xdr:blipFill>
      <xdr:spPr>
        <a:xfrm>
          <a:off x="0" y="0"/>
          <a:ext cx="2609850" cy="7524750"/>
        </a:xfrm>
        <a:prstGeom prst="rect">
          <a:avLst/>
        </a:prstGeom>
      </xdr:spPr>
    </xdr:pic>
  </etc:cellImage>
  <etc:cellImage>
    <xdr:pic>
      <xdr:nvPicPr>
        <xdr:cNvPr id="15" name="ID_969708D2878E4516A92C4ADC2F83CE50" descr="FgIn"/>
        <xdr:cNvPicPr/>
      </xdr:nvPicPr>
      <xdr:blipFill>
        <a:blip r:embed="rId12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16" name="ID_CA8A66BA5B27449DAB9FA557D4485F83" descr="FgInEnd"/>
        <xdr:cNvPicPr/>
      </xdr:nvPicPr>
      <xdr:blipFill>
        <a:blip r:embed="rId13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17" name="ID_38B794A38F3B48728DB73807B405A4E5" descr="FgSetB"/>
        <xdr:cNvPicPr/>
      </xdr:nvPicPr>
      <xdr:blipFill>
        <a:blip r:embed="rId14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18" name="ID_E043ED9CCDB549E0ADA0FF95F23B63B1" descr="JpBIn"/>
        <xdr:cNvPicPr/>
      </xdr:nvPicPr>
      <xdr:blipFill>
        <a:blip r:embed="rId15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19" name="ID_8BEF936E50964AA383AD74B3F40818B3" descr="JpOut"/>
        <xdr:cNvPicPr/>
      </xdr:nvPicPr>
      <xdr:blipFill>
        <a:blip r:embed="rId16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20" name="ID_7048A984A77445AABFBBE33FB53C8026" descr="JpWin"/>
        <xdr:cNvPicPr/>
      </xdr:nvPicPr>
      <xdr:blipFill>
        <a:blip r:embed="rId17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21" name="ID_CD2E216B405A42C5B702626CDBA86282" descr="MegaWin"/>
        <xdr:cNvPicPr/>
      </xdr:nvPicPr>
      <xdr:blipFill>
        <a:blip r:embed="rId18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22" name="ID_7F2418360E0B427EBD2D500CF9480BE4" descr="WheelIt"/>
        <xdr:cNvPicPr/>
      </xdr:nvPicPr>
      <xdr:blipFill>
        <a:blip r:embed="rId19"/>
        <a:stretch>
          <a:fillRect/>
        </a:stretch>
      </xdr:blipFill>
      <xdr:spPr>
        <a:xfrm>
          <a:off x="0" y="0"/>
          <a:ext cx="2819400" cy="4257675"/>
        </a:xfrm>
        <a:prstGeom prst="rect">
          <a:avLst/>
        </a:prstGeom>
      </xdr:spPr>
    </xdr:pic>
  </etc:cellImage>
  <etc:cellImage>
    <xdr:pic>
      <xdr:nvPicPr>
        <xdr:cNvPr id="23" name="ID_A01BD741F18944FB8D45DCC3825910C9" descr="Scatterwin"/>
        <xdr:cNvPicPr/>
      </xdr:nvPicPr>
      <xdr:blipFill>
        <a:blip r:embed="rId20"/>
        <a:stretch>
          <a:fillRect/>
        </a:stretch>
      </xdr:blipFill>
      <xdr:spPr>
        <a:xfrm>
          <a:off x="0" y="0"/>
          <a:ext cx="2200275" cy="3857625"/>
        </a:xfrm>
        <a:prstGeom prst="rect">
          <a:avLst/>
        </a:prstGeom>
      </xdr:spPr>
    </xdr:pic>
  </etc:cellImage>
  <etc:cellImage>
    <xdr:pic>
      <xdr:nvPicPr>
        <xdr:cNvPr id="24" name="ID_1B306CA343F9494386DDF25ECFEFE646" descr="SpinB"/>
        <xdr:cNvPicPr/>
      </xdr:nvPicPr>
      <xdr:blipFill>
        <a:blip r:embed="rId21"/>
        <a:stretch>
          <a:fillRect/>
        </a:stretch>
      </xdr:blipFill>
      <xdr:spPr>
        <a:xfrm>
          <a:off x="0" y="0"/>
          <a:ext cx="3305175" cy="3914775"/>
        </a:xfrm>
        <a:prstGeom prst="rect">
          <a:avLst/>
        </a:prstGeom>
      </xdr:spPr>
    </xdr:pic>
  </etc:cellImage>
  <etc:cellImage>
    <xdr:pic>
      <xdr:nvPicPr>
        <xdr:cNvPr id="25" name="ID_E085E48E943E44D98A28558FEA40F3FF" descr="SuperW"/>
        <xdr:cNvPicPr/>
      </xdr:nvPicPr>
      <xdr:blipFill>
        <a:blip r:embed="rId22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26" name="ID_885E8B6D5C9543C3B5111B23C55FA6A7" descr="WB"/>
        <xdr:cNvPicPr/>
      </xdr:nvPicPr>
      <xdr:blipFill>
        <a:blip r:embed="rId23"/>
        <a:stretch>
          <a:fillRect/>
        </a:stretch>
      </xdr:blipFill>
      <xdr:spPr>
        <a:xfrm>
          <a:off x="0" y="0"/>
          <a:ext cx="6705600" cy="9782175"/>
        </a:xfrm>
        <a:prstGeom prst="rect">
          <a:avLst/>
        </a:prstGeom>
      </xdr:spPr>
    </xdr:pic>
  </etc:cellImage>
  <etc:cellImage>
    <xdr:pic>
      <xdr:nvPicPr>
        <xdr:cNvPr id="27" name="ID_ADAF47FB13DD413EA7D8815DC021CDDD" descr="WRU"/>
        <xdr:cNvPicPr/>
      </xdr:nvPicPr>
      <xdr:blipFill>
        <a:blip r:embed="rId24"/>
        <a:stretch>
          <a:fillRect/>
        </a:stretch>
      </xdr:blipFill>
      <xdr:spPr>
        <a:xfrm>
          <a:off x="0" y="0"/>
          <a:ext cx="5657850" cy="10057765"/>
        </a:xfrm>
        <a:prstGeom prst="rect">
          <a:avLst/>
        </a:prstGeom>
      </xdr:spPr>
    </xdr:pic>
  </etc:cellImage>
  <etc:cellImage>
    <xdr:pic>
      <xdr:nvPicPr>
        <xdr:cNvPr id="28" name="ID_193B95317C8A4879B33DAD1DB3D555D7" descr="WheelStip"/>
        <xdr:cNvPicPr/>
      </xdr:nvPicPr>
      <xdr:blipFill>
        <a:blip r:embed="rId25"/>
        <a:stretch>
          <a:fillRect/>
        </a:stretch>
      </xdr:blipFill>
      <xdr:spPr>
        <a:xfrm>
          <a:off x="0" y="0"/>
          <a:ext cx="8562975" cy="5810250"/>
        </a:xfrm>
        <a:prstGeom prst="rect">
          <a:avLst/>
        </a:prstGeom>
      </xdr:spPr>
    </xdr:pic>
  </etc:cellImage>
  <etc:cellImage>
    <xdr:pic>
      <xdr:nvPicPr>
        <xdr:cNvPr id="29" name="ID_79FA6E90BF21450CB99394A98C5B95A6" descr="WW1"/>
        <xdr:cNvPicPr/>
      </xdr:nvPicPr>
      <xdr:blipFill>
        <a:blip r:embed="rId26"/>
        <a:stretch>
          <a:fillRect/>
        </a:stretch>
      </xdr:blipFill>
      <xdr:spPr>
        <a:xfrm>
          <a:off x="0" y="0"/>
          <a:ext cx="7410450" cy="8020050"/>
        </a:xfrm>
        <a:prstGeom prst="rect">
          <a:avLst/>
        </a:prstGeom>
      </xdr:spPr>
    </xdr:pic>
  </etc:cellImage>
  <etc:cellImage>
    <xdr:pic>
      <xdr:nvPicPr>
        <xdr:cNvPr id="30" name="ID_052FC7F28762425BA7C6C81DEC933C21" descr="WW2"/>
        <xdr:cNvPicPr/>
      </xdr:nvPicPr>
      <xdr:blipFill>
        <a:blip r:embed="rId27"/>
        <a:stretch>
          <a:fillRect/>
        </a:stretch>
      </xdr:blipFill>
      <xdr:spPr>
        <a:xfrm>
          <a:off x="0" y="0"/>
          <a:ext cx="7800975" cy="7667625"/>
        </a:xfrm>
        <a:prstGeom prst="rect">
          <a:avLst/>
        </a:prstGeom>
      </xdr:spPr>
    </xdr:pic>
  </etc:cellImage>
  <etc:cellImage>
    <xdr:pic>
      <xdr:nvPicPr>
        <xdr:cNvPr id="31" name="ID_AB627A7B8B41435C9945969E9F0D12BD" descr="WE"/>
        <xdr:cNvPicPr/>
      </xdr:nvPicPr>
      <xdr:blipFill>
        <a:blip r:embed="rId28"/>
        <a:stretch>
          <a:fillRect/>
        </a:stretch>
      </xdr:blipFill>
      <xdr:spPr>
        <a:xfrm>
          <a:off x="0" y="0"/>
          <a:ext cx="3133725" cy="8553450"/>
        </a:xfrm>
        <a:prstGeom prst="rect">
          <a:avLst/>
        </a:prstGeom>
      </xdr:spPr>
    </xdr:pic>
  </etc:cellImage>
  <etc:cellImage>
    <xdr:pic>
      <xdr:nvPicPr>
        <xdr:cNvPr id="32" name="ID_6EDF0A97B1A84F55816DCC0C4A6EDA7C" descr="WS"/>
        <xdr:cNvPicPr/>
      </xdr:nvPicPr>
      <xdr:blipFill>
        <a:blip r:embed="rId29"/>
        <a:stretch>
          <a:fillRect/>
        </a:stretch>
      </xdr:blipFill>
      <xdr:spPr>
        <a:xfrm>
          <a:off x="0" y="0"/>
          <a:ext cx="7791450" cy="5048250"/>
        </a:xfrm>
        <a:prstGeom prst="rect">
          <a:avLst/>
        </a:prstGeom>
      </xdr:spPr>
    </xdr:pic>
  </etc:cellImage>
  <etc:cellImage>
    <xdr:pic>
      <xdr:nvPicPr>
        <xdr:cNvPr id="33" name="ID_AD10DAC4842A4594B63C6C7EE90C5967" descr="WStop"/>
        <xdr:cNvPicPr/>
      </xdr:nvPicPr>
      <xdr:blipFill>
        <a:blip r:embed="rId30"/>
        <a:stretch>
          <a:fillRect/>
        </a:stretch>
      </xdr:blipFill>
      <xdr:spPr>
        <a:xfrm>
          <a:off x="0" y="0"/>
          <a:ext cx="2838450" cy="36385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<sst xmlns="http://schemas.openxmlformats.org/spreadsheetml/2006/main" count="202" uniqueCount="143">
  <si>
    <t>序号</t>
  </si>
  <si>
    <t>文件夹
（分类）</t>
  </si>
  <si>
    <t>文件名</t>
  </si>
  <si>
    <t>描述</t>
  </si>
  <si>
    <t>注意事项</t>
  </si>
  <si>
    <t>触发方式</t>
  </si>
  <si>
    <t>图片</t>
  </si>
  <si>
    <t>BGM</t>
  </si>
  <si>
    <t>BgBGM.ogg</t>
  </si>
  <si>
    <t>彩金游戏BGM</t>
  </si>
  <si>
    <t>进入彩金游戏时出</t>
  </si>
  <si>
    <t>循环</t>
  </si>
  <si>
    <t>FgBGM.ogg</t>
  </si>
  <si>
    <t>免费奖BGM</t>
  </si>
  <si>
    <t>进入免费游戏时出</t>
  </si>
  <si>
    <t>FgSetBoarderBGM.ogg</t>
  </si>
  <si>
    <t>免费奖结算BGM</t>
  </si>
  <si>
    <t>在提示完全弹出时出（参考图片）</t>
  </si>
  <si>
    <t>FgSetBoarderBGMEnding.ogg</t>
  </si>
  <si>
    <t>免费奖结算BGM结束音</t>
  </si>
  <si>
    <t>在用户按“领取”时出</t>
  </si>
  <si>
    <t>NormalBGM.ogg</t>
  </si>
  <si>
    <t>普通场景BGM</t>
  </si>
  <si>
    <t>在进入普通场景时出</t>
  </si>
  <si>
    <t>WheelBGM.ogg</t>
  </si>
  <si>
    <t>转盘游戏BGM</t>
  </si>
  <si>
    <t>在转盘完全升起时出（参考图片）</t>
  </si>
  <si>
    <t>WheelBGMEnding.ogg</t>
  </si>
  <si>
    <t>转盘游戏BGM结束音</t>
  </si>
  <si>
    <t>在用户点按键转盘收走时出，此时原BGM停止播放</t>
  </si>
  <si>
    <t>不循环</t>
  </si>
  <si>
    <t>EFX</t>
  </si>
  <si>
    <t>BgBoarderIN.ogg</t>
  </si>
  <si>
    <t>彩金游戏次数提示牌音效</t>
  </si>
  <si>
    <t>在提示牌飞入时出</t>
  </si>
  <si>
    <t>BgBoarderOut.ogg</t>
  </si>
  <si>
    <t>彩金游戏次数提示牌收走和转场动画BGM</t>
  </si>
  <si>
    <t>在用户按“START”时出</t>
  </si>
  <si>
    <t>彩金游戏结算提示牌收走和转场动画BGM</t>
  </si>
  <si>
    <t>在用户按“COLLECT”时出</t>
  </si>
  <si>
    <t>BigWin.ogg</t>
  </si>
  <si>
    <t>BigWin奖提示牌弹出音效</t>
  </si>
  <si>
    <t>在触发BigWin奖时出，此时BGM音量在0.5秒内降到0</t>
  </si>
  <si>
    <t>BigWinBGM.ogg</t>
  </si>
  <si>
    <t>BigWin奖BGM</t>
  </si>
  <si>
    <t>在BigWin字完全弹出时出（参考图片）</t>
  </si>
  <si>
    <t>BigWinBGMEnding.ogg</t>
  </si>
  <si>
    <t>BigWin奖BGM结束音</t>
  </si>
  <si>
    <t>在BigWin、SuperWin或MegaWin字收走时出，此时“BigWinBGM.ogg”停止播放（参考图片）</t>
  </si>
  <si>
    <t>BoarderOut.ogg</t>
  </si>
  <si>
    <t>BigWin奖提示牌收走音效</t>
  </si>
  <si>
    <t>在BigWin、SuperWin或MegaWin字收走时出，此时BGM音量在1秒内回到1（参考图片）</t>
  </si>
  <si>
    <t>JackPot大奖提示牌收走音效</t>
  </si>
  <si>
    <t>在点“领取”时出，此时BGM音量1秒内回到1</t>
  </si>
  <si>
    <t>BonusSpin.ogg</t>
  </si>
  <si>
    <t>彩金奖转动音效</t>
  </si>
  <si>
    <t>在彩金奖奖项目转动时出</t>
  </si>
  <si>
    <t>BonusWin.ogg</t>
  </si>
  <si>
    <t>转盘抽中Bounus奖音效</t>
  </si>
  <si>
    <t>在抽中Bonus图标时出</t>
  </si>
  <si>
    <t>FgBoarderInBGM.ogg</t>
  </si>
  <si>
    <t>免费奖次数提示牌弹出Bgm</t>
  </si>
  <si>
    <t>在提示牌从下面升起时出</t>
  </si>
  <si>
    <t>FgBoarderInBGMEnding.ogg</t>
  </si>
  <si>
    <t>免费奖次数提示牌Bgm结束音</t>
  </si>
  <si>
    <t>在用户点“开始”时出，此时“FgBoarderInBGM.ogg”停止播放</t>
  </si>
  <si>
    <t>FgFireWork.ogg</t>
  </si>
  <si>
    <t>免费游戏烟花背景音效</t>
  </si>
  <si>
    <t>在进入免费游戏出现烟花时出</t>
  </si>
  <si>
    <t>FgSetBoarderIn.ogg</t>
  </si>
  <si>
    <t>免费游戏结算提示牌弹出音效</t>
  </si>
  <si>
    <t>在提示牌弹出时出</t>
  </si>
  <si>
    <t>JpBoarder.ogg</t>
  </si>
  <si>
    <t>JackPot大奖提示牌音效</t>
  </si>
  <si>
    <t>JpWin.ogg</t>
  </si>
  <si>
    <t>JackPot大奖中奖音效</t>
  </si>
  <si>
    <t>在抽中Jackpot奖图标时出，此时BGM在0.5秒内音量降到0</t>
  </si>
  <si>
    <t>MegaWin.ogg</t>
  </si>
  <si>
    <t>MegaWin音效</t>
  </si>
  <si>
    <t>在MegaWin字在上下弹出时出（参考图片）</t>
  </si>
  <si>
    <t>ReelRolling.ogg</t>
  </si>
  <si>
    <t>图标滚动音效</t>
  </si>
  <si>
    <t>ReelStop.ogg</t>
  </si>
  <si>
    <t>系列图标滚动停止音效</t>
  </si>
  <si>
    <t>WheellItWin.ogg</t>
  </si>
  <si>
    <t>转盘一般图标中奖音效（翻倍、保险箱、Wild）</t>
  </si>
  <si>
    <t>ScatterWin.ogg</t>
  </si>
  <si>
    <t>转盘Scatter图标中奖音效</t>
  </si>
  <si>
    <t>在转盘抽中Scatter图标时出，此时BGM音量0.5秒降到0</t>
  </si>
  <si>
    <t>ScoreRolling.ogg</t>
  </si>
  <si>
    <t>提示牌滚分音效（Bigwin、JackPot、结算）</t>
  </si>
  <si>
    <t>ScoreRollingStop.ogg</t>
  </si>
  <si>
    <t>提示牌滚分停止音效（Bigwin、JackPot、结算）</t>
  </si>
  <si>
    <t>SpinButton.ogg</t>
  </si>
  <si>
    <t>开始按键音效</t>
  </si>
  <si>
    <t>按右下角开始按键时出</t>
  </si>
  <si>
    <t>SuperWin.ogg</t>
  </si>
  <si>
    <t>SuperWin音效</t>
  </si>
  <si>
    <t>在SuperWin字在上下弹出时出（参考图片）</t>
  </si>
  <si>
    <t>WheelButton.ogg</t>
  </si>
  <si>
    <t>转盘游戏开始按键音效</t>
  </si>
  <si>
    <t>用户按开始时出</t>
  </si>
  <si>
    <t>WheelRaiseUp.ogg</t>
  </si>
  <si>
    <t>转盘升起音效</t>
  </si>
  <si>
    <t>在转盘从下面升起时出</t>
  </si>
  <si>
    <t>WheelSpin.ogg</t>
  </si>
  <si>
    <t>转盘开始转动+中奖停止音效</t>
  </si>
  <si>
    <t>在转盘开始转动时出</t>
  </si>
  <si>
    <t>WheelStop1.ogg</t>
  </si>
  <si>
    <t>第1个转盘图标滚动停止音效</t>
  </si>
  <si>
    <t>第1个转盘图标滚动停止时出</t>
  </si>
  <si>
    <t>WheelStop2.ogg</t>
  </si>
  <si>
    <t>第2个转盘图标滚动停止音效</t>
  </si>
  <si>
    <t>第2个转盘图标滚动停止时出</t>
  </si>
  <si>
    <t>WheelStop3.ogg</t>
  </si>
  <si>
    <t>第3个转盘图标滚动停止音效</t>
  </si>
  <si>
    <t>第3个转盘图标滚动停止时出</t>
  </si>
  <si>
    <t>WheelStop4.ogg</t>
  </si>
  <si>
    <t>第4个转盘图标滚动停止音效</t>
  </si>
  <si>
    <t>第4个转盘图标滚动停止时出</t>
  </si>
  <si>
    <t>WheelStop5.ogg</t>
  </si>
  <si>
    <t>第5个转盘图标滚动停止音效</t>
  </si>
  <si>
    <t>第5个转盘图标滚动停止时出</t>
  </si>
  <si>
    <t>WheelWin1.ogg</t>
  </si>
  <si>
    <t>抽中3个转盘图标中奖音效</t>
  </si>
  <si>
    <t>在抽中3个时出，此时BGM在0.5秒内停止</t>
  </si>
  <si>
    <t>WheelWin2.ogg</t>
  </si>
  <si>
    <t>抽中4个以上转盘图标中奖音效</t>
  </si>
  <si>
    <t>在抽中4个以上时出，此时BGM在0.5秒内停止</t>
  </si>
  <si>
    <t>WildExtend.ogg</t>
  </si>
  <si>
    <t>转盘游戏抽中Wild图标中奖音效</t>
  </si>
  <si>
    <t>在三栏变Wild大d图标时出</t>
  </si>
  <si>
    <t>WildShow.ogg</t>
  </si>
  <si>
    <t>进入免费游戏Wild图标出现并固定音效</t>
  </si>
  <si>
    <t>在Wild图标出现时出</t>
  </si>
  <si>
    <t>WildStop.ogg</t>
  </si>
  <si>
    <t>Wild图标滚动停止音效</t>
  </si>
  <si>
    <t>WinPrize1.ogg</t>
  </si>
  <si>
    <t>普通中奖音效（小分值奖）</t>
  </si>
  <si>
    <t>WinPrize2.ogg</t>
  </si>
  <si>
    <t>普通中奖音效（中分值奖）</t>
  </si>
  <si>
    <t>WinPrize3.ogg</t>
  </si>
  <si>
    <t>普通中奖音效（大分值奖）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</si>
</sst>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0"/>
      <name val="宋体"/>
      <charset val="134"/>
      <scheme val="minor"/>
    </font>
    <font>
      <sz val="14"/>
      <color theme="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22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22" fontId="5" fillId="4" borderId="1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4546A"/>
      <color rgb="00FFFFFF"/>
      <color rgb="004874CB"/>
      <color rgb="00D6DCE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0" Type="http://schemas.openxmlformats.org/officeDocument/2006/relationships/image" Target="media/image30.jpeg"/><Relationship Id="rId3" Type="http://schemas.openxmlformats.org/officeDocument/2006/relationships/image" Target="media/image3.jpeg"/><Relationship Id="rId29" Type="http://schemas.openxmlformats.org/officeDocument/2006/relationships/image" Target="media/image29.jpeg"/><Relationship Id="rId28" Type="http://schemas.openxmlformats.org/officeDocument/2006/relationships/image" Target="media/image28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8"/>
  <sheetViews>
    <sheetView tabSelected="1" zoomScale="85" zoomScaleNormal="85" topLeftCell="A48" workbookViewId="0">
      <selection activeCell="C12" sqref="$A12:$XFD12"/>
    </sheetView>
  </sheetViews>
  <sheetFormatPr defaultColWidth="9" defaultRowHeight="43" customHeight="1"/>
  <cols>
    <col min="1" max="1" width="9.75" style="6" customWidth="1"/>
    <col min="2" max="2" width="15.9666666666667" style="6" customWidth="1"/>
    <col min="3" max="3" width="102.491666666667" style="6" customWidth="1"/>
    <col min="4" max="4" width="68.0833333333333" style="7" customWidth="1"/>
    <col min="5" max="5" width="105.725" style="7" customWidth="1"/>
    <col min="6" max="6" width="16.6583333333333" style="6" customWidth="1"/>
    <col min="7" max="7" width="46.7833333333333" style="6" customWidth="1"/>
    <col min="8" max="16384" width="9" style="6"/>
  </cols>
  <sheetData>
    <row r="1" s="1" customFormat="1" customHeight="1" spans="1:21">
      <c r="D1" s="8"/>
      <c r="E1" s="8"/>
    </row>
    <row r="2" s="2" customFormat="1" customHeight="1" spans="1:21">
      <c r="A2" s="9" t="s">
        <v>0</v>
      </c>
      <c r="B2" s="10" t="s">
        <v>1</v>
      </c>
      <c r="C2" s="9" t="s">
        <v>2</v>
      </c>
      <c r="D2" s="11" t="s">
        <v>3</v>
      </c>
      <c r="E2" s="11" t="s">
        <v>4</v>
      </c>
      <c r="F2" s="9" t="s">
        <v>5</v>
      </c>
      <c r="G2" s="9" t="s">
        <v>6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="3" customFormat="1" ht="267" customHeight="1" spans="1:21">
      <c r="A3" s="13">
        <v>1</v>
      </c>
      <c r="B3" s="14" t="s">
        <v>7</v>
      </c>
      <c r="C3" s="15" t="s">
        <v>8</v>
      </c>
      <c r="D3" s="16" t="s">
        <v>9</v>
      </c>
      <c r="E3" s="17" t="s">
        <v>10</v>
      </c>
      <c r="F3" s="18" t="s">
        <v>11</v>
      </c>
      <c r="G3" s="18" t="str">
        <f>_xlfn.DISPIMG("ID_2F94C735E50C437F901BB4C7980A502C",1)</f>
        <v>=DISPIMG("ID_2F94C735E50C437F901BB4C7980A502C",1)</v>
      </c>
    </row>
    <row r="4" s="3" customFormat="1" ht="212" customHeight="1" spans="1:21">
      <c r="A4" s="13">
        <v>2</v>
      </c>
      <c r="B4" s="19"/>
      <c r="C4" s="15" t="s">
        <v>12</v>
      </c>
      <c r="D4" s="16" t="s">
        <v>13</v>
      </c>
      <c r="E4" s="17" t="s">
        <v>14</v>
      </c>
      <c r="F4" s="18" t="s">
        <v>11</v>
      </c>
      <c r="G4" s="18"/>
    </row>
    <row r="5" s="3" customFormat="1" ht="236" customHeight="1" spans="1:21">
      <c r="A5" s="13">
        <v>3</v>
      </c>
      <c r="B5" s="19"/>
      <c r="C5" s="15" t="s">
        <v>15</v>
      </c>
      <c r="D5" s="16" t="s">
        <v>16</v>
      </c>
      <c r="E5" s="17" t="s">
        <v>17</v>
      </c>
      <c r="F5" s="18" t="s">
        <v>11</v>
      </c>
      <c r="G5" s="18" t="str">
        <f>_xlfn.DISPIMG("ID_BDB0A5E3D2E04AC9A435122B8D2B3A90",1)</f>
        <v>=DISPIMG("ID_BDB0A5E3D2E04AC9A435122B8D2B3A90",1)</v>
      </c>
    </row>
    <row r="6" s="3" customFormat="1" ht="146" customHeight="1" spans="1:21">
      <c r="A6" s="13">
        <v>4</v>
      </c>
      <c r="B6" s="19"/>
      <c r="C6" s="15" t="s">
        <v>18</v>
      </c>
      <c r="D6" s="16" t="s">
        <v>19</v>
      </c>
      <c r="E6" s="17" t="s">
        <v>20</v>
      </c>
      <c r="F6" s="18" t="s">
        <v>11</v>
      </c>
      <c r="G6" s="18"/>
    </row>
    <row r="7" s="3" customFormat="1" ht="179" customHeight="1" spans="1:21">
      <c r="A7" s="13">
        <v>5</v>
      </c>
      <c r="B7" s="19"/>
      <c r="C7" s="15" t="s">
        <v>21</v>
      </c>
      <c r="D7" s="16" t="s">
        <v>22</v>
      </c>
      <c r="E7" s="17" t="s">
        <v>23</v>
      </c>
      <c r="F7" s="18" t="s">
        <v>11</v>
      </c>
      <c r="G7" s="18"/>
    </row>
    <row r="8" s="3" customFormat="1" ht="134" customHeight="1" spans="1:21">
      <c r="A8" s="13">
        <v>6</v>
      </c>
      <c r="B8" s="19"/>
      <c r="C8" s="15" t="s">
        <v>24</v>
      </c>
      <c r="D8" s="16" t="s">
        <v>25</v>
      </c>
      <c r="E8" s="17" t="s">
        <v>26</v>
      </c>
      <c r="F8" s="18" t="s">
        <v>11</v>
      </c>
      <c r="G8" s="18" t="str">
        <f>_xlfn.DISPIMG("ID_1DC1726731A6431895F8B7C426939774",1)</f>
        <v>=DISPIMG("ID_1DC1726731A6431895F8B7C426939774",1)</v>
      </c>
    </row>
    <row r="9" s="3" customFormat="1" ht="105" customHeight="1" spans="1:21">
      <c r="A9" s="13">
        <v>7</v>
      </c>
      <c r="B9" s="19"/>
      <c r="C9" s="15" t="s">
        <v>27</v>
      </c>
      <c r="D9" s="16" t="s">
        <v>28</v>
      </c>
      <c r="E9" s="17" t="s">
        <v>29</v>
      </c>
      <c r="F9" s="18" t="s">
        <v>30</v>
      </c>
      <c r="G9" s="18"/>
    </row>
    <row r="10" s="3" customFormat="1" customHeight="1" spans="1:21">
      <c r="A10" s="13"/>
      <c r="B10" s="20"/>
      <c r="C10" s="15"/>
      <c r="D10" s="16"/>
      <c r="E10" s="21"/>
      <c r="F10" s="18"/>
      <c r="G10" s="18"/>
    </row>
    <row r="11" s="4" customFormat="1" customHeight="1" spans="1:21">
      <c r="C11" s="22"/>
      <c r="D11" s="23"/>
      <c r="E11" s="23"/>
    </row>
    <row r="12" s="3" customFormat="1" ht="298" customHeight="1" spans="1:21">
      <c r="A12" s="13">
        <v>1</v>
      </c>
      <c r="B12" s="14" t="s">
        <v>31</v>
      </c>
      <c r="C12" s="15" t="s">
        <v>32</v>
      </c>
      <c r="D12" s="16" t="s">
        <v>33</v>
      </c>
      <c r="E12" s="24" t="s">
        <v>34</v>
      </c>
      <c r="F12" s="13" t="s">
        <v>30</v>
      </c>
      <c r="G12" s="13" t="str">
        <f>_xlfn.DISPIMG("ID_A68C6F5822A14C1883AC56A799E6D2D9",1)</f>
        <v>=DISPIMG("ID_A68C6F5822A14C1883AC56A799E6D2D9",1)</v>
      </c>
    </row>
    <row r="13" s="3" customFormat="1" ht="240" customHeight="1" spans="1:21">
      <c r="A13" s="13">
        <v>2</v>
      </c>
      <c r="B13" s="25"/>
      <c r="C13" s="15" t="s">
        <v>35</v>
      </c>
      <c r="D13" s="16" t="s">
        <v>36</v>
      </c>
      <c r="E13" s="24" t="s">
        <v>37</v>
      </c>
      <c r="F13" s="13" t="s">
        <v>30</v>
      </c>
      <c r="G13" s="13" t="str">
        <f>_xlfn.DISPIMG("ID_764B153C52524DC9B78EBE9CAD6AB8DA",1)</f>
        <v>=DISPIMG("ID_764B153C52524DC9B78EBE9CAD6AB8DA",1)</v>
      </c>
    </row>
    <row r="14" s="3" customFormat="1" ht="209" customHeight="1" spans="1:21">
      <c r="A14" s="13"/>
      <c r="B14" s="25"/>
      <c r="C14" s="15"/>
      <c r="D14" s="16" t="s">
        <v>38</v>
      </c>
      <c r="E14" s="24" t="s">
        <v>39</v>
      </c>
      <c r="F14" s="13"/>
      <c r="G14" s="13" t="str">
        <f>_xlfn.DISPIMG("ID_26E524A331B74DD1A2777D71C12E64BA",1)</f>
        <v>=DISPIMG("ID_26E524A331B74DD1A2777D71C12E64BA",1)</v>
      </c>
    </row>
    <row r="15" s="3" customFormat="1" ht="242" customHeight="1" spans="1:21">
      <c r="A15" s="13">
        <v>3</v>
      </c>
      <c r="B15" s="25"/>
      <c r="C15" s="15" t="s">
        <v>40</v>
      </c>
      <c r="D15" s="16" t="s">
        <v>41</v>
      </c>
      <c r="E15" s="24" t="s">
        <v>42</v>
      </c>
      <c r="F15" s="13" t="s">
        <v>30</v>
      </c>
      <c r="G15" s="13" t="str">
        <f>_xlfn.DISPIMG("ID_15779E90D026498CB1E440F5D507363C",1)</f>
        <v>=DISPIMG("ID_15779E90D026498CB1E440F5D507363C",1)</v>
      </c>
    </row>
    <row r="16" s="3" customFormat="1" ht="235" customHeight="1" spans="1:21">
      <c r="A16" s="13">
        <v>4</v>
      </c>
      <c r="B16" s="25"/>
      <c r="C16" s="15" t="s">
        <v>43</v>
      </c>
      <c r="D16" s="16" t="s">
        <v>44</v>
      </c>
      <c r="E16" s="24" t="s">
        <v>45</v>
      </c>
      <c r="F16" s="13" t="s">
        <v>30</v>
      </c>
      <c r="G16" s="13" t="str">
        <f>_xlfn.DISPIMG("ID_C77172C85B95424E8E7F6CFBC3FD82EE",1)</f>
        <v>=DISPIMG("ID_C77172C85B95424E8E7F6CFBC3FD82EE",1)</v>
      </c>
    </row>
    <row r="17" s="3" customFormat="1" ht="255" customHeight="1" spans="1:7">
      <c r="A17" s="13">
        <v>5</v>
      </c>
      <c r="B17" s="25"/>
      <c r="C17" s="15" t="s">
        <v>46</v>
      </c>
      <c r="D17" s="16" t="s">
        <v>47</v>
      </c>
      <c r="E17" s="24" t="s">
        <v>48</v>
      </c>
      <c r="F17" s="13" t="s">
        <v>30</v>
      </c>
      <c r="G17" s="13" t="str">
        <f>_xlfn.DISPIMG("ID_EDFC31ECEEE94A9C81A16D60329C3D5E",1)</f>
        <v>=DISPIMG("ID_EDFC31ECEEE94A9C81A16D60329C3D5E",1)</v>
      </c>
    </row>
    <row r="18" s="3" customFormat="1" ht="175" customHeight="1" spans="1:7">
      <c r="A18" s="13">
        <v>6</v>
      </c>
      <c r="B18" s="25"/>
      <c r="C18" s="15" t="s">
        <v>49</v>
      </c>
      <c r="D18" s="16" t="s">
        <v>50</v>
      </c>
      <c r="E18" s="24" t="s">
        <v>51</v>
      </c>
      <c r="F18" s="13" t="s">
        <v>30</v>
      </c>
      <c r="G18" s="13" t="str">
        <f>_xlfn.DISPIMG("ID_EDFC31ECEEE94A9C81A16D60329C3D5E",1)</f>
        <v>=DISPIMG("ID_EDFC31ECEEE94A9C81A16D60329C3D5E",1)</v>
      </c>
    </row>
    <row r="19" s="3" customFormat="1" ht="230" customHeight="1" spans="1:7">
      <c r="A19" s="13"/>
      <c r="B19" s="25"/>
      <c r="C19" s="15"/>
      <c r="D19" s="16" t="s">
        <v>52</v>
      </c>
      <c r="E19" s="24" t="s">
        <v>53</v>
      </c>
      <c r="F19" s="13"/>
      <c r="G19" s="13" t="str">
        <f>_xlfn.DISPIMG("ID_8BEF936E50964AA383AD74B3F40818B3",1)</f>
        <v>=DISPIMG("ID_8BEF936E50964AA383AD74B3F40818B3",1)</v>
      </c>
    </row>
    <row r="20" s="3" customFormat="1" ht="230" customHeight="1" spans="1:7">
      <c r="A20" s="13">
        <v>7</v>
      </c>
      <c r="B20" s="25"/>
      <c r="C20" s="15" t="s">
        <v>54</v>
      </c>
      <c r="D20" s="16" t="s">
        <v>55</v>
      </c>
      <c r="E20" s="24" t="s">
        <v>56</v>
      </c>
      <c r="F20" s="13" t="s">
        <v>30</v>
      </c>
      <c r="G20" s="13" t="str">
        <f>_xlfn.DISPIMG("ID_23A96A2CD39E4C0D9DD29ACF00352C23",1)</f>
        <v>=DISPIMG("ID_23A96A2CD39E4C0D9DD29ACF00352C23",1)</v>
      </c>
    </row>
    <row r="21" s="3" customFormat="1" ht="286" customHeight="1" spans="1:7">
      <c r="A21" s="13">
        <v>8</v>
      </c>
      <c r="B21" s="25"/>
      <c r="C21" s="15" t="s">
        <v>57</v>
      </c>
      <c r="D21" s="16" t="s">
        <v>58</v>
      </c>
      <c r="E21" s="24" t="s">
        <v>59</v>
      </c>
      <c r="F21" s="13" t="s">
        <v>30</v>
      </c>
      <c r="G21" s="13" t="str">
        <f>_xlfn.DISPIMG("ID_4EB9DA2E7C8242BF985BDC6BAE08B74B",1)</f>
        <v>=DISPIMG("ID_4EB9DA2E7C8242BF985BDC6BAE08B74B",1)</v>
      </c>
    </row>
    <row r="22" s="3" customFormat="1" ht="195" customHeight="1" spans="1:7">
      <c r="A22" s="13">
        <v>9</v>
      </c>
      <c r="B22" s="25"/>
      <c r="C22" s="15" t="s">
        <v>60</v>
      </c>
      <c r="D22" s="16" t="s">
        <v>61</v>
      </c>
      <c r="E22" s="24" t="s">
        <v>62</v>
      </c>
      <c r="F22" s="13" t="s">
        <v>30</v>
      </c>
      <c r="G22" s="13" t="str">
        <f>_xlfn.DISPIMG("ID_969708D2878E4516A92C4ADC2F83CE50",1)</f>
        <v>=DISPIMG("ID_969708D2878E4516A92C4ADC2F83CE50",1)</v>
      </c>
    </row>
    <row r="23" s="3" customFormat="1" ht="177" customHeight="1" spans="1:7">
      <c r="A23" s="13">
        <v>10</v>
      </c>
      <c r="B23" s="25"/>
      <c r="C23" s="15" t="s">
        <v>63</v>
      </c>
      <c r="D23" s="16" t="s">
        <v>64</v>
      </c>
      <c r="E23" s="24" t="s">
        <v>65</v>
      </c>
      <c r="F23" s="13" t="s">
        <v>30</v>
      </c>
      <c r="G23" s="13" t="str">
        <f>_xlfn.DISPIMG("ID_CA8A66BA5B27449DAB9FA557D4485F83",1)</f>
        <v>=DISPIMG("ID_CA8A66BA5B27449DAB9FA557D4485F83",1)</v>
      </c>
    </row>
    <row r="24" s="3" customFormat="1" ht="135" customHeight="1" spans="1:7">
      <c r="A24" s="13">
        <v>11</v>
      </c>
      <c r="B24" s="25"/>
      <c r="C24" s="15" t="s">
        <v>66</v>
      </c>
      <c r="D24" s="16" t="s">
        <v>67</v>
      </c>
      <c r="E24" s="24" t="s">
        <v>68</v>
      </c>
      <c r="F24" s="13" t="s">
        <v>30</v>
      </c>
      <c r="G24" s="13"/>
    </row>
    <row r="25" s="3" customFormat="1" ht="267" customHeight="1" spans="1:7">
      <c r="A25" s="13">
        <v>12</v>
      </c>
      <c r="B25" s="25"/>
      <c r="C25" s="15" t="s">
        <v>69</v>
      </c>
      <c r="D25" s="16" t="s">
        <v>70</v>
      </c>
      <c r="E25" s="24" t="s">
        <v>71</v>
      </c>
      <c r="F25" s="13" t="s">
        <v>30</v>
      </c>
      <c r="G25" s="13" t="str">
        <f>_xlfn.DISPIMG("ID_38B794A38F3B48728DB73807B405A4E5",1)</f>
        <v>=DISPIMG("ID_38B794A38F3B48728DB73807B405A4E5",1)</v>
      </c>
    </row>
    <row r="26" s="3" customFormat="1" ht="165" customHeight="1" spans="1:7">
      <c r="A26" s="13">
        <v>13</v>
      </c>
      <c r="B26" s="25"/>
      <c r="C26" s="15" t="s">
        <v>72</v>
      </c>
      <c r="D26" s="16" t="s">
        <v>73</v>
      </c>
      <c r="E26" s="24" t="s">
        <v>71</v>
      </c>
      <c r="F26" s="13" t="s">
        <v>30</v>
      </c>
      <c r="G26" s="13" t="str">
        <f>_xlfn.DISPIMG("ID_E043ED9CCDB549E0ADA0FF95F23B63B1",1)</f>
        <v>=DISPIMG("ID_E043ED9CCDB549E0ADA0FF95F23B63B1",1)</v>
      </c>
    </row>
    <row r="27" s="3" customFormat="1" ht="192" customHeight="1" spans="1:7">
      <c r="A27" s="13">
        <v>14</v>
      </c>
      <c r="B27" s="25"/>
      <c r="C27" s="15" t="s">
        <v>74</v>
      </c>
      <c r="D27" s="16" t="s">
        <v>75</v>
      </c>
      <c r="E27" s="24" t="s">
        <v>76</v>
      </c>
      <c r="F27" s="13" t="s">
        <v>30</v>
      </c>
      <c r="G27" s="13" t="str">
        <f>_xlfn.DISPIMG("ID_7048A984A77445AABFBBE33FB53C8026",1)</f>
        <v>=DISPIMG("ID_7048A984A77445AABFBBE33FB53C8026",1)</v>
      </c>
    </row>
    <row r="28" s="3" customFormat="1" ht="289" customHeight="1" spans="1:7">
      <c r="A28" s="13">
        <v>15</v>
      </c>
      <c r="B28" s="25"/>
      <c r="C28" s="15" t="s">
        <v>77</v>
      </c>
      <c r="D28" s="16" t="s">
        <v>78</v>
      </c>
      <c r="E28" s="24" t="s">
        <v>79</v>
      </c>
      <c r="F28" s="13" t="s">
        <v>30</v>
      </c>
      <c r="G28" s="13" t="str">
        <f>_xlfn.DISPIMG("ID_CD2E216B405A42C5B702626CDBA86282",1)</f>
        <v>=DISPIMG("ID_CD2E216B405A42C5B702626CDBA86282",1)</v>
      </c>
    </row>
    <row r="29" s="3" customFormat="1" ht="136" customHeight="1" spans="1:7">
      <c r="A29" s="13">
        <v>16</v>
      </c>
      <c r="B29" s="25"/>
      <c r="C29" s="15" t="s">
        <v>80</v>
      </c>
      <c r="D29" s="16" t="s">
        <v>81</v>
      </c>
      <c r="E29" s="24"/>
      <c r="F29" s="13" t="s">
        <v>30</v>
      </c>
      <c r="G29" s="13"/>
    </row>
    <row r="30" s="3" customFormat="1" ht="110" customHeight="1" spans="1:7">
      <c r="A30" s="13">
        <v>17</v>
      </c>
      <c r="B30" s="25"/>
      <c r="C30" s="15" t="s">
        <v>82</v>
      </c>
      <c r="D30" s="16" t="s">
        <v>83</v>
      </c>
      <c r="E30" s="24"/>
      <c r="F30" s="13" t="s">
        <v>30</v>
      </c>
      <c r="G30" s="13"/>
    </row>
    <row r="31" s="3" customFormat="1" ht="183" customHeight="1" spans="1:7">
      <c r="A31" s="13">
        <v>18</v>
      </c>
      <c r="B31" s="25"/>
      <c r="C31" s="15" t="s">
        <v>84</v>
      </c>
      <c r="D31" s="16" t="s">
        <v>85</v>
      </c>
      <c r="E31" s="24"/>
      <c r="F31" s="13" t="s">
        <v>30</v>
      </c>
      <c r="G31" s="13" t="str">
        <f>_xlfn.DISPIMG("ID_7F2418360E0B427EBD2D500CF9480BE4",1)</f>
        <v>=DISPIMG("ID_7F2418360E0B427EBD2D500CF9480BE4",1)</v>
      </c>
    </row>
    <row r="32" s="3" customFormat="1" ht="211" customHeight="1" spans="1:7">
      <c r="A32" s="13">
        <v>19</v>
      </c>
      <c r="B32" s="25"/>
      <c r="C32" s="15" t="s">
        <v>86</v>
      </c>
      <c r="D32" s="16" t="s">
        <v>87</v>
      </c>
      <c r="E32" s="24" t="s">
        <v>88</v>
      </c>
      <c r="F32" s="13" t="s">
        <v>30</v>
      </c>
      <c r="G32" s="13" t="str">
        <f>_xlfn.DISPIMG("ID_A01BD741F18944FB8D45DCC3825910C9",1)</f>
        <v>=DISPIMG("ID_A01BD741F18944FB8D45DCC3825910C9",1)</v>
      </c>
    </row>
    <row r="33" s="3" customFormat="1" ht="132" customHeight="1" spans="1:7">
      <c r="A33" s="13">
        <v>20</v>
      </c>
      <c r="B33" s="25"/>
      <c r="C33" s="15" t="s">
        <v>89</v>
      </c>
      <c r="D33" s="16" t="s">
        <v>90</v>
      </c>
      <c r="E33" s="24"/>
      <c r="F33" s="13" t="s">
        <v>11</v>
      </c>
      <c r="G33" s="13"/>
    </row>
    <row r="34" s="3" customFormat="1" customHeight="1" spans="1:7">
      <c r="A34" s="13">
        <v>21</v>
      </c>
      <c r="B34" s="25"/>
      <c r="C34" s="15" t="s">
        <v>91</v>
      </c>
      <c r="D34" s="16" t="s">
        <v>92</v>
      </c>
      <c r="E34" s="24"/>
      <c r="F34" s="13" t="s">
        <v>30</v>
      </c>
      <c r="G34" s="13"/>
    </row>
    <row r="35" s="3" customFormat="1" ht="197" customHeight="1" spans="1:7">
      <c r="A35" s="13">
        <v>22</v>
      </c>
      <c r="B35" s="25"/>
      <c r="C35" s="15" t="s">
        <v>93</v>
      </c>
      <c r="D35" s="16" t="s">
        <v>94</v>
      </c>
      <c r="E35" s="24" t="s">
        <v>95</v>
      </c>
      <c r="F35" s="13" t="s">
        <v>30</v>
      </c>
      <c r="G35" s="13" t="str">
        <f>_xlfn.DISPIMG("ID_1B306CA343F9494386DDF25ECFEFE646",1)</f>
        <v>=DISPIMG("ID_1B306CA343F9494386DDF25ECFEFE646",1)</v>
      </c>
    </row>
    <row r="36" s="3" customFormat="1" ht="120" customHeight="1" spans="1:7">
      <c r="A36" s="13">
        <v>23</v>
      </c>
      <c r="B36" s="25"/>
      <c r="C36" s="15" t="s">
        <v>96</v>
      </c>
      <c r="D36" s="16" t="s">
        <v>97</v>
      </c>
      <c r="E36" s="24" t="s">
        <v>98</v>
      </c>
      <c r="F36" s="13" t="s">
        <v>30</v>
      </c>
      <c r="G36" s="13" t="str">
        <f>_xlfn.DISPIMG("ID_E085E48E943E44D98A28558FEA40F3FF",1)</f>
        <v>=DISPIMG("ID_E085E48E943E44D98A28558FEA40F3FF",1)</v>
      </c>
    </row>
    <row r="37" s="3" customFormat="1" ht="264" customHeight="1" spans="1:7">
      <c r="A37" s="13">
        <v>24</v>
      </c>
      <c r="B37" s="25"/>
      <c r="C37" s="15" t="s">
        <v>99</v>
      </c>
      <c r="D37" s="16" t="s">
        <v>100</v>
      </c>
      <c r="E37" s="24" t="s">
        <v>101</v>
      </c>
      <c r="F37" s="13" t="s">
        <v>30</v>
      </c>
      <c r="G37" s="13" t="str">
        <f>_xlfn.DISPIMG("ID_885E8B6D5C9543C3B5111B23C55FA6A7",1)</f>
        <v>=DISPIMG("ID_885E8B6D5C9543C3B5111B23C55FA6A7",1)</v>
      </c>
    </row>
    <row r="38" s="3" customFormat="1" ht="202" customHeight="1" spans="1:7">
      <c r="A38" s="13">
        <v>25</v>
      </c>
      <c r="B38" s="25"/>
      <c r="C38" s="15" t="s">
        <v>102</v>
      </c>
      <c r="D38" s="16" t="s">
        <v>103</v>
      </c>
      <c r="E38" s="24" t="s">
        <v>104</v>
      </c>
      <c r="F38" s="13" t="s">
        <v>30</v>
      </c>
      <c r="G38" s="13" t="str">
        <f>_xlfn.DISPIMG("ID_ADAF47FB13DD413EA7D8815DC021CDDD",1)</f>
        <v>=DISPIMG("ID_ADAF47FB13DD413EA7D8815DC021CDDD",1)</v>
      </c>
    </row>
    <row r="39" s="3" customFormat="1" ht="219" customHeight="1" spans="1:7">
      <c r="A39" s="13">
        <v>26</v>
      </c>
      <c r="B39" s="25"/>
      <c r="C39" s="15" t="s">
        <v>105</v>
      </c>
      <c r="D39" s="16" t="s">
        <v>106</v>
      </c>
      <c r="E39" s="24" t="s">
        <v>107</v>
      </c>
      <c r="F39" s="13" t="s">
        <v>30</v>
      </c>
      <c r="G39" s="13" t="str">
        <f>_xlfn.DISPIMG("ID_885E8B6D5C9543C3B5111B23C55FA6A7",1)</f>
        <v>=DISPIMG("ID_885E8B6D5C9543C3B5111B23C55FA6A7",1)</v>
      </c>
    </row>
    <row r="40" s="3" customFormat="1" ht="180" customHeight="1" spans="1:7">
      <c r="A40" s="13">
        <v>27</v>
      </c>
      <c r="B40" s="25"/>
      <c r="C40" s="15" t="s">
        <v>108</v>
      </c>
      <c r="D40" s="16" t="s">
        <v>109</v>
      </c>
      <c r="E40" s="24" t="s">
        <v>110</v>
      </c>
      <c r="F40" s="13" t="s">
        <v>30</v>
      </c>
      <c r="G40" s="13" t="str">
        <f>_xlfn.DISPIMG("ID_193B95317C8A4879B33DAD1DB3D555D7",1)</f>
        <v>=DISPIMG("ID_193B95317C8A4879B33DAD1DB3D555D7",1)</v>
      </c>
    </row>
    <row r="41" s="3" customFormat="1" customHeight="1" spans="1:7">
      <c r="A41" s="13">
        <v>28</v>
      </c>
      <c r="B41" s="25"/>
      <c r="C41" s="15" t="s">
        <v>111</v>
      </c>
      <c r="D41" s="16" t="s">
        <v>112</v>
      </c>
      <c r="E41" s="24" t="s">
        <v>113</v>
      </c>
      <c r="F41" s="13" t="s">
        <v>30</v>
      </c>
      <c r="G41" s="13" t="str">
        <f>_xlfn.DISPIMG("ID_193B95317C8A4879B33DAD1DB3D555D7",1)</f>
        <v>=DISPIMG("ID_193B95317C8A4879B33DAD1DB3D555D7",1)</v>
      </c>
    </row>
    <row r="42" s="3" customFormat="1" customHeight="1" spans="1:7">
      <c r="A42" s="13">
        <v>29</v>
      </c>
      <c r="B42" s="25"/>
      <c r="C42" s="15" t="s">
        <v>114</v>
      </c>
      <c r="D42" s="16" t="s">
        <v>115</v>
      </c>
      <c r="E42" s="24" t="s">
        <v>116</v>
      </c>
      <c r="F42" s="13" t="s">
        <v>30</v>
      </c>
      <c r="G42" s="13" t="str">
        <f>_xlfn.DISPIMG("ID_193B95317C8A4879B33DAD1DB3D555D7",1)</f>
        <v>=DISPIMG("ID_193B95317C8A4879B33DAD1DB3D555D7",1)</v>
      </c>
    </row>
    <row r="43" s="3" customFormat="1" customHeight="1" spans="1:7">
      <c r="A43" s="13">
        <v>30</v>
      </c>
      <c r="B43" s="25"/>
      <c r="C43" s="15" t="s">
        <v>117</v>
      </c>
      <c r="D43" s="16" t="s">
        <v>118</v>
      </c>
      <c r="E43" s="24" t="s">
        <v>119</v>
      </c>
      <c r="F43" s="13" t="s">
        <v>30</v>
      </c>
      <c r="G43" s="13" t="str">
        <f>_xlfn.DISPIMG("ID_193B95317C8A4879B33DAD1DB3D555D7",1)</f>
        <v>=DISPIMG("ID_193B95317C8A4879B33DAD1DB3D555D7",1)</v>
      </c>
    </row>
    <row r="44" s="3" customFormat="1" customHeight="1" spans="1:7">
      <c r="A44" s="13">
        <v>31</v>
      </c>
      <c r="B44" s="25"/>
      <c r="C44" s="15" t="s">
        <v>120</v>
      </c>
      <c r="D44" s="16" t="s">
        <v>121</v>
      </c>
      <c r="E44" s="24" t="s">
        <v>122</v>
      </c>
      <c r="F44" s="13" t="s">
        <v>30</v>
      </c>
      <c r="G44" s="13" t="str">
        <f>_xlfn.DISPIMG("ID_193B95317C8A4879B33DAD1DB3D555D7",1)</f>
        <v>=DISPIMG("ID_193B95317C8A4879B33DAD1DB3D555D7",1)</v>
      </c>
    </row>
    <row r="45" s="3" customFormat="1" ht="210" customHeight="1" spans="1:7">
      <c r="A45" s="13">
        <v>32</v>
      </c>
      <c r="B45" s="25"/>
      <c r="C45" s="15" t="s">
        <v>123</v>
      </c>
      <c r="D45" s="16" t="s">
        <v>124</v>
      </c>
      <c r="E45" s="24" t="s">
        <v>125</v>
      </c>
      <c r="F45" s="13" t="s">
        <v>30</v>
      </c>
      <c r="G45" s="13" t="str">
        <f>_xlfn.DISPIMG("ID_79FA6E90BF21450CB99394A98C5B95A6",1)</f>
        <v>=DISPIMG("ID_79FA6E90BF21450CB99394A98C5B95A6",1)</v>
      </c>
    </row>
    <row r="46" s="3" customFormat="1" ht="213" customHeight="1" spans="1:7">
      <c r="A46" s="13">
        <v>33</v>
      </c>
      <c r="B46" s="25"/>
      <c r="C46" s="15" t="s">
        <v>126</v>
      </c>
      <c r="D46" s="16" t="s">
        <v>127</v>
      </c>
      <c r="E46" s="24" t="s">
        <v>128</v>
      </c>
      <c r="F46" s="13" t="s">
        <v>30</v>
      </c>
      <c r="G46" s="13" t="str">
        <f>_xlfn.DISPIMG("ID_052FC7F28762425BA7C6C81DEC933C21",1)</f>
        <v>=DISPIMG("ID_052FC7F28762425BA7C6C81DEC933C21",1)</v>
      </c>
    </row>
    <row r="47" s="3" customFormat="1" ht="295" customHeight="1" spans="1:7">
      <c r="A47" s="13">
        <v>34</v>
      </c>
      <c r="B47" s="25"/>
      <c r="C47" s="15" t="s">
        <v>129</v>
      </c>
      <c r="D47" s="16" t="s">
        <v>130</v>
      </c>
      <c r="E47" s="24" t="s">
        <v>131</v>
      </c>
      <c r="F47" s="13" t="s">
        <v>30</v>
      </c>
      <c r="G47" s="13" t="str">
        <f>_xlfn.DISPIMG("ID_AB627A7B8B41435C9945969E9F0D12BD",1)</f>
        <v>=DISPIMG("ID_AB627A7B8B41435C9945969E9F0D12BD",1)</v>
      </c>
    </row>
    <row r="48" s="3" customFormat="1" ht="264" customHeight="1" spans="1:7">
      <c r="A48" s="13">
        <v>35</v>
      </c>
      <c r="B48" s="25"/>
      <c r="C48" s="15" t="s">
        <v>132</v>
      </c>
      <c r="D48" s="16" t="s">
        <v>133</v>
      </c>
      <c r="E48" s="24" t="s">
        <v>134</v>
      </c>
      <c r="F48" s="13" t="s">
        <v>30</v>
      </c>
      <c r="G48" s="13" t="str">
        <f>_xlfn.DISPIMG("ID_6EDF0A97B1A84F55816DCC0C4A6EDA7C",1)</f>
        <v>=DISPIMG("ID_6EDF0A97B1A84F55816DCC0C4A6EDA7C",1)</v>
      </c>
    </row>
    <row r="49" s="3" customFormat="1" ht="224" customHeight="1" spans="1:7">
      <c r="A49" s="13">
        <v>36</v>
      </c>
      <c r="B49" s="25"/>
      <c r="C49" s="15" t="s">
        <v>135</v>
      </c>
      <c r="D49" s="16" t="s">
        <v>136</v>
      </c>
      <c r="E49" s="24"/>
      <c r="F49" s="13" t="s">
        <v>30</v>
      </c>
      <c r="G49" s="13" t="str">
        <f>_xlfn.DISPIMG("ID_AD10DAC4842A4594B63C6C7EE90C5967",1)</f>
        <v>=DISPIMG("ID_AD10DAC4842A4594B63C6C7EE90C5967",1)</v>
      </c>
    </row>
    <row r="50" s="3" customFormat="1" ht="142" customHeight="1" spans="1:7">
      <c r="A50" s="13">
        <v>37</v>
      </c>
      <c r="B50" s="25"/>
      <c r="C50" s="15" t="s">
        <v>137</v>
      </c>
      <c r="D50" s="16" t="s">
        <v>138</v>
      </c>
      <c r="E50" s="24"/>
      <c r="F50" s="13" t="s">
        <v>30</v>
      </c>
      <c r="G50" s="13"/>
    </row>
    <row r="51" s="3" customFormat="1" ht="105" customHeight="1" spans="1:7">
      <c r="A51" s="13">
        <v>38</v>
      </c>
      <c r="B51" s="25"/>
      <c r="C51" s="15" t="s">
        <v>139</v>
      </c>
      <c r="D51" s="16" t="s">
        <v>140</v>
      </c>
      <c r="E51" s="24"/>
      <c r="F51" s="13" t="s">
        <v>30</v>
      </c>
      <c r="G51" s="13"/>
    </row>
    <row r="52" s="3" customFormat="1" ht="120" customHeight="1" spans="1:7">
      <c r="A52" s="13">
        <v>39</v>
      </c>
      <c r="B52" s="25"/>
      <c r="C52" s="15" t="s">
        <v>141</v>
      </c>
      <c r="D52" s="16" t="s">
        <v>142</v>
      </c>
      <c r="E52" s="24"/>
      <c r="F52" s="13" t="s">
        <v>30</v>
      </c>
      <c r="G52" s="13"/>
    </row>
    <row r="53" s="3" customFormat="1" customHeight="1" spans="1:7">
      <c r="A53" s="13">
        <v>40</v>
      </c>
      <c r="B53" s="25"/>
      <c r="C53" s="15"/>
      <c r="D53" s="16"/>
      <c r="E53" s="24"/>
      <c r="F53" s="13" t="s">
        <v>30</v>
      </c>
      <c r="G53" s="13"/>
    </row>
    <row r="54" s="3" customFormat="1" customHeight="1" spans="1:7">
      <c r="A54" s="13">
        <v>41</v>
      </c>
      <c r="B54" s="25"/>
      <c r="C54" s="15"/>
      <c r="D54" s="16"/>
      <c r="E54" s="24"/>
      <c r="F54" s="13" t="s">
        <v>30</v>
      </c>
      <c r="G54" s="13"/>
    </row>
    <row r="55" s="3" customFormat="1" customHeight="1" spans="1:7">
      <c r="A55" s="13">
        <v>42</v>
      </c>
      <c r="B55" s="25"/>
      <c r="C55" s="15"/>
      <c r="D55" s="16"/>
      <c r="E55" s="24"/>
      <c r="F55" s="13" t="s">
        <v>30</v>
      </c>
      <c r="G55" s="13"/>
    </row>
    <row r="56" s="3" customFormat="1" customHeight="1" spans="1:7">
      <c r="A56" s="13">
        <v>43</v>
      </c>
      <c r="B56" s="25"/>
      <c r="C56" s="15"/>
      <c r="D56" s="16"/>
      <c r="E56" s="24"/>
      <c r="F56" s="13" t="s">
        <v>30</v>
      </c>
      <c r="G56" s="13"/>
    </row>
    <row r="57" s="3" customFormat="1" customHeight="1" spans="1:7">
      <c r="A57" s="13">
        <v>44</v>
      </c>
      <c r="B57" s="25"/>
      <c r="C57" s="15"/>
      <c r="D57" s="16"/>
      <c r="E57" s="24"/>
      <c r="F57" s="13" t="s">
        <v>30</v>
      </c>
      <c r="G57" s="13"/>
    </row>
    <row r="58" s="3" customFormat="1" customHeight="1" spans="1:7">
      <c r="A58" s="13">
        <v>45</v>
      </c>
      <c r="B58" s="25"/>
      <c r="C58" s="15"/>
      <c r="D58" s="16"/>
      <c r="E58" s="24"/>
      <c r="F58" s="13" t="s">
        <v>30</v>
      </c>
      <c r="G58" s="13"/>
    </row>
    <row r="59" s="3" customFormat="1" customHeight="1" spans="1:7">
      <c r="A59" s="13">
        <v>46</v>
      </c>
      <c r="B59" s="25"/>
      <c r="C59" s="15"/>
      <c r="D59" s="16"/>
      <c r="E59" s="24"/>
      <c r="F59" s="13" t="s">
        <v>30</v>
      </c>
      <c r="G59" s="13"/>
    </row>
    <row r="60" s="3" customFormat="1" customHeight="1" spans="1:7">
      <c r="A60" s="13">
        <v>47</v>
      </c>
      <c r="B60" s="25"/>
      <c r="C60" s="15"/>
      <c r="D60" s="16"/>
      <c r="E60" s="24"/>
      <c r="F60" s="13" t="s">
        <v>30</v>
      </c>
      <c r="G60" s="13"/>
    </row>
    <row r="61" s="3" customFormat="1" customHeight="1" spans="1:7">
      <c r="A61" s="13">
        <v>48</v>
      </c>
      <c r="B61" s="25"/>
      <c r="C61" s="15"/>
      <c r="D61" s="16"/>
      <c r="E61" s="24"/>
      <c r="F61" s="13" t="s">
        <v>30</v>
      </c>
      <c r="G61" s="13"/>
    </row>
    <row r="62" s="3" customFormat="1" customHeight="1" spans="1:7">
      <c r="A62" s="13">
        <v>49</v>
      </c>
      <c r="B62" s="25"/>
      <c r="C62" s="15"/>
      <c r="D62" s="16"/>
      <c r="E62" s="24"/>
      <c r="F62" s="13" t="s">
        <v>30</v>
      </c>
      <c r="G62" s="13"/>
    </row>
    <row r="63" s="3" customFormat="1" customHeight="1" spans="1:7">
      <c r="A63" s="13">
        <v>50</v>
      </c>
      <c r="B63" s="25"/>
      <c r="C63" s="15"/>
      <c r="D63" s="16"/>
      <c r="E63" s="24"/>
      <c r="F63" s="13" t="s">
        <v>30</v>
      </c>
      <c r="G63" s="13"/>
    </row>
    <row r="64" s="3" customFormat="1" customHeight="1" spans="1:7">
      <c r="A64" s="13">
        <v>51</v>
      </c>
      <c r="B64" s="25"/>
      <c r="C64" s="15"/>
      <c r="D64" s="16"/>
      <c r="E64" s="24"/>
      <c r="F64" s="13" t="s">
        <v>30</v>
      </c>
      <c r="G64" s="13"/>
    </row>
    <row r="65" s="3" customFormat="1" customHeight="1" spans="1:7">
      <c r="A65" s="13">
        <v>52</v>
      </c>
      <c r="B65" s="25"/>
      <c r="C65" s="15"/>
      <c r="D65" s="16"/>
      <c r="E65" s="24"/>
      <c r="F65" s="13" t="s">
        <v>30</v>
      </c>
      <c r="G65" s="13"/>
    </row>
    <row r="66" s="3" customFormat="1" customHeight="1" spans="1:7">
      <c r="A66" s="13">
        <v>53</v>
      </c>
      <c r="B66" s="25"/>
      <c r="C66" s="15"/>
      <c r="D66" s="16"/>
      <c r="E66" s="16"/>
      <c r="F66" s="13" t="s">
        <v>30</v>
      </c>
      <c r="G66" s="13"/>
    </row>
    <row r="67" s="3" customFormat="1" customHeight="1" spans="1:7">
      <c r="A67" s="13">
        <v>54</v>
      </c>
      <c r="B67" s="25"/>
      <c r="C67" s="15"/>
      <c r="D67" s="16"/>
      <c r="E67" s="16"/>
      <c r="F67" s="13"/>
      <c r="G67" s="13"/>
    </row>
    <row r="68" s="3" customFormat="1" customHeight="1" spans="1:7">
      <c r="A68" s="13">
        <v>55</v>
      </c>
      <c r="B68" s="26"/>
      <c r="C68" s="15"/>
      <c r="D68" s="16"/>
      <c r="E68" s="16"/>
      <c r="F68" s="13"/>
      <c r="G68" s="13"/>
    </row>
    <row r="69" s="3" customFormat="1" customHeight="1" spans="1:7">
      <c r="C69" s="27"/>
      <c r="D69" s="28"/>
      <c r="E69" s="28"/>
    </row>
    <row r="70" s="3" customFormat="1" customHeight="1" spans="1:7">
      <c r="C70" s="27"/>
      <c r="D70" s="28"/>
      <c r="E70" s="28"/>
    </row>
    <row r="71" s="3" customFormat="1" customHeight="1" spans="1:7">
      <c r="C71" s="27"/>
      <c r="D71" s="28"/>
      <c r="E71" s="28"/>
    </row>
    <row r="72" s="3" customFormat="1" customHeight="1" spans="1:7">
      <c r="C72" s="27"/>
      <c r="D72" s="28"/>
      <c r="E72" s="28"/>
    </row>
    <row r="73" s="3" customFormat="1" customHeight="1" spans="1:7">
      <c r="C73" s="27"/>
      <c r="D73" s="28"/>
      <c r="E73" s="28"/>
    </row>
    <row r="74" s="3" customFormat="1" customHeight="1" spans="1:7">
      <c r="C74" s="27"/>
      <c r="D74" s="28"/>
      <c r="E74" s="28"/>
    </row>
    <row r="75" s="3" customFormat="1" customHeight="1" spans="1:7">
      <c r="C75" s="27"/>
      <c r="D75" s="28"/>
      <c r="E75" s="28"/>
    </row>
    <row r="76" s="3" customFormat="1" customHeight="1" spans="1:7">
      <c r="C76" s="27"/>
      <c r="D76" s="28"/>
      <c r="E76" s="28"/>
    </row>
    <row r="77" s="3" customFormat="1" customHeight="1" spans="1:7">
      <c r="C77" s="27"/>
      <c r="D77" s="28"/>
      <c r="E77" s="28"/>
    </row>
    <row r="78" s="3" customFormat="1" customHeight="1" spans="1:7">
      <c r="C78" s="27"/>
      <c r="D78" s="28"/>
      <c r="E78" s="28"/>
    </row>
    <row r="79" s="3" customFormat="1" customHeight="1" spans="1:7">
      <c r="C79" s="27"/>
      <c r="D79" s="28"/>
      <c r="E79" s="28"/>
    </row>
    <row r="80" s="3" customFormat="1" customHeight="1" spans="1:7">
      <c r="C80" s="27"/>
      <c r="D80" s="28"/>
      <c r="E80" s="28"/>
    </row>
    <row r="81" s="3" customFormat="1" customHeight="1" spans="3:5">
      <c r="C81" s="27"/>
      <c r="D81" s="28"/>
      <c r="E81" s="28"/>
    </row>
    <row r="82" s="3" customFormat="1" customHeight="1" spans="3:5">
      <c r="C82" s="27"/>
      <c r="D82" s="28"/>
      <c r="E82" s="28"/>
    </row>
    <row r="83" s="3" customFormat="1" customHeight="1" spans="3:5">
      <c r="C83" s="27"/>
      <c r="D83" s="28"/>
      <c r="E83" s="28"/>
    </row>
    <row r="84" s="3" customFormat="1" customHeight="1" spans="3:5">
      <c r="C84" s="27"/>
      <c r="D84" s="28"/>
      <c r="E84" s="28"/>
    </row>
    <row r="85" s="3" customFormat="1" customHeight="1" spans="3:5">
      <c r="C85" s="27"/>
      <c r="D85" s="28"/>
      <c r="E85" s="28"/>
    </row>
    <row r="86" s="5" customFormat="1" customHeight="1" spans="3:5">
      <c r="D86" s="29"/>
      <c r="E86" s="29"/>
    </row>
    <row r="87" s="5" customFormat="1" customHeight="1" spans="3:5">
      <c r="D87" s="29"/>
      <c r="E87" s="29"/>
    </row>
    <row r="88" s="5" customFormat="1" customHeight="1" spans="3:5">
      <c r="D88" s="29"/>
      <c r="E88" s="29"/>
    </row>
  </sheetData>
  <mergeCells count="2">
    <mergeCell ref="B3:B10"/>
    <mergeCell ref="B12:B6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Jetsen</cp:lastModifiedBy>
  <dcterms:created xsi:type="dcterms:W3CDTF">2023-05-12T11:15:00Z</dcterms:created>
  <dcterms:modified xsi:type="dcterms:W3CDTF">2026-08-03T11:58:12Z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406114A042AF4ED8978F2AB89873AD21_11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