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wnload\"/>
    </mc:Choice>
  </mc:AlternateContent>
  <bookViews>
    <workbookView xWindow="0" yWindow="0" windowWidth="23040" windowHeight="9384"/>
  </bookViews>
  <sheets>
    <sheet name="Table-Field List" sheetId="1" r:id="rId1"/>
    <sheet name="BOM - Explosion Eg" sheetId="4" r:id="rId2"/>
    <sheet name="SO WO PO Status" sheetId="5" r:id="rId3"/>
    <sheet name="Sheet1" sheetId="9" r:id="rId4"/>
    <sheet name="Data Entry" sheetId="8" state="hidden" r:id="rId5"/>
    <sheet name="Access" sheetId="2" state="hidden" r:id="rId6"/>
  </sheets>
  <definedNames>
    <definedName name="_xlnm._FilterDatabase" localSheetId="1" hidden="1">'BOM - Explosion Eg'!$C$5:$H$5</definedName>
    <definedName name="_xlnm._FilterDatabase" localSheetId="0" hidden="1">'Table-Field List'!$A$1:$V$210</definedName>
  </definedNames>
  <calcPr calcId="152511"/>
  <pivotCaches>
    <pivotCache cacheId="0"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90" i="1" l="1"/>
  <c r="V6" i="4" l="1"/>
  <c r="Q6" i="4"/>
  <c r="T6" i="4" s="1"/>
  <c r="I32" i="1"/>
  <c r="U6" i="4" l="1"/>
  <c r="V15" i="4" s="1"/>
  <c r="V14" i="4" s="1"/>
  <c r="H23" i="4"/>
  <c r="H22" i="4"/>
  <c r="H21" i="4"/>
  <c r="G18" i="4"/>
  <c r="H20" i="4" s="1"/>
  <c r="G14" i="4"/>
  <c r="H17" i="4" s="1"/>
  <c r="G11" i="4"/>
  <c r="H13" i="4" s="1"/>
  <c r="G7" i="4"/>
  <c r="H9" i="4" s="1"/>
  <c r="H74" i="1"/>
  <c r="G74" i="1"/>
  <c r="C74" i="1"/>
  <c r="Q10" i="4"/>
  <c r="Q9" i="4"/>
  <c r="Q12" i="4"/>
  <c r="Q16" i="4"/>
  <c r="Q14" i="4"/>
  <c r="Q11" i="4"/>
  <c r="Q15" i="4"/>
  <c r="Q17" i="4"/>
  <c r="Q13" i="4"/>
  <c r="Q8" i="4"/>
  <c r="Q18" i="4"/>
  <c r="Q7" i="4"/>
  <c r="T7" i="4" l="1"/>
  <c r="T18" i="4"/>
  <c r="T8" i="4"/>
  <c r="T13" i="4"/>
  <c r="T17" i="4"/>
  <c r="T15" i="4"/>
  <c r="U15" i="4" s="1"/>
  <c r="V9" i="4" s="1"/>
  <c r="T11" i="4"/>
  <c r="T14" i="4"/>
  <c r="T16" i="4"/>
  <c r="T12" i="4"/>
  <c r="T9" i="4"/>
  <c r="T10" i="4"/>
  <c r="V16" i="4"/>
  <c r="V17" i="4" s="1"/>
  <c r="H8" i="4"/>
  <c r="H10" i="4"/>
  <c r="H12" i="4"/>
  <c r="H16" i="4"/>
  <c r="H15" i="4"/>
  <c r="H19" i="4"/>
  <c r="U16" i="4" l="1"/>
  <c r="U17" i="4"/>
  <c r="V18" i="4" l="1"/>
  <c r="U18" i="4" s="1"/>
  <c r="V8" i="4"/>
  <c r="V11" i="4"/>
  <c r="V13" i="4" l="1"/>
  <c r="V7" i="4"/>
</calcChain>
</file>

<file path=xl/comments1.xml><?xml version="1.0" encoding="utf-8"?>
<comments xmlns="http://schemas.openxmlformats.org/spreadsheetml/2006/main">
  <authors>
    <author>Ashok Rao</author>
  </authors>
  <commentList>
    <comment ref="P2" authorId="0" shapeId="0">
      <text>
        <r>
          <rPr>
            <b/>
            <sz val="9"/>
            <color indexed="81"/>
            <rFont val="Tahoma"/>
            <family val="2"/>
          </rPr>
          <t>Ashok Rao:</t>
        </r>
        <r>
          <rPr>
            <sz val="9"/>
            <color indexed="81"/>
            <rFont val="Tahoma"/>
            <family val="2"/>
          </rPr>
          <t xml:space="preserve">
PO Qnty recd from Customer entered in Customer Order Entry Screen
This will be Sales Order Qnty</t>
        </r>
      </text>
    </comment>
    <comment ref="Q5" authorId="0" shapeId="0">
      <text>
        <r>
          <rPr>
            <b/>
            <sz val="9"/>
            <color indexed="81"/>
            <rFont val="Tahoma"/>
            <family val="2"/>
          </rPr>
          <t>Ashok Rao:</t>
        </r>
        <r>
          <rPr>
            <sz val="9"/>
            <color indexed="81"/>
            <rFont val="Tahoma"/>
            <family val="2"/>
          </rPr>
          <t xml:space="preserve">
Entered in Production Planning Module</t>
        </r>
      </text>
    </comment>
    <comment ref="U6" authorId="0" shapeId="0">
      <text>
        <r>
          <rPr>
            <b/>
            <sz val="9"/>
            <color indexed="81"/>
            <rFont val="Tahoma"/>
            <family val="2"/>
          </rPr>
          <t>Ashok Rao:</t>
        </r>
        <r>
          <rPr>
            <sz val="9"/>
            <color indexed="81"/>
            <rFont val="Tahoma"/>
            <family val="2"/>
          </rPr>
          <t xml:space="preserve">
Cycle Time (hr) x Plan_WO_qnty / 15 hrs rounded up to the closest no of days is deducted from Plan_Compl_Dt for Start date (15 hrs is taken for 2 shifts work in this example). Same logic is used for all Assy start date</t>
        </r>
      </text>
    </comment>
    <comment ref="V6" authorId="0" shapeId="0">
      <text>
        <r>
          <rPr>
            <b/>
            <sz val="9"/>
            <color indexed="81"/>
            <rFont val="Tahoma"/>
            <family val="2"/>
          </rPr>
          <t>Ashok Rao:</t>
        </r>
        <r>
          <rPr>
            <sz val="9"/>
            <color indexed="81"/>
            <rFont val="Tahoma"/>
            <family val="2"/>
          </rPr>
          <t xml:space="preserve">
Planned Compl date entered by User (1 day prior to required date)
</t>
        </r>
      </text>
    </comment>
    <comment ref="V7" authorId="0" shapeId="0">
      <text>
        <r>
          <rPr>
            <b/>
            <sz val="9"/>
            <color indexed="81"/>
            <rFont val="Tahoma"/>
            <family val="2"/>
          </rPr>
          <t>Ashok Rao:</t>
        </r>
        <r>
          <rPr>
            <sz val="9"/>
            <color indexed="81"/>
            <rFont val="Tahoma"/>
            <family val="2"/>
          </rPr>
          <t xml:space="preserve">
Child_Part_1 is required in Sub_Assy_001 &amp; Sub_Assy_004. It has to be available 1 day before earliest sub_assy start date</t>
        </r>
      </text>
    </comment>
    <comment ref="U13" authorId="0" shapeId="0">
      <text>
        <r>
          <rPr>
            <b/>
            <sz val="9"/>
            <color indexed="81"/>
            <rFont val="Tahoma"/>
            <family val="2"/>
          </rPr>
          <t>Ashok Rao:</t>
        </r>
        <r>
          <rPr>
            <sz val="9"/>
            <color indexed="81"/>
            <rFont val="Tahoma"/>
            <family val="2"/>
          </rPr>
          <t xml:space="preserve">
Start dates for Manf Parts will be filled later
It will be decided by Input Matl dates and / or Capacity constraints
This will be the output of Simulation (to be done later)</t>
        </r>
      </text>
    </comment>
    <comment ref="V13" authorId="0" shapeId="0">
      <text>
        <r>
          <rPr>
            <b/>
            <sz val="9"/>
            <color indexed="81"/>
            <rFont val="Tahoma"/>
            <family val="2"/>
          </rPr>
          <t>Ashok Rao:</t>
        </r>
        <r>
          <rPr>
            <sz val="9"/>
            <color indexed="81"/>
            <rFont val="Tahoma"/>
            <family val="2"/>
          </rPr>
          <t xml:space="preserve">
All Cells in blue are the immediate child parts for Assy_0001 &amp; have to available for its assy to start. 
I have given a rule that the assembly parts should be available previous working day. Hence 1 day offset
Child_Part_7 has to be avl earlier since it is input for Sub_assy_004</t>
        </r>
      </text>
    </comment>
    <comment ref="G18" authorId="0" shapeId="0">
      <text>
        <r>
          <rPr>
            <b/>
            <sz val="9"/>
            <color indexed="81"/>
            <rFont val="Tahoma"/>
            <charset val="1"/>
          </rPr>
          <t>Ashok Rao:</t>
        </r>
        <r>
          <rPr>
            <sz val="9"/>
            <color indexed="81"/>
            <rFont val="Tahoma"/>
            <charset val="1"/>
          </rPr>
          <t xml:space="preserve">
This is sub assy within Sub Assy …. So BOM Qnty of both Sub Assy to be multiplied during BOM Explosion to arrive at the total no of child parts 
This example is 2 level
If there is a third level sub assy embedded in Sub_Assy_004 then to arrive at its exploded child part requirement we would need to multiply 3 BOM Qntys</t>
        </r>
      </text>
    </comment>
    <comment ref="V18" authorId="0" shapeId="0">
      <text>
        <r>
          <rPr>
            <b/>
            <sz val="9"/>
            <color indexed="81"/>
            <rFont val="Tahoma"/>
            <family val="2"/>
          </rPr>
          <t>Ashok Rao:</t>
        </r>
        <r>
          <rPr>
            <sz val="9"/>
            <color indexed="81"/>
            <rFont val="Tahoma"/>
            <family val="2"/>
          </rPr>
          <t xml:space="preserve">
Assy_004 is sub-assy / Input part for Assy_003
It has to be ready 1 day earlier to Assy_003 start dt
Plan_WO_Compl_dt (WO-013) is calculated from Plan_WO_Start_dt of (WO-012) offset by 1 day</t>
        </r>
      </text>
    </comment>
    <comment ref="E40" authorId="0" shapeId="0">
      <text>
        <r>
          <rPr>
            <b/>
            <sz val="9"/>
            <color indexed="81"/>
            <rFont val="Tahoma"/>
            <family val="2"/>
          </rPr>
          <t>Ashok Rao:</t>
        </r>
        <r>
          <rPr>
            <sz val="9"/>
            <color indexed="81"/>
            <rFont val="Tahoma"/>
            <family val="2"/>
          </rPr>
          <t xml:space="preserve">
If Child_Part_1 is common across many Top Level (Parent_Level = y) then WO-002 will appear multiple times
eg WO-100 is for another Top Level (Parent_Level =y) Part No</t>
        </r>
      </text>
    </comment>
  </commentList>
</comments>
</file>

<file path=xl/sharedStrings.xml><?xml version="1.0" encoding="utf-8"?>
<sst xmlns="http://schemas.openxmlformats.org/spreadsheetml/2006/main" count="1816" uniqueCount="725">
  <si>
    <t>Inv_Trans_Log</t>
  </si>
  <si>
    <t>Table</t>
  </si>
  <si>
    <t>Field Name</t>
  </si>
  <si>
    <t>Type</t>
  </si>
  <si>
    <t>Purpose</t>
  </si>
  <si>
    <t>Comment</t>
  </si>
  <si>
    <t>User Data Entry Mandatory</t>
  </si>
  <si>
    <t>Data Type</t>
  </si>
  <si>
    <t>Foreign / Primary</t>
  </si>
  <si>
    <t>Foreign Table</t>
  </si>
  <si>
    <t>Foreign Field to bind</t>
  </si>
  <si>
    <t>Field Type</t>
  </si>
  <si>
    <t>Drop Down Choices</t>
  </si>
  <si>
    <t>Notes / Tool Tip</t>
  </si>
  <si>
    <t>Notes about the Field</t>
  </si>
  <si>
    <t>Default Value</t>
  </si>
  <si>
    <t>Log_ID</t>
  </si>
  <si>
    <t>primary</t>
  </si>
  <si>
    <t>AutoInteger</t>
  </si>
  <si>
    <t>Date/Time</t>
  </si>
  <si>
    <t>Person</t>
  </si>
  <si>
    <t>Integer</t>
  </si>
  <si>
    <t>foreign</t>
  </si>
  <si>
    <t>Employee_Master</t>
  </si>
  <si>
    <t>Employee_ID</t>
  </si>
  <si>
    <t>Part_No</t>
  </si>
  <si>
    <t>y</t>
  </si>
  <si>
    <t>Item_Master</t>
  </si>
  <si>
    <t>Item_ID</t>
  </si>
  <si>
    <t>Part Selected</t>
  </si>
  <si>
    <t>Routing_ID</t>
  </si>
  <si>
    <t>Opr_No</t>
  </si>
  <si>
    <t>Routing Table</t>
  </si>
  <si>
    <t>Opr_No_ID</t>
  </si>
  <si>
    <t>Routing reqt as per table</t>
  </si>
  <si>
    <t>Opr No reqd when Routing entered</t>
  </si>
  <si>
    <t>Transaction_iD</t>
  </si>
  <si>
    <t>Transaction_Table</t>
  </si>
  <si>
    <t>trasaction_ID</t>
  </si>
  <si>
    <t>Inward, Issue, Bookout, Scrap, Dispatch</t>
  </si>
  <si>
    <t>Qnty</t>
  </si>
  <si>
    <t>Qnty Transacted</t>
  </si>
  <si>
    <t>Float</t>
  </si>
  <si>
    <t>Work_Order_ID</t>
  </si>
  <si>
    <t>Workorder Table</t>
  </si>
  <si>
    <t>Work Order No related to this transaction</t>
  </si>
  <si>
    <t>PO_No_ID</t>
  </si>
  <si>
    <t>PO Table</t>
  </si>
  <si>
    <t>Purchase order related to this transaction</t>
  </si>
  <si>
    <t>varchar(100)</t>
  </si>
  <si>
    <t>Transactions</t>
  </si>
  <si>
    <t>Cycle Count</t>
  </si>
  <si>
    <t>Access</t>
  </si>
  <si>
    <t>Manager</t>
  </si>
  <si>
    <t>Stores</t>
  </si>
  <si>
    <t>Material</t>
  </si>
  <si>
    <t>Quality</t>
  </si>
  <si>
    <t>Cur_Opr_No</t>
  </si>
  <si>
    <t>tomake_Opr_No</t>
  </si>
  <si>
    <t>The Opr no to be completed with the issued material. This can be inhouse or Subcon. This will be picked up from the routing</t>
  </si>
  <si>
    <t>To correct Errors in the Inventory Master. This is to overwrite current qnty with corrected qnty</t>
  </si>
  <si>
    <t>Inward</t>
  </si>
  <si>
    <t>Inward material to stores 
- Purchased against PO
- Material sent to Subcon for operations against DC
- Material supplied by Customer / Supplier - part no in Item Master but not in S/O or W/O
- Material supplied by Customer / Supplier - part no not in Item Master &amp; not in S/O or W/O
- Samples supplied without documentation</t>
  </si>
  <si>
    <t>Item_Status</t>
  </si>
  <si>
    <t>Item_status</t>
  </si>
  <si>
    <t>item_Status_ID</t>
  </si>
  <si>
    <t>Accepted, Rejected, Issue for Rework, Hold, Obsolete</t>
  </si>
  <si>
    <t>Part, Supplier Details, Work Order, Purchase Order, Recd Qnty</t>
  </si>
  <si>
    <t>Update the Inspection outcome for received material in the store</t>
  </si>
  <si>
    <t>Ok Qnty, NC Qnty &amp; NC details</t>
  </si>
  <si>
    <t>Inward Qlty Check</t>
  </si>
  <si>
    <t>Issue</t>
  </si>
  <si>
    <t>Part No, DC No</t>
  </si>
  <si>
    <t>Dispatch</t>
  </si>
  <si>
    <t>Update qnty dispatched against Customer PO from stock available in the FG</t>
  </si>
  <si>
    <t>Part No, Qnty</t>
  </si>
  <si>
    <t>Issue material required for Work Order as per Routing for inhouse operations or Subcon Opr
Generate contents for Delivery Challan (for Sub Con)</t>
  </si>
  <si>
    <t>Part No, Qnty, Location, If Manf Part or Assy - Routing / Opr No</t>
  </si>
  <si>
    <t>Fields updated</t>
  </si>
  <si>
    <t>Inventory_Master</t>
  </si>
  <si>
    <t>Date/time when the entry was made - Auto Update</t>
  </si>
  <si>
    <t>Entry made by - Auto Update</t>
  </si>
  <si>
    <t>Inv_mast_ID</t>
  </si>
  <si>
    <t>This table is an internal table not visible to User. Updated via calculations to show the current quantity for each Part No / Routing No / Opr no</t>
  </si>
  <si>
    <t>Date/time when the entry was updated - Auto Update</t>
  </si>
  <si>
    <t>Location_ID</t>
  </si>
  <si>
    <t>Location</t>
  </si>
  <si>
    <t>Location ID assignment
Inward Action - Stores
Issue Action - Location ID of Shop or SubCon
Bookout Action - Location ID of next</t>
  </si>
  <si>
    <t>Part No</t>
  </si>
  <si>
    <t>WIP</t>
  </si>
  <si>
    <t>Assy / Child</t>
  </si>
  <si>
    <t>Prodn_Plan_ID</t>
  </si>
  <si>
    <t>WO_ID</t>
  </si>
  <si>
    <t>date/Time</t>
  </si>
  <si>
    <t>Varchar(30)</t>
  </si>
  <si>
    <t>Complete</t>
  </si>
  <si>
    <t>WO_List</t>
  </si>
  <si>
    <t>SO_ID</t>
  </si>
  <si>
    <t>SO_List</t>
  </si>
  <si>
    <t>Part_ID</t>
  </si>
  <si>
    <t>have included thinking it would be easy for queries / searches</t>
  </si>
  <si>
    <t>Build_to_stock</t>
  </si>
  <si>
    <t>Y/N</t>
  </si>
  <si>
    <t>Plan_WO_Qnty</t>
  </si>
  <si>
    <t>Act_WO_Qnty</t>
  </si>
  <si>
    <t xml:space="preserve">Actual Booked out qnty </t>
  </si>
  <si>
    <t xml:space="preserve">Bookout date </t>
  </si>
  <si>
    <t>Plan_SO_Qnty</t>
  </si>
  <si>
    <t>Act_SO_Qnty</t>
  </si>
  <si>
    <t>Order_ID</t>
  </si>
  <si>
    <t>Order_List</t>
  </si>
  <si>
    <t>PO Header Link</t>
  </si>
  <si>
    <t>Customer Reqt</t>
  </si>
  <si>
    <t>WO_Status_ID</t>
  </si>
  <si>
    <t>WO_Status</t>
  </si>
  <si>
    <t>SO_Status_ID</t>
  </si>
  <si>
    <t>SO_status</t>
  </si>
  <si>
    <t>SO_status_ID</t>
  </si>
  <si>
    <t>WO_Status_Desc</t>
  </si>
  <si>
    <t>Status : Released, InProgress, Hold, Delete, Complete …. Logic same as Prodn Plan Status</t>
  </si>
  <si>
    <t>SO_Status</t>
  </si>
  <si>
    <t>SO_Status_Desc</t>
  </si>
  <si>
    <t>Routing</t>
  </si>
  <si>
    <t>StartIng_Opr_No</t>
  </si>
  <si>
    <t>Starting Opr_No (Default - first Opr No)</t>
  </si>
  <si>
    <t>Ending_Opr_No</t>
  </si>
  <si>
    <t>Ending Opr No (Default - Ending Opr No)</t>
  </si>
  <si>
    <t>Urgent</t>
  </si>
  <si>
    <t>Qnty_on_hand</t>
  </si>
  <si>
    <t>Addn_Qnty_User</t>
  </si>
  <si>
    <t>Additional Qnty Chosen by User. Default = 0</t>
  </si>
  <si>
    <t>Calc_WO_Qnty</t>
  </si>
  <si>
    <t>WO_Qnty = Calc_WO_Qnty - Unallocated Qnty on Hand +  additional Qnty chosen by User (Optional)</t>
  </si>
  <si>
    <t>Test_data</t>
  </si>
  <si>
    <t>Proc_Plan</t>
  </si>
  <si>
    <t>Proc_Plan_ID</t>
  </si>
  <si>
    <t>Calc_Proc_Qnty</t>
  </si>
  <si>
    <t>Plan_Proc_qnty</t>
  </si>
  <si>
    <t>Calc_WO_Qnty = SO_Qnty (for Parent level)
Calc_WO_Qnty = BOM Qnty * WQ_Qnty for child level</t>
  </si>
  <si>
    <t>File contains BOF &amp; RM parts only</t>
  </si>
  <si>
    <t>RM or BOF Part No</t>
  </si>
  <si>
    <t>For RM (to be done individually for each Manf WO_List Part_No 
Calc_Proc_Qnty = RM Yield x BOM_Qnty across all Manf Child Part No w same RM Part No or sum of all BOF Part No</t>
  </si>
  <si>
    <t>PO_Qnty</t>
  </si>
  <si>
    <t>Company</t>
  </si>
  <si>
    <t>PO_Details</t>
  </si>
  <si>
    <t>PO_Details_ID</t>
  </si>
  <si>
    <t>Unallocated Qnty on hand at time of Prodn Plan Creation - taken from Inventory module</t>
  </si>
  <si>
    <t>Unallocated Qnty on hand at time of Prodn Plan Creation. Taken from Inventory Module</t>
  </si>
  <si>
    <t>Set flag to Y when build to stock is selected. User Input</t>
  </si>
  <si>
    <t>Auto Populate on dispatch of Part No</t>
  </si>
  <si>
    <t>WO_Qnty = Calc_WO_Qnty - Unallocated Qnty on Hand +  additional Qnty chosen by User (Optional)
If Plan_proc_qnty is less than MOQ prompt user if MOQ can be substituted as Procurement Qnty</t>
  </si>
  <si>
    <t xml:space="preserve">Prepopulate with  Plan_Proc_Qnty. Allow User to override </t>
  </si>
  <si>
    <t>Prepopulate with current date</t>
  </si>
  <si>
    <t>Company_ID</t>
  </si>
  <si>
    <t>PO_Sent</t>
  </si>
  <si>
    <t xml:space="preserve">table allows Same RM / BOF Part No to be bought from 1 or more Suppliers. PO Table is populated with corresponding data fom Proc_Plan as soon as Test_data = N. </t>
  </si>
  <si>
    <t>If multiple companies supplying same Part_No show in Drop down. Default Preferred Company</t>
  </si>
  <si>
    <t>PO_Status</t>
  </si>
  <si>
    <t>PO_status_ID</t>
  </si>
  <si>
    <t>PO_Status_ID</t>
  </si>
  <si>
    <t>PO_Status_Desc</t>
  </si>
  <si>
    <t>PO_Qnty_Recd</t>
  </si>
  <si>
    <t>Populate from Inventory Module</t>
  </si>
  <si>
    <t>PO_Status : Released, PO Line Closed</t>
  </si>
  <si>
    <t>Ad_Hoc_PO</t>
  </si>
  <si>
    <t>Part No / Part Desc</t>
  </si>
  <si>
    <t>BOM Qnty</t>
  </si>
  <si>
    <t>Assy_Qnty</t>
  </si>
  <si>
    <t>Child_Qnty</t>
  </si>
  <si>
    <t>Part Type</t>
  </si>
  <si>
    <t>Child Part Qnty</t>
  </si>
  <si>
    <t>Assy Qnty</t>
  </si>
  <si>
    <t>Assy_0001</t>
  </si>
  <si>
    <t>Assy</t>
  </si>
  <si>
    <t>Manf</t>
  </si>
  <si>
    <t>Sub_Assy_001</t>
  </si>
  <si>
    <t>Child_Part_1</t>
  </si>
  <si>
    <t>Child</t>
  </si>
  <si>
    <t>BOF</t>
  </si>
  <si>
    <t>Child_Part_2</t>
  </si>
  <si>
    <t>Child_Part_3</t>
  </si>
  <si>
    <t>Child_Part_4</t>
  </si>
  <si>
    <t>Sub_Assy_002</t>
  </si>
  <si>
    <t>Child_Part_5</t>
  </si>
  <si>
    <t>Child_Part_6</t>
  </si>
  <si>
    <t>Child_Part_7</t>
  </si>
  <si>
    <t>Sub_Assy_003</t>
  </si>
  <si>
    <t>Child_part_8</t>
  </si>
  <si>
    <t>Sub_Assy_004</t>
  </si>
  <si>
    <t>Child_part_3</t>
  </si>
  <si>
    <t>BOM</t>
  </si>
  <si>
    <t>Calculated from BOM</t>
  </si>
  <si>
    <t>SO Qnty</t>
  </si>
  <si>
    <t>Consolidated - Exploded BOM with Child level part qntys</t>
  </si>
  <si>
    <t>SO Status</t>
  </si>
  <si>
    <t>SO Condition</t>
  </si>
  <si>
    <t>WO Status</t>
  </si>
  <si>
    <t xml:space="preserve">Order Entry completed </t>
  </si>
  <si>
    <t>Cuml_WO_Plan</t>
  </si>
  <si>
    <t xml:space="preserve">Cumulative WO Qnty planned … Updated by the logic every time WO created for the SO. </t>
  </si>
  <si>
    <t>Partially Planned</t>
  </si>
  <si>
    <t>WO Plan Qnty &lt; SO Qnty</t>
  </si>
  <si>
    <t>Fully Planned</t>
  </si>
  <si>
    <t>WO Plan Qnty &gt;= SO Qnty</t>
  </si>
  <si>
    <t>Hold</t>
  </si>
  <si>
    <t>Deleted</t>
  </si>
  <si>
    <t>SO created</t>
  </si>
  <si>
    <t xml:space="preserve">Dispatch qnty = SO Qnty </t>
  </si>
  <si>
    <t>Short Closed</t>
  </si>
  <si>
    <t>Dispatch qnty &lt; SO Qnty &amp; Manually Closed</t>
  </si>
  <si>
    <t>WO Condition</t>
  </si>
  <si>
    <t>Refer Status Worksheet</t>
  </si>
  <si>
    <t>SO Level Part No = Child Manf Part then Part Plan_WO_Compl_date &lt;= Plan_SO_Compl_Date (given by Customer). User can choose earlier date 
SO Level Part No = Assy all Child Part Nos will have calculated Plan Compl Date (We will populate this field for Child Part Nos when we do the Simulation module)
For Build to Stock - User enters Plan Compl Date. If build to Stock Part No = Assy same logic as above will apply for child parts</t>
  </si>
  <si>
    <t>Routing chosen for the Part - Default Preferred Routing (Prepopulate). If multiple Routings exist, User can choose from Drop down
This is for Part_type = Child Manufactured Part</t>
  </si>
  <si>
    <t>Only 1 WO per session can be set as Urgent
We will implement this later …</t>
  </si>
  <si>
    <t>N</t>
  </si>
  <si>
    <t>w/f Detailed Prodn Planning</t>
  </si>
  <si>
    <t>WO created &amp; waiting for detailed Prdn Planning - explosion of BOM, start / end date fixing …</t>
  </si>
  <si>
    <t>w/f WO Release</t>
  </si>
  <si>
    <t>WO completed without any change</t>
  </si>
  <si>
    <t>Actual Qnty &lt; Plan_WO_Qnty &amp; Manually closed</t>
  </si>
  <si>
    <t>Corresponding WO in Prodn (WIP status)</t>
  </si>
  <si>
    <t>PO Status</t>
  </si>
  <si>
    <t>PO Condition</t>
  </si>
  <si>
    <t>Top Level WO</t>
  </si>
  <si>
    <t>Child Level WO (for Manf Part)</t>
  </si>
  <si>
    <t>Detailed Prodn Planning Completed - w/f release</t>
  </si>
  <si>
    <t>w/f Input Matl</t>
  </si>
  <si>
    <t>Released and waiting for Input Matl to start Production</t>
  </si>
  <si>
    <t>WO in Prodn … only when Matl avl</t>
  </si>
  <si>
    <t>Parent_WO_ID</t>
  </si>
  <si>
    <t>Child_WO_ID</t>
  </si>
  <si>
    <t>Applicable for Part_type = Assembly</t>
  </si>
  <si>
    <t>WO_ID of the Top Level Part No WO_ID</t>
  </si>
  <si>
    <t>Each of the unique Child Manf Part in the Production  Planning session has its unique WO_ID (both in the WO_List &amp; WO_Par_Chld_List)
Common Part Nos across Top Level Part No Assemblies will be combined into a single work order. The WO_ID of this single Work Order will appear in as many Top Level Part No Assemblies in the planning session</t>
  </si>
  <si>
    <t>Parent_Level</t>
  </si>
  <si>
    <t>For Part_Type = Assy Set Parent_Level = Y for Top Level Part_No WO_ID
All other linked BOM Part_No / WO set Parent_Level = N 
Part_Type = Child Manf Part Set Parent_Level = N</t>
  </si>
  <si>
    <t>n</t>
  </si>
  <si>
    <t>WO-001</t>
  </si>
  <si>
    <t>WO-002</t>
  </si>
  <si>
    <t>WO-003</t>
  </si>
  <si>
    <t>WO-004</t>
  </si>
  <si>
    <t>WO-005</t>
  </si>
  <si>
    <t>WO-006</t>
  </si>
  <si>
    <t>WO-007</t>
  </si>
  <si>
    <t>WO-008</t>
  </si>
  <si>
    <t>WO-009</t>
  </si>
  <si>
    <t>WO-010</t>
  </si>
  <si>
    <t>WO-011</t>
  </si>
  <si>
    <t>WO-012</t>
  </si>
  <si>
    <t>WO-013</t>
  </si>
  <si>
    <t>WO_Par_Chd_List_ID</t>
  </si>
  <si>
    <t>Internal</t>
  </si>
  <si>
    <t>Visible to User</t>
  </si>
  <si>
    <t>WO-100</t>
  </si>
  <si>
    <t>WO-014</t>
  </si>
  <si>
    <t>w/f Prodn</t>
  </si>
  <si>
    <t>All Input Matl avl - waiting for Prodn Slot</t>
  </si>
  <si>
    <t>Child_Manf</t>
  </si>
  <si>
    <t>BOM_List</t>
  </si>
  <si>
    <t>If the part_type = BOF,</t>
  </si>
  <si>
    <t>Cycle_time (Assy) min</t>
  </si>
  <si>
    <t>Plan_SO_
Compl_dt</t>
  </si>
  <si>
    <t>Example of BOM Explosion &amp; SO / WO / PO calculations</t>
  </si>
  <si>
    <t>Plan_WO_start_dt</t>
  </si>
  <si>
    <t xml:space="preserve">Calculated Field as per logic </t>
  </si>
  <si>
    <t>Act_WO_Start_Dt</t>
  </si>
  <si>
    <t>Actual Start Date (For 1st Opr) - filled by logic</t>
  </si>
  <si>
    <t>Plan_WO_Start_Dt</t>
  </si>
  <si>
    <t>Plan_WO_Compl_Dt</t>
  </si>
  <si>
    <t>Calc_WO_
Qnty</t>
  </si>
  <si>
    <t>PP-003</t>
  </si>
  <si>
    <t>PP-006</t>
  </si>
  <si>
    <t>PP-009</t>
  </si>
  <si>
    <t>of a Pivot Table</t>
  </si>
  <si>
    <t>Col. K &amp; L are outputs</t>
  </si>
  <si>
    <t>Plan_WO_
Compl_Dt or Receipt_dt</t>
  </si>
  <si>
    <t>Assy Time = (Time to Assemble 1 (avl in routing) x Plan_WO_Qnty) / No of shifts per day (avl in Company settings for the Shop in which Assy done). Result (in days) is rounded up</t>
  </si>
  <si>
    <t>For all Manf Child Part Plan_WO_Qnty, Plan_WO_Start_Dt &amp; Plan_WO_Compl_dt need to be calculated/fixed</t>
  </si>
  <si>
    <t>Similarly for all BOF Parts &amp; related Input RM Plan_Receipt_dt has to be calculated</t>
  </si>
  <si>
    <t>Start &amp; Compl dates are picked from the work calendar from Company Settings</t>
  </si>
  <si>
    <t xml:space="preserve">Every WO_ID w status = w/f Detailed Prodn Planning &amp; Parent_Level = y will be covered </t>
  </si>
  <si>
    <t xml:space="preserve">The above is repeated for all WO Parent_Level = y &amp; status = w/f Detailed Planning </t>
  </si>
  <si>
    <t>Plan_WO_Compl_dt of Top Level Part No WO is the basis for all BOM Part Nos</t>
  </si>
  <si>
    <t>Plan_Start_Dt = Plan_Compl_dt - Assy Time (in days). Appropriate date is chosen from Work Calendar</t>
  </si>
  <si>
    <t>Plan_Qnty</t>
  </si>
  <si>
    <t>Part_type_ID</t>
  </si>
  <si>
    <t>Critical_Part</t>
  </si>
  <si>
    <t>Manf_Days_Reqd</t>
  </si>
  <si>
    <t>Manf_RM_Link_ID</t>
  </si>
  <si>
    <t>The calculation for Start &amp; End date for Part_Type = Assy is in steps 1 thru 4</t>
  </si>
  <si>
    <t>BOM Explosion &amp; WO / PO calculation Logic</t>
  </si>
  <si>
    <t>Part_type</t>
  </si>
  <si>
    <r>
      <t xml:space="preserve">Link to the procured RM … </t>
    </r>
    <r>
      <rPr>
        <sz val="11"/>
        <color rgb="FFFF0000"/>
        <rFont val="Calibri"/>
        <family val="2"/>
        <scheme val="minor"/>
      </rPr>
      <t>Not sure if this is required?
This will be blank of RM is in stock</t>
    </r>
  </si>
  <si>
    <t>Inserted by Logic based on criticality criteria</t>
  </si>
  <si>
    <t>WO_Iist</t>
  </si>
  <si>
    <t>Manf_days_Avl</t>
  </si>
  <si>
    <t>Plan_Compl_dt - Calc_Receipt_dt (from related RM Proc_plan)</t>
  </si>
  <si>
    <t>Will be filled later from Simulation</t>
  </si>
  <si>
    <t>Plan_SO_Compl_Dt</t>
  </si>
  <si>
    <t>Act_Compl_Dt</t>
  </si>
  <si>
    <t>Plan_Receipt_Dt</t>
  </si>
  <si>
    <t>Calc_Receipt_Dt</t>
  </si>
  <si>
    <t>PO_Dt</t>
  </si>
  <si>
    <t>Dt_time</t>
  </si>
  <si>
    <t>RM Receipt date calculated forwards from date of order to working calendar date when RM is received (refer next work sheet for logic)</t>
  </si>
  <si>
    <t>working calendar date when BOF Part is required … calculated backwards from Assembly data (date when input is required for assembly) - refer to next worksheet for logic</t>
  </si>
  <si>
    <t xml:space="preserve">When first created Test_data = Y. When User releases Prodn Plan Test_data = N. </t>
  </si>
  <si>
    <t xml:space="preserve">Tables : WO_List, BOM_List, Proc_Plan, </t>
  </si>
  <si>
    <t>The calculations in test mode with Test_Data = Y in each of the entries in WO_List, BOM_List, Proc_Plan</t>
  </si>
  <si>
    <t xml:space="preserve">Every WO_ID w part_type = Assy - BOM is exploded &amp; entered in BOM_List, Calculations of the child Manf Parts are entered in WO_List, RM &amp; BOF in Proc_Plan </t>
  </si>
  <si>
    <t>Every WO_ID w part_type = Child Part &amp; Parent_Level = y will be directly entered in WO_List. No entry in BOM_List</t>
  </si>
  <si>
    <t>for_reference</t>
  </si>
  <si>
    <t>for_reference = Y when current WO_ID.Calc_WO_Qnty  combined into single WO (part of common part_no). This WO_ID will not be released for production since it is already covered in single WO_ID</t>
  </si>
  <si>
    <t>for_reference = Y when current Proc_Plan.Calc_Proc_Qnty  combined into single Proc_Plan_ID (part of common part_no). This Proc_Plan_ID will not be released for PO_details since it is already covered in single Proc_Plan_ID</t>
  </si>
  <si>
    <t>Combine all common Manf Child Part_Nos appearing in WO_List (with test_data = y) into new WO_ID entry where Calc_WO_Qnty = sum of all Calc_WO_Qnty. 
Plan_Compl_Dt = earliest Plan_Compl_dt across selected Rows . 
Replace new WO_ID in BOM_List.Child_WO_ID in all identified Manf child Parts. Set for_Reference = Y for all contributing WO_ID in WO_List</t>
  </si>
  <si>
    <t>Contents of the WO_List &amp; Proc_Plan for test_data = y is shown to user for further editing / confirmation</t>
  </si>
  <si>
    <t>Changed</t>
  </si>
  <si>
    <t>After Detailed Prodn planning if any of the orange highlighted User input changes are made Changed = Y</t>
  </si>
  <si>
    <t>W/f PO Release</t>
  </si>
  <si>
    <t>Procurement Data available for PO generation</t>
  </si>
  <si>
    <t>PO Sent</t>
  </si>
  <si>
    <t>PO created &amp; sent to Supplier</t>
  </si>
  <si>
    <t>Partial Recd</t>
  </si>
  <si>
    <t>Partial quantity recd</t>
  </si>
  <si>
    <t>full quantity recd</t>
  </si>
  <si>
    <t>Actual Qnty recd &lt; plan PO Qnty &amp; manuall closed</t>
  </si>
  <si>
    <t>Editing / Change Options available to the User … After changes the above routines have to recalulated
- Increase selectively the WO Qnty of the Child Parts, BOF or RM
- advance the the receipt dates / completion dates
- combining or spliting Assembly WO or standalone child part SO/WO
If SO date or qnty has to changed based on concurrence with Customer, this can be done by designated person (access control later). Changed = Y is set for record &amp; corresponding WO will also change to Changed = Y. for_reference = N for related records before recalculation</t>
  </si>
  <si>
    <t>User to release WO and Procurement Plan selectively or for all (test_data = y &amp;&amp; for_reference = N &amp;&amp; Plan_WO_Qnty &gt; 0)
WO released will have following status 
- w/f Input Matl if full Input Matl coverage not available for start of production (in case of Assembly all child part should be avl in stock)
- w/f Prodn if Input Matl available but mc / assembly slot not available
for these records Test_data = N</t>
  </si>
  <si>
    <t>Plan_PO_Receipt_Date</t>
  </si>
  <si>
    <t>Prepopulate with Plan_Receipt_date from Proc_plan. User can change to earlier date</t>
  </si>
  <si>
    <t>Part_No_ID</t>
  </si>
  <si>
    <t>Prepopulate from Proc_Plan</t>
  </si>
  <si>
    <t>on Proc Plan Release - for each Proc_Plan_ID where Test_data = y &amp;&amp; for_reference = N &amp;&amp; Plan_proc_qnty &gt; 0
- create an entry in PO_Details &amp; prepopulate with Part_No, PO_Qnty, Plan_PO_Receipt_Dt, … 
- set PO_Status = w/f PO Release
for these records Test_Date = N</t>
  </si>
  <si>
    <t>On updation of PO details (PO_No, PO_date  …) PO_status = PO Sent
User has the option to split the PO between suppliers … all of them will reference to the same Proc_Plan_ID</t>
  </si>
  <si>
    <t>No of WO w/f detailed Planning … xx</t>
  </si>
  <si>
    <t>No of Assy BOM exploded … xx</t>
  </si>
  <si>
    <t>No of Customer Child Part … xx</t>
  </si>
  <si>
    <t>This is recursively done till Plan_Compl_dt of all BOM Child Parts (Manufactured / BOF) are completed</t>
  </si>
  <si>
    <t>Plan_receipt_dt of xxx BOF Parts completed</t>
  </si>
  <si>
    <t>Plan_compl_dt of xxx Manf Parts completed</t>
  </si>
  <si>
    <t>No of Common Manf Parts xxx
Total no unique Manf Parts xxx</t>
  </si>
  <si>
    <t>No of RM Part No xxx</t>
  </si>
  <si>
    <t>No of Common BOF Parts xxx
Total no unique BOF Parts xxx</t>
  </si>
  <si>
    <t>Qnty on hand updated</t>
  </si>
  <si>
    <t>No of BOF Parts to be procured xxx
No of Critical BOF Parts xxx</t>
  </si>
  <si>
    <t>For each Child Manf Part in WO_List (with Test_data = y &amp;&amp; Plan_WO_Qnty &gt; 0) its Make From RM Part No make separate entry in the Proc_Plan. 
Calc_Proc_Qnty = Yield x Plan_WO_Qnty
Update new entry Proc_Plan.Proc_Plan_ID in the WO_ID.Manf_RM_Link_ID of the Child Manf Part to establish RM &amp; Child Part Link</t>
  </si>
  <si>
    <t>Combine all common child RM Part_Nos appearing in Proc_Plan (with Test_data = y) into new Proc_Plan entry where Calc_Proc_Qnty = sum of all Calc_Proc_Qnty. 
Plan_Receipt_Dt = earliest Plan_Receipt_dt across identified RM parts. 
Update new entry Proc_Plan.Proc_Plan_ID in the WO_ID.Manf_RM_Link_ID of the Child Manf Part to establish RM &amp; Child Part Link
 Set for_Reference = Y for all contributing Proc_Plan_ID in Proc_Plan</t>
  </si>
  <si>
    <t>No of Common RM Parts xxx
Total no unique RM Parts xxx</t>
  </si>
  <si>
    <t>Combine all common child BOF Part_Nos appearing in Proc_Plan (with Test_data = y) into new Proc_Plan entry where Calc_Proc_Qnty = sum of all Calc_Proc_Qnty. 
Plan_Receipt_Dt = earliest Plan_Receipt_dt across identified child BOF parts. 
Replace new Proc_Plan_ID in BOM_List.Proc_plan_ID in all identified BOF Parts. Set for_Reference = Y for all contributing Proc_Plan_ID in Proc_Plan</t>
  </si>
  <si>
    <t>SA_Nest_Level</t>
  </si>
  <si>
    <t>To be calculated by logic … this is applicable for Child Part of BOM where Part_type = Assy. SA_Nest_Level = 1 if Sub_Assy is directly linked to Parent LeveL Assy Part No. If Sub Assy has a Sub Assy as a part of its BOM then this Sub Assy will SA_Nest_Level = 2</t>
  </si>
  <si>
    <t>If Sub-Assembly forms part of BOM then steps 1 thru 4 are repeated to arrive at the Plan_WO_Compl_dt of BOM parts of Sub-Assy.
Calculation method of the BOM Qnty of child parts of the Sub Assy is given in the example above. Logic has to incorporate some similar recursive summation method ...
For each Sub_assy based on nesting level SA_Nest_Level has to be updated</t>
  </si>
  <si>
    <t>Plan_compl_dt of xxx Sub Assy completed
Level 1 … xxx
Level 2 …. xxx
Level 3 …. xxx
Level 4 …. xxx</t>
  </si>
  <si>
    <t>No of common Sub Assy in level 1 xxx
No of unique Sub Assy in Level 1 xxx
No of common Sub Assy in level 2 xxx
No of unique Sub Assy in Level 2 xxx
No of common Sub Assy in level 3 xxx
No of unique Sub Assy in Level 3 xxx
No of common Sub Assy in level 4 xxx
No of unique Sub Assy in Level 4 xxx</t>
  </si>
  <si>
    <r>
      <t xml:space="preserve">Populate for all Part_Nos </t>
    </r>
    <r>
      <rPr>
        <b/>
        <sz val="11"/>
        <color rgb="FFFF0000"/>
        <rFont val="Calibri"/>
        <family val="2"/>
        <scheme val="minor"/>
      </rPr>
      <t>(Child Manf Part, BOF)</t>
    </r>
    <r>
      <rPr>
        <sz val="11"/>
        <color theme="1"/>
        <rFont val="Calibri"/>
        <family val="2"/>
        <scheme val="minor"/>
      </rPr>
      <t xml:space="preserve"> in WO_List &amp; Proc_Plan .... Qnty_on_Hand - not allocated.      
Update Plan_WO_Qnty =  Calc_WO_Qnty - Qnty_on_Hand (in WO_List for Test_data = y &amp; for_Reference = N).   If Plan_WO_Qnty &lt;= 0 … set Plan_WO_Qnty = 0
Update Plan_proc_Qnty = Calc_Proc_Qnty - Qnty_on_hand (in Proc_Plan for Test_data = y &amp; for_reference = N). If Plan_proc_qnty &lt;= 0 .... set Plan_Proc_Qnty = 0</t>
    </r>
  </si>
  <si>
    <t>No of RM Part No to procure xxx</t>
  </si>
  <si>
    <r>
      <t>This procedure to calculate the</t>
    </r>
    <r>
      <rPr>
        <b/>
        <sz val="11"/>
        <color rgb="FFFF0000"/>
        <rFont val="Calibri"/>
        <family val="2"/>
        <scheme val="minor"/>
      </rPr>
      <t xml:space="preserve"> Plan_WO_qnty &amp; Plan_Proc_Qnty </t>
    </r>
    <r>
      <rPr>
        <sz val="11"/>
        <color theme="1"/>
        <rFont val="Calibri"/>
        <family val="2"/>
        <scheme val="minor"/>
      </rPr>
      <t xml:space="preserve">of the Part_type = Assy &amp;&amp; Parent_level = N &amp;&amp; Test_data = y. We have to do for each nesting level of sub_assy. This is take into account of the unallocated qnty on hand of the Sub Assy to arrive at the correct qnty of Manf Child Part &amp; BOF
Identify Max SA_Nest_Level from BOM_List
Complete for each Sub Assy starting with SA_Nest_Level = 1 in stages till Max SA_Nest_Level
1. For each common Sub_Assy Part_Nos appearing in chosen SA_Nest_Level Plan_WO_Qnty = sum of all Calc_WO_Qnty - Bal_Qnty_on_hand (of Sub Assy)
2. Bal_Qnty_on_hand = Bal_Qnty_on_hand - Plan_WO_Qnty. If Bal_Qnty_on_hand &lt; 0, set Bal_Qnty_on_hand = 0
3. If Plan_WO_Qnty &lt; 0, set Plan_WO_Qnty = 0 for each Sub_Assy Part No &amp; Calc_Prodn_Qnty  / Calc_Proc_Qnty for BOM members = 0 &amp; exit loop to evaluate next Part_No
4. if Plan_WO_Qnty &gt; 0, Replace Calc_Prodn_qnty for each BOM item of the Sub Assy with Plan_WO_Qnty (from above) x BOM Qnty in the respective WO_ID or Proc_Plan_ID for BOM Member ... </t>
    </r>
    <r>
      <rPr>
        <sz val="11"/>
        <color rgb="FFFF0000"/>
        <rFont val="Calibri"/>
        <family val="2"/>
        <scheme val="minor"/>
      </rPr>
      <t>we will discuss &amp; decide what has to be put for the Sub_Assy Level ... currently not fixed</t>
    </r>
    <r>
      <rPr>
        <sz val="11"/>
        <color theme="1"/>
        <rFont val="Calibri"/>
        <family val="2"/>
        <scheme val="minor"/>
      </rPr>
      <t xml:space="preserve">
5. For each unique Sub_Assy Part_No appearing in chosen SA_Nest_Level .. Plan_WO_Qnty = Calc_WO_Qnty - Bal_Qnty_on_hand (of Sub Assy)
6. Bal_Qnty_on_hand = Bal_Qnty_on_hand - Plan_WO_Qnty. If Bal_Qnty_on_hand &lt; 0, set Bal_Qnty_on_hand = 0
7. If Plan_WO_Qnty &lt; 0, set Plan_WO_Qnty = 0 for Sub_Assy Part No &amp; Calc_Prodn_Qnty  / Calc_Proc_Qnty for BOM members = 0 &amp; exit loop to evaluate next Part_No
8. if Plan_WO_Qnty &gt; 0, Replace Calc_Prodn_qnty for each BOM item of the Sub Assy with Plan_WO_Qnty (from above) x BOM Qnty in the respective WO_ID or Proc_Plan_ID for BOM Member ... </t>
    </r>
    <r>
      <rPr>
        <sz val="11"/>
        <color rgb="FFFF0000"/>
        <rFont val="Calibri"/>
        <family val="2"/>
        <scheme val="minor"/>
      </rPr>
      <t>we will discuss &amp; decide what has to be put for the Sub_Assy Level ... currently not fixed
Dates for all the BOM Members will be as calculated in earlier step.</t>
    </r>
    <r>
      <rPr>
        <sz val="11"/>
        <color theme="1"/>
        <rFont val="Calibri"/>
        <family val="2"/>
        <scheme val="minor"/>
      </rPr>
      <t xml:space="preserve">
Plan_Compl_Dt = earliest Plan_Compl_dt across selected Rows . 
Replace new WO_ID in BOM_List.Child_WO_ID in all identified Manf child Parts. Set for_Reference = Y for all contributing WO_ID in WO_List</t>
    </r>
  </si>
  <si>
    <r>
      <t xml:space="preserve">Logic to recalulate only related records to the record with Changed = Y …. </t>
    </r>
    <r>
      <rPr>
        <sz val="11"/>
        <color rgb="FFFF0000"/>
        <rFont val="Calibri"/>
        <family val="2"/>
        <scheme val="minor"/>
      </rPr>
      <t xml:space="preserve">Don't know if this can easily accomplished
</t>
    </r>
    <r>
      <rPr>
        <sz val="11"/>
        <color theme="1"/>
        <rFont val="Calibri"/>
        <family val="2"/>
        <scheme val="minor"/>
      </rPr>
      <t>Thereafter Information is re-presented to User for verification. After recalculation Changed has to be reset to N</t>
    </r>
  </si>
  <si>
    <t>No of Manf Parts critical xxx
No of Parent WO critical xxx
No of SO critical xxx</t>
  </si>
  <si>
    <t>For Manf Part_No : If Plan_Qnty &gt; 0 &amp;&amp; Test_data = Y &amp;&amp; for_Reference = N
Manf_days_Avl = Plan_Compl_dt - Plan_start_dt. If Manf_Days_Avl &lt; 0   set Manf_Days_Avl = 0 &amp; Critical_Part = Y
If any part in the BOM is critical, then Parent Level WO Critical_part = y
Related SO will also have Critical_part = y</t>
  </si>
  <si>
    <t>Set by the Logic</t>
  </si>
  <si>
    <t xml:space="preserve">Information presented on completion of Detailed Planning : During development we will show contents of Column N (Msg to display during Development) as each of the steps / loops are completed. At the end WO_List, SO_List, Proc_Plan grids are shown </t>
  </si>
  <si>
    <t>Msg to display during development as the logic is executed</t>
  </si>
  <si>
    <t>WO_Ref</t>
  </si>
  <si>
    <t>Generated by Logic … visible to the User</t>
  </si>
  <si>
    <t>WO_Ref Nomenclature suggestion
Parent Level Assembly WO : WO-PAS+WO_ID
Sub-Assy WO : WO-SAS+WO_ID
Child Manf WO : WO-CMP+WO_ID
Proc_Plan_Ref
BOF : Pur-BOF+Proc_Plan_ID
RM : Pur-RM+Proc_Plan_ID</t>
  </si>
  <si>
    <t>Proc_Plan_Ref</t>
  </si>
  <si>
    <t>Procurement Plan Ref visible to User</t>
  </si>
  <si>
    <r>
      <t xml:space="preserve">For RM Part_No :
Calc_Receipt_Dt = Next working date + Lead_time (days) - taken from Item Master for Preferred Supplier for RM Part No.(Appropriate date chosen from work Calendar)
Calc_Receipt_Dt has to be updated in all related Manf Child Part &amp; Plan_Start_date set to Calc_Receipt_Dt
If Plan_Proc_qnty = 0. update in all related Manf Child Part - Plan_Start_date set = next Working day (RM coverage avl so prodn can start immediately)
If Plan_Proc_Qnty &gt; 0 &amp;&amp; if Plan_Proc_Qnty &lt; MOQ </t>
    </r>
    <r>
      <rPr>
        <sz val="12"/>
        <color theme="1"/>
        <rFont val="Calibri"/>
        <family val="2"/>
        <scheme val="minor"/>
      </rPr>
      <t>(From Item Master</t>
    </r>
    <r>
      <rPr>
        <sz val="11"/>
        <color theme="1"/>
        <rFont val="Calibri"/>
        <family val="2"/>
        <scheme val="minor"/>
      </rPr>
      <t>) &amp;&amp; for_Reference = N &amp;&amp; Test_data = y &amp;&amp; User presses update to MOQ button - then Plan_Qnty = MOQ</t>
    </r>
  </si>
  <si>
    <t>Delete</t>
  </si>
  <si>
    <t>Hold / Resume</t>
  </si>
  <si>
    <t>Operations that can be carried out on a Parent Level WO</t>
  </si>
  <si>
    <t>Split WO</t>
  </si>
  <si>
    <t>Combine SO</t>
  </si>
  <si>
    <t>Shift Planning</t>
  </si>
  <si>
    <t>w/f Det Prodn Plan</t>
  </si>
  <si>
    <t>Status</t>
  </si>
  <si>
    <t>Edit Date</t>
  </si>
  <si>
    <t>Edit Qnty / Date</t>
  </si>
  <si>
    <t>All BOM parts completion or Receipt date will be previous working date of Plan_WO_Start_dt calculated in step 3</t>
  </si>
  <si>
    <t>WO_SO_List</t>
  </si>
  <si>
    <t>WO_SO_List_ID</t>
  </si>
  <si>
    <t>To Link Work Order ID &amp; Salse Order ID</t>
  </si>
  <si>
    <t>PO_Ref</t>
  </si>
  <si>
    <t>PO_Comments</t>
  </si>
  <si>
    <t>Varchar(100)</t>
  </si>
  <si>
    <t>Comments / Instructions for the PO</t>
  </si>
  <si>
    <t>For BOF Part_No : If Plan_Proc_Qnty &gt; 0 &amp;&amp; if Plan_Proc_Qnty &lt; MOQ (From Item Master) &amp;&amp; for_Reference = N &amp;&amp; Test_data = Y - then Plan_Proc_Qnty = MOQ - else no change
Calc_Receipt_Dt = Next working date + Lead_time (days) - taken from Item Master for Preferred Supplier for BOF Part No.(Appropriate date chosen from Work Calendar)
(Assumption : PO for part will be released on next working date)
If Calc_Receipt_dt &gt; Plan_receipt_dt (Already avl in table) then Critical_Part = Y</t>
  </si>
  <si>
    <t>Combined_WO</t>
  </si>
  <si>
    <t>If current WO_ID.Calc_WO_Qnty is combined from multiple (for_Reference = y) WO then set Combined_WO=Y</t>
  </si>
  <si>
    <t>Mc_time_list</t>
  </si>
  <si>
    <t>Mc_time_List_ID</t>
  </si>
  <si>
    <t>Table for Mc timings for indv Routing Steps (inhouse / subcon)</t>
  </si>
  <si>
    <t>Linkage to WO</t>
  </si>
  <si>
    <t>Routing_Step_ID</t>
  </si>
  <si>
    <t>Link to Routing Step (Routing Selected based on Routing_ID)</t>
  </si>
  <si>
    <t>Machine_ID</t>
  </si>
  <si>
    <t>Machine_Type_ID</t>
  </si>
  <si>
    <t>Machine_List</t>
  </si>
  <si>
    <t>Mc_Type_List</t>
  </si>
  <si>
    <t>Mc_Type_List_ID</t>
  </si>
  <si>
    <t>Link to Mc Type of Mc for Routing Step</t>
  </si>
  <si>
    <t>Mc_Plan_start_time</t>
  </si>
  <si>
    <t>Mc_Plan_End_time</t>
  </si>
  <si>
    <t>Mc_Act_start_time</t>
  </si>
  <si>
    <t>WO_Plan_qnty</t>
  </si>
  <si>
    <t>Mc_Act_end_time</t>
  </si>
  <si>
    <t>Act_Qnty</t>
  </si>
  <si>
    <t>To identify location of Operation (Self or Subcon)</t>
  </si>
  <si>
    <t>Link to Machine for Routing Step (We have 1 to Many …) This field will be empty for Sub Con</t>
  </si>
  <si>
    <t>Total_Plan_Time</t>
  </si>
  <si>
    <t>total_Act_Time</t>
  </si>
  <si>
    <t>for Preferred Mc from Routing Step Details (calc is in Hrs)
Total_Plan_time = Setup_time + (1st_Pc_Process_time+Cycle time  x (WO_Plan_Qnty-1))/No_of_parts_per_loading</t>
  </si>
  <si>
    <t>Currently set to WO_Plan_compl_dt. Finally will come from Simulation</t>
  </si>
  <si>
    <t>Currently set to WO_Plan_start_Dt. Finally will come from Simulation</t>
  </si>
  <si>
    <t>populate Mc_time_list for each WO_ID using selected Routing starting from Starting_Opr_No till Ending_Opr_No
When no_of_mcs_run_simultaneously &gt; 1, then divide WO_Plan_Qnty by no_of_Mcs_run_simultaneously &amp; this Prodn Qnty to be entered in separate rows for each mc. No of rows = no_of_mcs_run_simultaneously. All data remains same except Mc_ID
create additional table is reqd for summary data if computation time is high</t>
  </si>
  <si>
    <t>will come from Bookout (we will evaluate if this is reqd in this table)</t>
  </si>
  <si>
    <t>Date</t>
  </si>
  <si>
    <t>Reorder</t>
  </si>
  <si>
    <t>Set flag to Y when Unallocated Qnty &lt; Reorder Level (Taken from Item Master)</t>
  </si>
  <si>
    <t>Set to Y when parent has Reorder = Y</t>
  </si>
  <si>
    <t>Reorder Process : whenever a "issue" transaction is done in the inventory module this check has to be done
- If the Unallocated Qnty on hand &lt; Reorder Level (From Item Master) then a Work order should be automatically generated if the Part Type = Manufactured (Child or Assembly)
- If Part Type = RM or BOF, an entry is made in the Proc_Plan
- If an Assembly Part No is reordered, all the related Child Part WO, Sub Assy WO, Proc Plan for RM / BOF will be planned &amp; will have Reorder = Y
- at Child level RM, BOF &amp; Manf Part the higher of calculated Reorder Qnty and Reorder Qnty (mentioned in the Item Master) is used as the plan qnty for Proc Plan or WO
- For Assembly &amp; Manf Part Reorder WO, the Plan_Compl_Date = Today() + Lead time for Manf 
- if SO is also avl for the Part No then both qntys are considered. Reorder is set to Y in BOM_List for combined quantities</t>
  </si>
  <si>
    <t>Points to be incorporated</t>
  </si>
  <si>
    <t>Release WO after PO receipt dates have been updated / PO Released?</t>
  </si>
  <si>
    <t>If there is any change in the Material Receipt date then related WO Start date to be updated</t>
  </si>
  <si>
    <t>In the MIS check if Plan Compl Date &gt; Reqd Compl Date (or SO compl date) … mark as critical part</t>
  </si>
  <si>
    <t>ready for Production</t>
  </si>
  <si>
    <t>WO Status w/f Production changed to Ready for Production - discuss if ok</t>
  </si>
  <si>
    <t>Incorporate all fields of Tally PO</t>
  </si>
  <si>
    <t xml:space="preserve">Inventory </t>
  </si>
  <si>
    <t>Allow required transactions for each area</t>
  </si>
  <si>
    <t>Shop Loading only for WO Status = Ready for Production</t>
  </si>
  <si>
    <t xml:space="preserve">Inventory Master should have every Item Master Part No + Routing Step No </t>
  </si>
  <si>
    <t>From_Opr_No</t>
  </si>
  <si>
    <t>To_Opr_No</t>
  </si>
  <si>
    <t>From_Loc</t>
  </si>
  <si>
    <t>To_Loc</t>
  </si>
  <si>
    <t>Tranaction_by</t>
  </si>
  <si>
    <t>Transaction_dt</t>
  </si>
  <si>
    <t>date/time</t>
  </si>
  <si>
    <t>Transaction list Fields</t>
  </si>
  <si>
    <t>Invent_Mast_Ref</t>
  </si>
  <si>
    <t>Inv_Master_ID</t>
  </si>
  <si>
    <t>Check &amp; Update Ready for Production Status with every receipt of Material (Inward) - auto release for Production</t>
  </si>
  <si>
    <t>Material Reservation for released WO … separte table to link PO &amp; WO?</t>
  </si>
  <si>
    <t>This is required to list all contributing WO for a given Part_ID for a given Proc_Plan_ID with for_reference = N &amp;&amp; Test_Data=Y. This info is obtained by listing all for_reference = N for the part_ID &amp;&amp; Test_data = Y</t>
  </si>
  <si>
    <t>To find all contributing WO for a given PO_Details_ID (given Part_ID) the we list all Proc_Plan_ID with for_reference = N &amp;&amp; Test_Data=Y for the part_ID. These records will contain the WO contributing to the PO. PO Qnty &gt;= (sum total of all WO - unallocated qnty on hand)</t>
  </si>
  <si>
    <t>from_Location_ID</t>
  </si>
  <si>
    <t>To_Location_ID</t>
  </si>
  <si>
    <t>Transaction</t>
  </si>
  <si>
    <t>Bookout</t>
  </si>
  <si>
    <t>Scrap</t>
  </si>
  <si>
    <t>From Location</t>
  </si>
  <si>
    <t>To Location</t>
  </si>
  <si>
    <t>Vendor / Shop / SubCon / Customer</t>
  </si>
  <si>
    <t>Shop</t>
  </si>
  <si>
    <t>Shop / Inward inspection</t>
  </si>
  <si>
    <t>Customer</t>
  </si>
  <si>
    <t>Shop / Subcon / Customers (int operations)</t>
  </si>
  <si>
    <t>Against PO</t>
  </si>
  <si>
    <t>Against DC</t>
  </si>
  <si>
    <t>Against WO</t>
  </si>
  <si>
    <t>Cust / Subcon</t>
  </si>
  <si>
    <t>Subcon</t>
  </si>
  <si>
    <t>WO ready for Prodn</t>
  </si>
  <si>
    <t>Issue to Shop / Vendor as per routing (from / to fixed), Qnty - full, for shift, for day</t>
  </si>
  <si>
    <t>Bookout in shop ..</t>
  </si>
  <si>
    <t>If B/O to stores - inward</t>
  </si>
  <si>
    <t>if from Vendor - inward</t>
  </si>
  <si>
    <t>Last B/O to Location FG</t>
  </si>
  <si>
    <t>Dispatch from FG</t>
  </si>
  <si>
    <t>Inward against PO full qnty / Partial Qnty</t>
  </si>
  <si>
    <t>Issue to Inward Inspection (inwarded qnty)</t>
  </si>
  <si>
    <t>Bookout from Inward Inward Insp to Stores</t>
  </si>
  <si>
    <t xml:space="preserve">Update final storage location - Status = Accepted </t>
  </si>
  <si>
    <t>PO Release (RM / BOF)</t>
  </si>
  <si>
    <t>WO Release (Shop Actions)</t>
  </si>
  <si>
    <t>Sub Con
(PO Generated)</t>
  </si>
  <si>
    <t>for SubCon Operations.</t>
  </si>
  <si>
    <t>PO Reference to be sent to Supplier (Auto Generate)
PO_Ref to be allocated after consolidating all Line Items for a Supplier</t>
  </si>
  <si>
    <t>PO_Header</t>
  </si>
  <si>
    <t>PO_Header_ID</t>
  </si>
  <si>
    <t>PO Header has the PO Ref / Dt</t>
  </si>
  <si>
    <t>PO_Date</t>
  </si>
  <si>
    <t>PO Date</t>
  </si>
  <si>
    <t>PO_Prep_by</t>
  </si>
  <si>
    <t>Employee_master</t>
  </si>
  <si>
    <t>Prepared by</t>
  </si>
  <si>
    <t>PO_Apprvd_by</t>
  </si>
  <si>
    <t>Place holder for Approver info</t>
  </si>
  <si>
    <t>To be updated after PO Release &amp; consolidation of Line items for a given supplier</t>
  </si>
  <si>
    <t>PO_Line_No</t>
  </si>
  <si>
    <t>Varchar(10)</t>
  </si>
  <si>
    <t>Autogenerate - To be updated after PO Release &amp; consolidation of Line items for a given supplier</t>
  </si>
  <si>
    <t>To enable ad hoc procurement … not linked to Production Plan</t>
  </si>
  <si>
    <t xml:space="preserve">When Purchase Order is released the PO_Header Table is updated after consolidating all the PO_Detail_ID for a given Supplier. Thereafter the PO_Line_No is updated sequentially (Starting from 1) </t>
  </si>
  <si>
    <t>Line_item_Rate</t>
  </si>
  <si>
    <t>Line_item_total_price</t>
  </si>
  <si>
    <t>Unit Price x PO_Qnty</t>
  </si>
  <si>
    <t xml:space="preserve">Unit Price for procurement is pre-populated from Item Master if RM, BOF &amp; if Sub Con … it is taken from Sub Con Unit price
We allow user to override this value </t>
  </si>
  <si>
    <t>Adhoc</t>
  </si>
  <si>
    <t>Purchased Matl</t>
  </si>
  <si>
    <t>SubCon</t>
  </si>
  <si>
    <t>Open</t>
  </si>
  <si>
    <t>Current_QOH</t>
  </si>
  <si>
    <t>Current Qnty on Hand (QOH) as calculated. This should correspond with the actual qnty at the location</t>
  </si>
  <si>
    <t>QOH_Reserved</t>
  </si>
  <si>
    <t>qnty reserved for released WO. (this no can be greated than QOH)</t>
  </si>
  <si>
    <t>Matl_reserved_list</t>
  </si>
  <si>
    <t>Matl_resv_List_ID</t>
  </si>
  <si>
    <t>WO for which matl is reserved</t>
  </si>
  <si>
    <t>PO_List</t>
  </si>
  <si>
    <t>Matl to be allocated to released WO &amp; on completion date (earlier completion date gets priority over next dates …)</t>
  </si>
  <si>
    <t>Matl allocation based on logic …</t>
  </si>
  <si>
    <t xml:space="preserve">Set to Y when PO released to Supplier Company </t>
  </si>
  <si>
    <t>UI</t>
  </si>
  <si>
    <t>Masters-&gt; Document Type</t>
  </si>
  <si>
    <t>Document Type Name</t>
  </si>
  <si>
    <t>Document_Type</t>
  </si>
  <si>
    <t>Extn_info</t>
  </si>
  <si>
    <t>Extn_ID</t>
  </si>
  <si>
    <t>Field to be added (which will contain allowed Field Extn … 1:many)</t>
  </si>
  <si>
    <t>Allow_Delete</t>
  </si>
  <si>
    <t>Y</t>
  </si>
  <si>
    <t>If system has files (&gt; 1 No) with Extn then Allow_delete = N
Allow_delete = N for Extn for Document_Type to be deleted</t>
  </si>
  <si>
    <t>autointeger</t>
  </si>
  <si>
    <t>Carries the list of File Extensions (.xlxs, .pdf, ….</t>
  </si>
  <si>
    <t>Extn_name</t>
  </si>
  <si>
    <t>At time of saving if "." not available automatically append
 if file extn already in list show message File Extn in List … pl change</t>
  </si>
  <si>
    <t>Process Sheet</t>
  </si>
  <si>
    <t>.pdf</t>
  </si>
  <si>
    <t>Setup Sheet</t>
  </si>
  <si>
    <t>Extn Name</t>
  </si>
  <si>
    <t>Inspection Sheet</t>
  </si>
  <si>
    <t>Tool List</t>
  </si>
  <si>
    <t>Fixture BOM</t>
  </si>
  <si>
    <t>Part Program</t>
  </si>
  <si>
    <t>.txt</t>
  </si>
  <si>
    <t>.jpeg</t>
  </si>
  <si>
    <t>Work Instruction</t>
  </si>
  <si>
    <t>Extn_ID / Extn Name</t>
  </si>
  <si>
    <t>Department</t>
  </si>
  <si>
    <t>Dept_ID</t>
  </si>
  <si>
    <t>Docu_Category</t>
  </si>
  <si>
    <t>Master, Data Entry Format</t>
  </si>
  <si>
    <t>Existing Fields will remain the same …</t>
  </si>
  <si>
    <t>Docu_View_List</t>
  </si>
  <si>
    <t>Docu_View_ID</t>
  </si>
  <si>
    <t>Docu_Type_ID</t>
  </si>
  <si>
    <t>Department_ID</t>
  </si>
  <si>
    <t>Docu_category</t>
  </si>
  <si>
    <t>Docu_Category_ID</t>
  </si>
  <si>
    <t>Docu_Catetory</t>
  </si>
  <si>
    <t>Docu_Category_Desc</t>
  </si>
  <si>
    <t>Master Docu, Data Entry Format (Int), Data Entry Format (for Cust.)</t>
  </si>
  <si>
    <t>Varchar(25)</t>
  </si>
  <si>
    <t>Docu_List</t>
  </si>
  <si>
    <t>Doc_List_ID</t>
  </si>
  <si>
    <t>File_Name</t>
  </si>
  <si>
    <t>Autointeger</t>
  </si>
  <si>
    <t>List of Documents stored in desginated location</t>
  </si>
  <si>
    <t>Name of file allocated by Software</t>
  </si>
  <si>
    <t>Part Reference if Doc is related to a part</t>
  </si>
  <si>
    <t>routing_table</t>
  </si>
  <si>
    <t>Routing Ref</t>
  </si>
  <si>
    <t>Uploaded_by</t>
  </si>
  <si>
    <t>upload_date_time</t>
  </si>
  <si>
    <t>deletion_date</t>
  </si>
  <si>
    <t>Upload_UI</t>
  </si>
  <si>
    <t>UI_List</t>
  </si>
  <si>
    <t>UI_ID</t>
  </si>
  <si>
    <t>UI from where the Document was uploaded</t>
  </si>
  <si>
    <t>List of UI</t>
  </si>
  <si>
    <t>UI_Name</t>
  </si>
  <si>
    <t>varchar(20)</t>
  </si>
  <si>
    <t>UI Name</t>
  </si>
  <si>
    <t>date when file has to be deleted (if retention period applicable)</t>
  </si>
  <si>
    <t>Storage_Location</t>
  </si>
  <si>
    <t>Varchar(20)</t>
  </si>
  <si>
    <t>Location = Active or Archive (Master</t>
  </si>
  <si>
    <t>Doc_type_ID</t>
  </si>
  <si>
    <t>Doc_Type_ID</t>
  </si>
  <si>
    <t>Document Type reference</t>
  </si>
  <si>
    <t>Link to WO</t>
  </si>
  <si>
    <t>line to SO (if applicable)</t>
  </si>
  <si>
    <t>Uploaded by</t>
  </si>
  <si>
    <t>Opr_No Reference</t>
  </si>
  <si>
    <t>Upload Time</t>
  </si>
  <si>
    <t>Created_by</t>
  </si>
  <si>
    <t>Person who created Document Type</t>
  </si>
  <si>
    <t>Creation_Time</t>
  </si>
  <si>
    <t>Date when Document Type was created</t>
  </si>
  <si>
    <t>Data_Reqd_by_Cust</t>
  </si>
  <si>
    <t>Field to be entered only if Data_Entry_Format = Y. Field = Y if data needs to be shared with Customer</t>
  </si>
  <si>
    <t>Default_Ret_per_mon</t>
  </si>
  <si>
    <t>Default_Ret_per_Yr</t>
  </si>
  <si>
    <t>Default Retention Period Year.</t>
  </si>
  <si>
    <t>Retention_days</t>
  </si>
  <si>
    <t>Cust_Retn_data</t>
  </si>
  <si>
    <t>Cust_Retn_Data_ID</t>
  </si>
  <si>
    <t>Contains customer specific data retention period info</t>
  </si>
  <si>
    <t>Document_Type_ID</t>
  </si>
  <si>
    <t>Customer Company Link</t>
  </si>
  <si>
    <t>Ret_per_mon</t>
  </si>
  <si>
    <t>Ret_per_Yr</t>
  </si>
  <si>
    <t>First time copy value stored in Default_Ret_Per_mon. User can override</t>
  </si>
  <si>
    <t>First time copy value stored in Default_Ret_Per_Yr. User can override</t>
  </si>
  <si>
    <t>Calculated Hidden field = No of Mon x 30 + No of years x 365 (Internal field) this calculated No is added to date of upload to arrive at deletion date</t>
  </si>
  <si>
    <t>Updated_by</t>
  </si>
  <si>
    <t>Data entered by</t>
  </si>
  <si>
    <t>Data entry Date</t>
  </si>
  <si>
    <t>"Reference"</t>
  </si>
  <si>
    <t>If Document Category = Data Entry Format then Data_reqd_by_Cust field to be entered</t>
  </si>
  <si>
    <t>Field to be entered only if Docu_Category = Data Entry Format. Default Retention Period (months). If Customer requires data &amp; has different requirement, can be overriden for specific customer</t>
  </si>
  <si>
    <t>Upload UI</t>
  </si>
  <si>
    <t>Fixture Drawing</t>
  </si>
  <si>
    <t>Tool Drawing</t>
  </si>
  <si>
    <t>Routing Step</t>
  </si>
  <si>
    <t>Routing Step -&gt; M/c</t>
  </si>
  <si>
    <t>Part Drawing</t>
  </si>
  <si>
    <t>Item Master</t>
  </si>
  <si>
    <t>.tif</t>
  </si>
  <si>
    <t>Part Specifications</t>
  </si>
  <si>
    <t>Balloon List</t>
  </si>
  <si>
    <t>.png</t>
  </si>
  <si>
    <t>Docu_Upload_List</t>
  </si>
  <si>
    <t>Docu_Upload_ID</t>
  </si>
  <si>
    <t>Departments that can view Document Type</t>
  </si>
  <si>
    <t>Departments that can upload document type</t>
  </si>
  <si>
    <t>Docu_list</t>
  </si>
  <si>
    <t>Docu_status</t>
  </si>
  <si>
    <t>docu_status_ID</t>
  </si>
  <si>
    <t>Status = Active, Archieved, Deleted …</t>
  </si>
  <si>
    <t>Docu_status_ID</t>
  </si>
  <si>
    <t>Docu_status_desc</t>
  </si>
  <si>
    <t>Comments</t>
  </si>
  <si>
    <t>Comments for the User</t>
  </si>
  <si>
    <t>Manufactured Part</t>
  </si>
  <si>
    <t>Assembly</t>
  </si>
  <si>
    <t>RM</t>
  </si>
  <si>
    <t>Child Part</t>
  </si>
  <si>
    <t>Customer Supplied</t>
  </si>
  <si>
    <t>Standard</t>
  </si>
  <si>
    <t>Made to Print</t>
  </si>
  <si>
    <t>Catalog</t>
  </si>
  <si>
    <t>2D Drawing</t>
  </si>
  <si>
    <t>Supplier Part No</t>
  </si>
  <si>
    <t>optional</t>
  </si>
  <si>
    <t>3D Drawing</t>
  </si>
  <si>
    <t>Extn.</t>
  </si>
  <si>
    <t>-</t>
  </si>
  <si>
    <t>pdf</t>
  </si>
  <si>
    <t>Specification</t>
  </si>
  <si>
    <t>Inspection Plan</t>
  </si>
  <si>
    <t>in Routing</t>
  </si>
  <si>
    <t>mandatory</t>
  </si>
  <si>
    <t>Document Type</t>
  </si>
  <si>
    <t>Others</t>
  </si>
  <si>
    <t>Item_Master_Content-&gt;</t>
  </si>
  <si>
    <t>Item_master_Doc_list</t>
  </si>
  <si>
    <t>Item_master_Doc_List_ID</t>
  </si>
  <si>
    <t>Document List for each type of Item Master</t>
  </si>
  <si>
    <t>Item_Master_Content</t>
  </si>
  <si>
    <t>Manf Part - Child Part</t>
  </si>
  <si>
    <t>Manf Part - Assembly</t>
  </si>
  <si>
    <t>RM - Customer Supplied</t>
  </si>
  <si>
    <t>RM - Purchased - Made to Print</t>
  </si>
  <si>
    <t>Purchased</t>
  </si>
  <si>
    <t>BOF - Standard</t>
  </si>
  <si>
    <t>RM - Purchased - Standard</t>
  </si>
  <si>
    <t>BOF - Made to Print</t>
  </si>
  <si>
    <t>BOF - Catalog</t>
  </si>
  <si>
    <t>Item_Master_Content_ID</t>
  </si>
  <si>
    <t>Associate Item Master Type with Document Type</t>
  </si>
  <si>
    <t>Document_type_ID</t>
  </si>
  <si>
    <t>Mandatory</t>
  </si>
  <si>
    <t>Document Type upload Mandatory</t>
  </si>
  <si>
    <t>Person who created the association betwn Item Master &amp; Doc Type</t>
  </si>
  <si>
    <t>Updated_on</t>
  </si>
  <si>
    <t>Both fields updated automatically</t>
  </si>
  <si>
    <t>Item_Master_content</t>
  </si>
  <si>
    <t>File contains the Item Master Content … this will be filled directly in the table … No UI planned for updation</t>
  </si>
  <si>
    <t>Item_Master_Content_Desc</t>
  </si>
  <si>
    <t>VarChar(25)</t>
  </si>
  <si>
    <t>Refer to the list on the side</t>
  </si>
  <si>
    <t>Item Master Content</t>
  </si>
  <si>
    <t>to link to the respective UI where document will be uploaded</t>
  </si>
  <si>
    <t>Std</t>
  </si>
  <si>
    <t>Own Purchased</t>
  </si>
  <si>
    <t>Part Info</t>
  </si>
  <si>
    <t>RM Type</t>
  </si>
  <si>
    <t>Part Desc</t>
  </si>
  <si>
    <t>Base RM, Std, Spec</t>
  </si>
  <si>
    <t>RM Wt</t>
  </si>
  <si>
    <t>Notes</t>
  </si>
  <si>
    <t>Reorder Level</t>
  </si>
  <si>
    <t>Reorder Qnty</t>
  </si>
  <si>
    <t>Purchase Details</t>
  </si>
  <si>
    <t>Supplier</t>
  </si>
  <si>
    <t>MOQ</t>
  </si>
  <si>
    <t>Lead Time</t>
  </si>
  <si>
    <t>Price</t>
  </si>
  <si>
    <t>SOB (Share of Business)</t>
  </si>
  <si>
    <t>Addn Info</t>
  </si>
  <si>
    <t>Optional</t>
  </si>
  <si>
    <t>Not Applicable</t>
  </si>
  <si>
    <t xml:space="preserve">Disable </t>
  </si>
  <si>
    <t>Disable</t>
  </si>
  <si>
    <t>Raw Material Field Applicability List</t>
  </si>
  <si>
    <t>BOF Field Applicability List</t>
  </si>
  <si>
    <t>Rev No / Date</t>
  </si>
  <si>
    <t>UOM</t>
  </si>
  <si>
    <t>Rev Date</t>
  </si>
  <si>
    <t>Part No / Rev Mo / Rev Date</t>
  </si>
  <si>
    <t>Rev No / Rev Date</t>
  </si>
  <si>
    <t>Mc_Type_doc_list</t>
  </si>
  <si>
    <t>Mc_type_Doc_List_ID</t>
  </si>
  <si>
    <t>Associate Mc Type with Document Type</t>
  </si>
  <si>
    <t>Mc_Id</t>
  </si>
  <si>
    <t>Mc_Sl_No_Doc_List</t>
  </si>
  <si>
    <t>Mc_sl_No_doc_list_ID</t>
  </si>
  <si>
    <t>This associates individual mc with doc types to be uploaded</t>
  </si>
  <si>
    <t>Mc_List</t>
  </si>
  <si>
    <t>Mc_ID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</si>
</sst>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9"/>
      <color indexed="81"/>
      <name val="Tahoma"/>
      <charset val="1"/>
    </font>
    <font>
      <b/>
      <sz val="9"/>
      <color indexed="81"/>
      <name val="Tahoma"/>
      <charset val="1"/>
    </font>
    <font>
      <strike/>
      <sz val="11"/>
      <color theme="1"/>
      <name val="Calibri"/>
      <family val="2"/>
      <scheme val="minor"/>
    </font>
    <font>
      <sz val="11"/>
      <color rgb="FFFF0000"/>
      <name val="Calibri"/>
      <family val="2"/>
      <scheme val="minor"/>
    </font>
    <font>
      <sz val="8"/>
      <name val="Calibri"/>
      <family val="2"/>
      <scheme val="minor"/>
    </font>
    <font>
      <b/>
      <sz val="11"/>
      <color rgb="FFFF0000"/>
      <name val="Calibri"/>
      <family val="2"/>
      <scheme val="minor"/>
    </font>
    <font>
      <sz val="12"/>
      <color theme="1"/>
      <name val="Calibri"/>
      <family val="2"/>
      <scheme val="minor"/>
    </font>
  </fonts>
  <fills count="11">
    <fill>
      <patternFill patternType="none"/>
    </fill>
    <fill>
      <patternFill patternType="gray125"/>
    </fill>
    <fill>
      <patternFill patternType="solid">
        <fgColor rgb="FFF3F3F3"/>
        <bgColor indexed="64"/>
      </patternFill>
    </fill>
    <fill>
      <patternFill patternType="solid">
        <fgColor rgb="FFFFC000"/>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7"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9">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Alignment="1">
      <alignment horizontal="center" vertical="top" wrapText="1"/>
    </xf>
    <xf numFmtId="0" fontId="1" fillId="0" borderId="0" xfId="0" applyFont="1" applyAlignment="1">
      <alignment horizontal="center" vertical="top" wrapText="1"/>
    </xf>
    <xf numFmtId="0" fontId="1" fillId="2" borderId="0" xfId="0" applyFont="1" applyFill="1" applyAlignment="1">
      <alignment vertical="top" wrapText="1"/>
    </xf>
    <xf numFmtId="0" fontId="0" fillId="0" borderId="0" xfId="0" applyAlignment="1">
      <alignment vertical="top"/>
    </xf>
    <xf numFmtId="0" fontId="0" fillId="0" borderId="0" xfId="0" applyAlignment="1">
      <alignment wrapText="1"/>
    </xf>
    <xf numFmtId="0" fontId="0" fillId="0" borderId="0" xfId="0" applyAlignment="1">
      <alignment horizontal="center" wrapText="1"/>
    </xf>
    <xf numFmtId="0" fontId="0" fillId="3" borderId="0" xfId="0" applyFill="1"/>
    <xf numFmtId="0" fontId="1" fillId="0" borderId="0" xfId="0" applyFont="1"/>
    <xf numFmtId="0" fontId="0" fillId="0" borderId="0" xfId="0" applyAlignment="1">
      <alignment horizontal="center" vertical="top"/>
    </xf>
    <xf numFmtId="0" fontId="0" fillId="0" borderId="0" xfId="0" applyAlignment="1">
      <alignment horizontal="center"/>
    </xf>
    <xf numFmtId="0" fontId="1" fillId="4" borderId="1" xfId="0" applyFont="1" applyFill="1" applyBorder="1" applyAlignment="1">
      <alignment vertical="top"/>
    </xf>
    <xf numFmtId="0" fontId="1" fillId="4" borderId="1" xfId="0" applyFont="1" applyFill="1" applyBorder="1" applyAlignment="1">
      <alignment horizontal="center" vertical="top"/>
    </xf>
    <xf numFmtId="0" fontId="1" fillId="5" borderId="1" xfId="0" applyFont="1" applyFill="1" applyBorder="1" applyAlignment="1">
      <alignment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1" fillId="4" borderId="1" xfId="0" applyFont="1" applyFill="1" applyBorder="1" applyAlignment="1">
      <alignment horizontal="center" vertical="top" wrapText="1"/>
    </xf>
    <xf numFmtId="0" fontId="0" fillId="0" borderId="1" xfId="0" applyBorder="1"/>
    <xf numFmtId="0" fontId="0" fillId="0" borderId="1" xfId="0" applyBorder="1" applyAlignment="1">
      <alignment horizontal="center" vertical="top"/>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left" vertical="top" wrapText="1" indent="1"/>
    </xf>
    <xf numFmtId="0" fontId="0" fillId="0" borderId="1" xfId="0" applyBorder="1" applyAlignment="1">
      <alignment horizontal="left" indent="2"/>
    </xf>
    <xf numFmtId="0" fontId="0" fillId="0" borderId="1" xfId="0" applyBorder="1" applyAlignment="1">
      <alignment horizontal="left" indent="1"/>
    </xf>
    <xf numFmtId="0" fontId="0" fillId="0" borderId="1" xfId="0" applyBorder="1" applyAlignment="1">
      <alignment horizontal="left" indent="3"/>
    </xf>
    <xf numFmtId="0" fontId="0" fillId="0" borderId="1" xfId="0" applyBorder="1" applyAlignment="1">
      <alignment horizontal="left" vertical="top" indent="1"/>
    </xf>
    <xf numFmtId="0" fontId="0" fillId="0" borderId="0" xfId="0" applyAlignment="1">
      <alignment horizontal="left" vertical="top" wrapText="1"/>
    </xf>
    <xf numFmtId="0" fontId="1" fillId="0" borderId="0" xfId="0" applyFont="1" applyAlignment="1">
      <alignment horizontal="left" indent="1"/>
    </xf>
    <xf numFmtId="0" fontId="6" fillId="0" borderId="0" xfId="0" applyFont="1"/>
    <xf numFmtId="0" fontId="1" fillId="0" borderId="0" xfId="0" applyFont="1" applyAlignment="1">
      <alignment horizontal="center" vertical="top"/>
    </xf>
    <xf numFmtId="0" fontId="0" fillId="7" borderId="1" xfId="0" applyFill="1" applyBorder="1" applyAlignment="1">
      <alignment horizontal="left" indent="2"/>
    </xf>
    <xf numFmtId="0" fontId="0" fillId="7" borderId="1" xfId="0" applyFill="1" applyBorder="1" applyAlignment="1">
      <alignment horizontal="center" vertical="top"/>
    </xf>
    <xf numFmtId="0" fontId="0" fillId="7" borderId="1" xfId="0" applyFill="1" applyBorder="1" applyAlignment="1">
      <alignment horizontal="center"/>
    </xf>
    <xf numFmtId="0" fontId="0" fillId="7" borderId="1" xfId="0" applyFill="1" applyBorder="1" applyAlignment="1">
      <alignment horizontal="left" vertical="top" indent="3"/>
    </xf>
    <xf numFmtId="0" fontId="1" fillId="0" borderId="0" xfId="0" applyFont="1" applyAlignment="1">
      <alignment vertical="top"/>
    </xf>
    <xf numFmtId="0" fontId="0" fillId="0" borderId="0" xfId="0" applyAlignment="1"/>
    <xf numFmtId="0" fontId="0" fillId="0" borderId="1" xfId="0" applyBorder="1" applyAlignment="1">
      <alignment horizontal="left" vertical="top" wrapText="1"/>
    </xf>
    <xf numFmtId="0" fontId="0" fillId="0" borderId="0" xfId="0" applyFill="1" applyBorder="1" applyAlignment="1">
      <alignment horizontal="left"/>
    </xf>
    <xf numFmtId="0" fontId="9" fillId="0" borderId="0" xfId="0" applyFont="1"/>
    <xf numFmtId="0" fontId="0" fillId="0" borderId="1" xfId="0" applyBorder="1" applyAlignment="1"/>
    <xf numFmtId="0" fontId="1" fillId="4" borderId="1" xfId="0" applyFont="1" applyFill="1" applyBorder="1" applyAlignment="1">
      <alignment vertical="top" wrapText="1"/>
    </xf>
    <xf numFmtId="0" fontId="0" fillId="0" borderId="1" xfId="0" applyBorder="1" applyAlignment="1">
      <alignment vertical="top"/>
    </xf>
    <xf numFmtId="14" fontId="0" fillId="0" borderId="1" xfId="0" applyNumberFormat="1" applyBorder="1" applyAlignment="1">
      <alignment vertical="top"/>
    </xf>
    <xf numFmtId="0" fontId="0" fillId="0" borderId="0" xfId="0" applyFill="1" applyAlignment="1">
      <alignment vertical="top" wrapText="1"/>
    </xf>
    <xf numFmtId="14" fontId="0" fillId="0" borderId="1" xfId="0" applyNumberFormat="1" applyBorder="1" applyAlignment="1">
      <alignment horizontal="center"/>
    </xf>
    <xf numFmtId="0" fontId="0" fillId="0" borderId="1" xfId="0" applyFill="1" applyBorder="1" applyAlignment="1">
      <alignment horizontal="center" vertical="top"/>
    </xf>
    <xf numFmtId="0" fontId="0" fillId="0" borderId="0" xfId="0" applyFill="1" applyAlignment="1">
      <alignment wrapText="1"/>
    </xf>
    <xf numFmtId="0" fontId="0" fillId="0" borderId="1" xfId="0" applyFill="1" applyBorder="1" applyAlignment="1">
      <alignment horizontal="center"/>
    </xf>
    <xf numFmtId="0" fontId="0" fillId="0" borderId="1" xfId="0" applyFill="1" applyBorder="1" applyAlignment="1">
      <alignment horizontal="center" vertical="top" wrapText="1"/>
    </xf>
    <xf numFmtId="0" fontId="0" fillId="0" borderId="1" xfId="0" applyFill="1" applyBorder="1" applyAlignment="1">
      <alignment wrapText="1"/>
    </xf>
    <xf numFmtId="0" fontId="0" fillId="0" borderId="1" xfId="0" applyFill="1" applyBorder="1" applyAlignment="1">
      <alignment vertical="top" wrapText="1"/>
    </xf>
    <xf numFmtId="0" fontId="0" fillId="8" borderId="1" xfId="0" applyFill="1" applyBorder="1"/>
    <xf numFmtId="0" fontId="0" fillId="8" borderId="1" xfId="0" applyFill="1" applyBorder="1" applyAlignment="1">
      <alignment horizontal="center" vertical="top" wrapText="1"/>
    </xf>
    <xf numFmtId="14" fontId="0" fillId="9" borderId="1" xfId="0" applyNumberFormat="1" applyFill="1" applyBorder="1" applyAlignment="1">
      <alignment horizontal="center"/>
    </xf>
    <xf numFmtId="14" fontId="0" fillId="0" borderId="1" xfId="0" applyNumberFormat="1" applyFill="1" applyBorder="1" applyAlignment="1">
      <alignment horizontal="center"/>
    </xf>
    <xf numFmtId="14" fontId="0" fillId="10" borderId="1" xfId="0" applyNumberFormat="1" applyFill="1" applyBorder="1" applyAlignment="1">
      <alignment horizontal="center"/>
    </xf>
    <xf numFmtId="14" fontId="0" fillId="6" borderId="1" xfId="0" applyNumberFormat="1" applyFill="1" applyBorder="1" applyAlignment="1">
      <alignment horizontal="center"/>
    </xf>
    <xf numFmtId="0" fontId="0" fillId="0" borderId="0" xfId="0" applyFill="1" applyAlignment="1"/>
    <xf numFmtId="0" fontId="0" fillId="0" borderId="0" xfId="0" applyFill="1"/>
    <xf numFmtId="14" fontId="0" fillId="8" borderId="1" xfId="0" applyNumberFormat="1" applyFill="1" applyBorder="1" applyAlignment="1">
      <alignment horizontal="center"/>
    </xf>
    <xf numFmtId="0" fontId="0" fillId="0" borderId="0" xfId="0" applyFont="1" applyAlignment="1">
      <alignment vertical="top" wrapText="1"/>
    </xf>
    <xf numFmtId="0" fontId="0" fillId="0" borderId="0" xfId="0" applyAlignment="1">
      <alignment horizontal="left" vertical="top"/>
    </xf>
    <xf numFmtId="0" fontId="1" fillId="0" borderId="0" xfId="0" applyFont="1" applyAlignment="1">
      <alignment horizontal="left" vertical="top"/>
    </xf>
    <xf numFmtId="14" fontId="0" fillId="0" borderId="0" xfId="0" applyNumberFormat="1" applyAlignment="1">
      <alignment horizontal="center" vertical="top"/>
    </xf>
    <xf numFmtId="0" fontId="0" fillId="0" borderId="0" xfId="0" applyAlignment="1">
      <alignment horizontal="left" vertical="top" wrapText="1"/>
    </xf>
    <xf numFmtId="0" fontId="1" fillId="0" borderId="0" xfId="0" applyFont="1" applyFill="1" applyAlignment="1">
      <alignment horizontal="center" vertical="top" wrapText="1"/>
    </xf>
    <xf numFmtId="0" fontId="0" fillId="0" borderId="0" xfId="0" applyFill="1" applyAlignment="1">
      <alignment vertical="top"/>
    </xf>
    <xf numFmtId="0" fontId="6" fillId="0" borderId="0" xfId="0" applyFont="1" applyFill="1"/>
    <xf numFmtId="0" fontId="0" fillId="0" borderId="0" xfId="0" applyFont="1" applyFill="1" applyAlignment="1">
      <alignment vertical="top" wrapText="1"/>
    </xf>
    <xf numFmtId="14" fontId="0" fillId="0" borderId="0" xfId="0" applyNumberFormat="1" applyAlignment="1">
      <alignment vertical="top" wrapText="1"/>
    </xf>
    <xf numFmtId="14" fontId="0" fillId="0" borderId="0" xfId="0" applyNumberFormat="1" applyAlignment="1">
      <alignment vertical="top"/>
    </xf>
    <xf numFmtId="14" fontId="0" fillId="0" borderId="0" xfId="0" applyNumberFormat="1" applyFont="1" applyAlignment="1">
      <alignment vertical="top"/>
    </xf>
    <xf numFmtId="0" fontId="0"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6" fillId="0" borderId="0" xfId="0" applyFont="1" applyFill="1" applyAlignment="1">
      <alignment vertical="top"/>
    </xf>
    <xf numFmtId="0" fontId="6" fillId="0" borderId="0" xfId="0" applyFont="1" applyFill="1" applyAlignment="1">
      <alignment vertical="top" wrapText="1"/>
    </xf>
    <xf numFmtId="0" fontId="6" fillId="0" borderId="0" xfId="0" applyFont="1" applyAlignment="1">
      <alignment wrapText="1"/>
    </xf>
    <xf numFmtId="0" fontId="0" fillId="0" borderId="0" xfId="0" applyFont="1" applyFill="1" applyAlignment="1">
      <alignment vertical="top"/>
    </xf>
    <xf numFmtId="0" fontId="0" fillId="0" borderId="1" xfId="0" applyBorder="1" applyAlignment="1">
      <alignment horizontal="center" vertical="top"/>
    </xf>
    <xf numFmtId="0" fontId="0" fillId="0" borderId="1" xfId="0" applyBorder="1" applyAlignment="1">
      <alignment horizontal="left" vertical="top" indent="2"/>
    </xf>
    <xf numFmtId="0" fontId="1" fillId="0" borderId="1" xfId="0" applyFont="1" applyBorder="1"/>
    <xf numFmtId="0" fontId="1" fillId="0" borderId="1" xfId="0" applyFont="1" applyBorder="1" applyAlignment="1">
      <alignment horizontal="left" indent="1"/>
    </xf>
    <xf numFmtId="0" fontId="9" fillId="0" borderId="1" xfId="0" applyFont="1" applyBorder="1" applyAlignment="1">
      <alignment horizontal="center" vertical="top"/>
    </xf>
    <xf numFmtId="0" fontId="1" fillId="0" borderId="0" xfId="0" applyFont="1" applyBorder="1"/>
    <xf numFmtId="0" fontId="0" fillId="0" borderId="0" xfId="0" applyBorder="1" applyAlignment="1">
      <alignment horizontal="center" vertical="top"/>
    </xf>
    <xf numFmtId="0" fontId="1" fillId="0" borderId="0" xfId="0" applyFont="1" applyBorder="1" applyAlignment="1">
      <alignment horizontal="left" indent="1"/>
    </xf>
    <xf numFmtId="0" fontId="0" fillId="0" borderId="0" xfId="0" applyBorder="1" applyAlignment="1">
      <alignment horizontal="left" indent="2"/>
    </xf>
    <xf numFmtId="0" fontId="9" fillId="0" borderId="0" xfId="0" applyFont="1" applyBorder="1" applyAlignment="1">
      <alignment horizontal="center" vertical="top"/>
    </xf>
    <xf numFmtId="0" fontId="0" fillId="0" borderId="0" xfId="0" applyBorder="1"/>
    <xf numFmtId="0" fontId="0" fillId="0" borderId="0" xfId="0" applyAlignment="1">
      <alignment horizontal="left" vertical="top" wrapText="1"/>
    </xf>
    <xf numFmtId="0" fontId="0" fillId="0" borderId="1" xfId="0" applyBorder="1" applyAlignment="1">
      <alignment horizontal="center"/>
    </xf>
    <xf numFmtId="0" fontId="0" fillId="0" borderId="0" xfId="0" applyFont="1" applyAlignment="1">
      <alignment horizontal="left" vertical="top" wrapText="1"/>
    </xf>
    <xf numFmtId="0" fontId="0" fillId="3" borderId="0" xfId="0" applyFill="1" applyAlignment="1">
      <alignment horizontal="left" vertical="top" wrapText="1"/>
    </xf>
    <xf numFmtId="0" fontId="0" fillId="0" borderId="1" xfId="0" applyBorder="1" applyAlignment="1">
      <alignment horizontal="center" vertical="top"/>
    </xf>
    <xf numFmtId="0" fontId="0" fillId="0" borderId="1" xfId="0" applyBorder="1" applyAlignment="1">
      <alignment horizontal="right" vertical="center"/>
    </xf>
    <xf numFmtId="0" fontId="0" fillId="0" borderId="1" xfId="0" applyBorder="1" applyAlignment="1">
      <alignment horizontal="center" vertical="top" wrapText="1"/>
    </xf>
  </cellXfs>
  <cellStyles count="1">
    <cellStyle name="Normal" xfId="0" builtinId="0"/>
  </cellStyles>
  <dxfs count="15">
    <dxf>
      <fill>
        <patternFill patternType="solid">
          <bgColor rgb="FFFFFF00"/>
        </patternFill>
      </fill>
    </dxf>
    <dxf>
      <alignment vertical="top"/>
    </dxf>
    <dxf>
      <alignment vertical="top"/>
    </dxf>
    <dxf>
      <alignment wrapText="1" indent="0"/>
    </dxf>
    <dxf>
      <alignment wrapText="1" indent="0"/>
    </dxf>
    <dxf>
      <alignment horizontal="center"/>
    </dxf>
    <dxf>
      <alignment vertical="top"/>
    </dxf>
    <dxf>
      <alignment horizontal="center"/>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top"/>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Working%20Files/K%20G%20K/Manf%20Engg/CWB/UI/Business%20Acquisition/BA%20Notes%2003-03-2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ok Rao" refreshedDate="45354.533242245372" createdVersion="8" refreshedVersion="8" minRefreshableVersion="3" recordCount="18">
  <cacheSource type="worksheet">
    <worksheetSource ref="A3:F21" sheet="BOM - Status Defn" r:id="rId2"/>
  </cacheSource>
  <cacheFields count="6">
    <cacheField name="Part No / Part Desc" numFmtId="0">
      <sharedItems count="13">
        <s v="Assy_0001"/>
        <s v="Sub_Assy_001"/>
        <s v="Child_Part_1"/>
        <s v="Child_Part_2"/>
        <s v="Child_Part_3"/>
        <s v="Sub_Assy_002"/>
        <s v="Child_Part_4"/>
        <s v="Sub_Assy_003"/>
        <s v="Child_Part_5"/>
        <s v="Child_Part_6"/>
        <s v="Sub_Assy_004"/>
        <s v="Child_Part_7"/>
        <s v="Child_part_8"/>
      </sharedItems>
    </cacheField>
    <cacheField name="Assy / Child" numFmtId="0">
      <sharedItems count="2">
        <s v="Assy"/>
        <s v="Child"/>
      </sharedItems>
    </cacheField>
    <cacheField name="BOM Qnty" numFmtId="0">
      <sharedItems containsString="0" containsBlank="1" containsNumber="1" containsInteger="1" minValue="1" maxValue="4"/>
    </cacheField>
    <cacheField name="Assy_Qnty" numFmtId="0">
      <sharedItems containsString="0" containsBlank="1" containsNumber="1" containsInteger="1" minValue="1" maxValue="6"/>
    </cacheField>
    <cacheField name="Child_Qnty" numFmtId="0">
      <sharedItems containsString="0" containsBlank="1" containsNumber="1" containsInteger="1" minValue="1" maxValue="24"/>
    </cacheField>
    <cacheField name="Part Type" numFmtId="0">
      <sharedItems count="2">
        <s v="Manf"/>
        <s v="BOF"/>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
  <r>
    <x v="0"/>
    <x v="0"/>
    <m/>
    <n v="1"/>
    <m/>
    <x v="0"/>
  </r>
  <r>
    <x v="1"/>
    <x v="0"/>
    <n v="2"/>
    <n v="2"/>
    <m/>
    <x v="0"/>
  </r>
  <r>
    <x v="2"/>
    <x v="1"/>
    <n v="3"/>
    <m/>
    <n v="6"/>
    <x v="0"/>
  </r>
  <r>
    <x v="3"/>
    <x v="1"/>
    <n v="3"/>
    <m/>
    <n v="6"/>
    <x v="1"/>
  </r>
  <r>
    <x v="4"/>
    <x v="1"/>
    <n v="1"/>
    <m/>
    <n v="2"/>
    <x v="0"/>
  </r>
  <r>
    <x v="5"/>
    <x v="0"/>
    <n v="1"/>
    <n v="1"/>
    <m/>
    <x v="0"/>
  </r>
  <r>
    <x v="4"/>
    <x v="1"/>
    <n v="3"/>
    <m/>
    <n v="3"/>
    <x v="0"/>
  </r>
  <r>
    <x v="6"/>
    <x v="1"/>
    <n v="1"/>
    <m/>
    <n v="1"/>
    <x v="0"/>
  </r>
  <r>
    <x v="7"/>
    <x v="0"/>
    <n v="2"/>
    <n v="2"/>
    <m/>
    <x v="0"/>
  </r>
  <r>
    <x v="8"/>
    <x v="1"/>
    <n v="2"/>
    <m/>
    <n v="4"/>
    <x v="1"/>
  </r>
  <r>
    <x v="9"/>
    <x v="1"/>
    <n v="3"/>
    <m/>
    <n v="6"/>
    <x v="1"/>
  </r>
  <r>
    <x v="3"/>
    <x v="1"/>
    <n v="2"/>
    <m/>
    <n v="4"/>
    <x v="1"/>
  </r>
  <r>
    <x v="10"/>
    <x v="0"/>
    <n v="3"/>
    <n v="6"/>
    <m/>
    <x v="0"/>
  </r>
  <r>
    <x v="11"/>
    <x v="1"/>
    <n v="1"/>
    <m/>
    <n v="6"/>
    <x v="0"/>
  </r>
  <r>
    <x v="2"/>
    <x v="1"/>
    <n v="4"/>
    <m/>
    <n v="24"/>
    <x v="0"/>
  </r>
  <r>
    <x v="11"/>
    <x v="1"/>
    <n v="1"/>
    <m/>
    <n v="1"/>
    <x v="0"/>
  </r>
  <r>
    <x v="12"/>
    <x v="1"/>
    <n v="3"/>
    <m/>
    <n v="3"/>
    <x v="1"/>
  </r>
  <r>
    <x v="4"/>
    <x v="1"/>
    <n v="2"/>
    <m/>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art No">
  <location ref="K5:M18" firstHeaderRow="0" firstDataRow="1" firstDataCol="1"/>
  <pivotFields count="6">
    <pivotField axis="axisRow" showAll="0">
      <items count="14">
        <item x="0"/>
        <item x="2"/>
        <item x="3"/>
        <item x="4"/>
        <item x="6"/>
        <item x="8"/>
        <item x="9"/>
        <item x="11"/>
        <item x="12"/>
        <item x="1"/>
        <item x="5"/>
        <item x="7"/>
        <item x="10"/>
        <item t="default"/>
      </items>
    </pivotField>
    <pivotField multipleItemSelectionAllowed="1" showAll="0">
      <items count="3">
        <item x="0"/>
        <item x="1"/>
        <item t="default"/>
      </items>
    </pivotField>
    <pivotField showAll="0"/>
    <pivotField dataField="1" showAll="0"/>
    <pivotField dataField="1" showAll="0"/>
    <pivotField showAll="0">
      <items count="3">
        <item x="1"/>
        <item x="0"/>
        <item t="default"/>
      </items>
    </pivotField>
  </pivotFields>
  <rowFields count="1">
    <field x="0"/>
  </rowFields>
  <rowItems count="13">
    <i>
      <x/>
    </i>
    <i>
      <x v="1"/>
    </i>
    <i>
      <x v="2"/>
    </i>
    <i>
      <x v="3"/>
    </i>
    <i>
      <x v="4"/>
    </i>
    <i>
      <x v="5"/>
    </i>
    <i>
      <x v="6"/>
    </i>
    <i>
      <x v="7"/>
    </i>
    <i>
      <x v="8"/>
    </i>
    <i>
      <x v="9"/>
    </i>
    <i>
      <x v="10"/>
    </i>
    <i>
      <x v="11"/>
    </i>
    <i>
      <x v="12"/>
    </i>
  </rowItems>
  <colFields count="1">
    <field x="-2"/>
  </colFields>
  <colItems count="2">
    <i>
      <x/>
    </i>
    <i i="1">
      <x v="1"/>
    </i>
  </colItems>
  <dataFields count="2">
    <dataField name="Child Part Qnty" fld="4" baseField="0" baseItem="0"/>
    <dataField name="Assy Qnty" fld="3" baseField="0" baseItem="0"/>
  </dataFields>
  <formats count="15">
    <format dxfId="14">
      <pivotArea dataOnly="0" labelOnly="1" outline="0" fieldPosition="0">
        <references count="1">
          <reference field="4294967294" count="2">
            <x v="0"/>
            <x v="1"/>
          </reference>
        </references>
      </pivotArea>
    </format>
    <format dxfId="13">
      <pivotArea dataOnly="0" labelOnly="1" outline="0" fieldPosition="0">
        <references count="1">
          <reference field="4294967294" count="2">
            <x v="0"/>
            <x v="1"/>
          </reference>
        </references>
      </pivotArea>
    </format>
    <format dxfId="12">
      <pivotArea collapsedLevelsAreSubtotals="1" fieldPosition="0">
        <references count="1">
          <reference field="0" count="0"/>
        </references>
      </pivotArea>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outline="0" fieldPosition="0">
        <references count="1">
          <reference field="4294967294" count="2">
            <x v="0"/>
            <x v="1"/>
          </reference>
        </references>
      </pivotArea>
    </format>
    <format dxfId="8">
      <pivotArea collapsedLevelsAreSubtotals="1" fieldPosition="0">
        <references count="2">
          <reference field="4294967294" count="1" selected="0">
            <x v="1"/>
          </reference>
          <reference field="0" count="1">
            <x v="0"/>
          </reference>
        </references>
      </pivotArea>
    </format>
    <format dxfId="7">
      <pivotArea collapsedLevelsAreSubtotals="1" fieldPosition="0">
        <references count="2">
          <reference field="4294967294" count="1" selected="0">
            <x v="1"/>
          </reference>
          <reference field="0" count="1">
            <x v="0"/>
          </reference>
        </references>
      </pivotArea>
    </format>
    <format dxfId="6">
      <pivotArea outline="0" collapsedLevelsAreSubtotals="1" fieldPosition="0"/>
    </format>
    <format dxfId="5">
      <pivotArea outline="0" collapsedLevelsAreSubtotals="1" fieldPosition="0"/>
    </format>
    <format dxfId="4">
      <pivotArea field="0" type="button" dataOnly="0" labelOnly="1" outline="0" axis="axisRow" fieldPosition="0"/>
    </format>
    <format dxfId="3">
      <pivotArea dataOnly="0" labelOnly="1" outline="0" fieldPosition="0">
        <references count="1">
          <reference field="4294967294" count="2">
            <x v="0"/>
            <x v="1"/>
          </reference>
        </references>
      </pivotArea>
    </format>
    <format dxfId="2">
      <pivotArea field="0" type="button" dataOnly="0" labelOnly="1" outline="0" axis="axisRow" fieldPosition="0"/>
    </format>
    <format dxfId="1">
      <pivotArea dataOnly="0" labelOnly="1" outline="0" fieldPosition="0">
        <references count="1">
          <reference field="4294967294" count="2">
            <x v="0"/>
            <x v="1"/>
          </reference>
        </references>
      </pivotArea>
    </format>
    <format dxfId="0">
      <pivotArea collapsedLevelsAreSubtotals="1" fieldPosition="0">
        <references count="2">
          <reference field="4294967294" count="1" selected="0">
            <x v="0"/>
          </reference>
          <reference field="0"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210"/>
  <sheetViews>
    <sheetView tabSelected="1" zoomScale="108" zoomScaleNormal="108" workbookViewId="0">
      <pane xSplit="3" ySplit="1" topLeftCell="D192" activePane="bottomRight" state="frozen"/>
      <selection pane="topRight" activeCell="C1" sqref="C1"/>
      <selection pane="bottomLeft" activeCell="A2" sqref="A2"/>
      <selection pane="bottomRight" activeCell="C209" sqref="C209"/>
    </sheetView>
  </sheetViews>
  <sheetFormatPr defaultRowHeight="14.4" x14ac:dyDescent="0.3"/>
  <cols>
    <col min="1" max="1" width="10.44140625" style="6" bestFit="1" customWidth="1"/>
    <col min="2" max="2" width="20.77734375" customWidth="1"/>
    <col min="3" max="3" width="24.77734375" customWidth="1"/>
    <col min="4" max="4" width="11.33203125" style="60" customWidth="1"/>
    <col min="5" max="5" width="13.77734375" customWidth="1"/>
    <col min="7" max="7" width="20.88671875" customWidth="1"/>
    <col min="8" max="8" width="23.44140625" customWidth="1"/>
    <col min="10" max="10" width="59.44140625" customWidth="1"/>
    <col min="11" max="11" width="11.77734375" customWidth="1"/>
    <col min="12" max="12" width="11.109375" customWidth="1"/>
    <col min="16" max="16" width="11" bestFit="1" customWidth="1"/>
    <col min="17" max="17" width="20" style="7" customWidth="1"/>
    <col min="18" max="18" width="19.44140625" customWidth="1"/>
    <col min="19" max="19" width="19.33203125" customWidth="1"/>
  </cols>
  <sheetData>
    <row r="1" spans="1:16" ht="43.2" x14ac:dyDescent="0.3">
      <c r="A1" s="2" t="s">
        <v>418</v>
      </c>
      <c r="B1" s="2" t="s">
        <v>1</v>
      </c>
      <c r="C1" s="2" t="s">
        <v>2</v>
      </c>
      <c r="D1" s="67" t="s">
        <v>6</v>
      </c>
      <c r="E1" s="2" t="s">
        <v>7</v>
      </c>
      <c r="F1" s="2" t="s">
        <v>8</v>
      </c>
      <c r="G1" s="2" t="s">
        <v>9</v>
      </c>
      <c r="H1" s="5" t="s">
        <v>10</v>
      </c>
      <c r="I1" s="2" t="s">
        <v>15</v>
      </c>
      <c r="J1" s="2" t="s">
        <v>14</v>
      </c>
      <c r="K1" s="2" t="s">
        <v>11</v>
      </c>
      <c r="L1" s="2" t="s">
        <v>12</v>
      </c>
      <c r="M1" s="2" t="s">
        <v>13</v>
      </c>
      <c r="N1" s="1"/>
    </row>
    <row r="2" spans="1:16" hidden="1" x14ac:dyDescent="0.3">
      <c r="B2" t="s">
        <v>98</v>
      </c>
      <c r="C2" t="s">
        <v>97</v>
      </c>
      <c r="E2" t="s">
        <v>18</v>
      </c>
    </row>
    <row r="3" spans="1:16" hidden="1" x14ac:dyDescent="0.3">
      <c r="B3" t="s">
        <v>98</v>
      </c>
      <c r="C3" t="s">
        <v>109</v>
      </c>
      <c r="E3" t="s">
        <v>21</v>
      </c>
      <c r="F3" t="s">
        <v>22</v>
      </c>
      <c r="G3" t="s">
        <v>110</v>
      </c>
      <c r="H3" t="s">
        <v>109</v>
      </c>
      <c r="J3" t="s">
        <v>111</v>
      </c>
    </row>
    <row r="4" spans="1:16" hidden="1" x14ac:dyDescent="0.3">
      <c r="B4" t="s">
        <v>98</v>
      </c>
      <c r="C4" t="s">
        <v>99</v>
      </c>
      <c r="E4" t="s">
        <v>21</v>
      </c>
      <c r="F4" t="s">
        <v>22</v>
      </c>
      <c r="G4" t="s">
        <v>27</v>
      </c>
      <c r="H4" t="s">
        <v>99</v>
      </c>
      <c r="J4" t="s">
        <v>100</v>
      </c>
    </row>
    <row r="5" spans="1:16" hidden="1" x14ac:dyDescent="0.3">
      <c r="B5" t="s">
        <v>98</v>
      </c>
      <c r="C5" t="s">
        <v>107</v>
      </c>
      <c r="E5" t="s">
        <v>21</v>
      </c>
      <c r="J5" t="s">
        <v>112</v>
      </c>
    </row>
    <row r="6" spans="1:16" hidden="1" x14ac:dyDescent="0.3">
      <c r="B6" s="1" t="s">
        <v>98</v>
      </c>
      <c r="C6" s="1" t="s">
        <v>299</v>
      </c>
      <c r="D6" s="45"/>
      <c r="E6" s="1" t="s">
        <v>93</v>
      </c>
      <c r="F6" s="1"/>
      <c r="G6" s="1"/>
      <c r="H6" s="1"/>
    </row>
    <row r="7" spans="1:16" hidden="1" x14ac:dyDescent="0.3">
      <c r="B7" t="s">
        <v>98</v>
      </c>
      <c r="C7" t="s">
        <v>108</v>
      </c>
      <c r="E7" t="s">
        <v>21</v>
      </c>
      <c r="J7" t="s">
        <v>149</v>
      </c>
    </row>
    <row r="8" spans="1:16" hidden="1" x14ac:dyDescent="0.3">
      <c r="B8" t="s">
        <v>98</v>
      </c>
      <c r="C8" s="1" t="s">
        <v>300</v>
      </c>
      <c r="E8" t="s">
        <v>93</v>
      </c>
      <c r="J8" t="s">
        <v>149</v>
      </c>
    </row>
    <row r="9" spans="1:16" hidden="1" x14ac:dyDescent="0.3">
      <c r="B9" t="s">
        <v>98</v>
      </c>
      <c r="C9" t="s">
        <v>115</v>
      </c>
      <c r="E9" t="s">
        <v>21</v>
      </c>
      <c r="G9" t="s">
        <v>116</v>
      </c>
      <c r="H9" t="s">
        <v>117</v>
      </c>
    </row>
    <row r="10" spans="1:16" s="1" customFormat="1" ht="28.8" hidden="1" x14ac:dyDescent="0.3">
      <c r="B10" s="1" t="s">
        <v>98</v>
      </c>
      <c r="C10" s="1" t="s">
        <v>198</v>
      </c>
      <c r="D10" s="45"/>
      <c r="E10" s="1" t="s">
        <v>21</v>
      </c>
      <c r="I10" s="1">
        <v>0</v>
      </c>
      <c r="J10" s="1" t="s">
        <v>199</v>
      </c>
      <c r="O10"/>
      <c r="P10"/>
    </row>
    <row r="11" spans="1:16" ht="28.8" hidden="1" x14ac:dyDescent="0.3">
      <c r="B11" s="1" t="s">
        <v>98</v>
      </c>
      <c r="C11" s="1" t="s">
        <v>317</v>
      </c>
      <c r="E11" s="6" t="s">
        <v>102</v>
      </c>
      <c r="I11" s="6" t="s">
        <v>215</v>
      </c>
      <c r="J11" s="28" t="s">
        <v>318</v>
      </c>
      <c r="O11" s="1"/>
    </row>
    <row r="12" spans="1:16" hidden="1" x14ac:dyDescent="0.3">
      <c r="B12" s="1" t="s">
        <v>98</v>
      </c>
      <c r="C12" s="1" t="s">
        <v>287</v>
      </c>
      <c r="E12" s="6" t="s">
        <v>102</v>
      </c>
      <c r="I12" s="6" t="s">
        <v>215</v>
      </c>
      <c r="J12" s="28" t="s">
        <v>361</v>
      </c>
      <c r="O12" s="1"/>
    </row>
    <row r="13" spans="1:16" hidden="1" x14ac:dyDescent="0.3">
      <c r="B13" t="s">
        <v>120</v>
      </c>
      <c r="C13" t="s">
        <v>115</v>
      </c>
      <c r="E13" t="s">
        <v>18</v>
      </c>
      <c r="F13" t="s">
        <v>17</v>
      </c>
      <c r="P13" s="1"/>
    </row>
    <row r="14" spans="1:16" hidden="1" x14ac:dyDescent="0.3">
      <c r="B14" s="1" t="s">
        <v>120</v>
      </c>
      <c r="C14" s="1" t="s">
        <v>121</v>
      </c>
      <c r="D14" s="45"/>
      <c r="E14" s="1" t="s">
        <v>94</v>
      </c>
      <c r="F14" s="1"/>
      <c r="G14" s="1"/>
      <c r="H14" s="1"/>
      <c r="I14" s="1"/>
      <c r="J14" s="1" t="s">
        <v>211</v>
      </c>
    </row>
    <row r="15" spans="1:16" hidden="1" x14ac:dyDescent="0.3">
      <c r="A15" s="72">
        <v>45458</v>
      </c>
      <c r="B15" s="45" t="s">
        <v>381</v>
      </c>
      <c r="C15" s="45" t="s">
        <v>382</v>
      </c>
      <c r="D15" s="45"/>
      <c r="E15" s="1" t="s">
        <v>18</v>
      </c>
      <c r="F15" s="1" t="s">
        <v>17</v>
      </c>
      <c r="G15" s="1"/>
      <c r="H15" s="1"/>
      <c r="I15" s="1"/>
      <c r="J15" s="1" t="s">
        <v>383</v>
      </c>
    </row>
    <row r="16" spans="1:16" hidden="1" x14ac:dyDescent="0.3">
      <c r="A16" s="72">
        <v>45458</v>
      </c>
      <c r="B16" s="45" t="s">
        <v>381</v>
      </c>
      <c r="C16" s="45" t="s">
        <v>97</v>
      </c>
      <c r="D16" s="45"/>
      <c r="E16" s="1" t="s">
        <v>21</v>
      </c>
      <c r="F16" s="1" t="s">
        <v>22</v>
      </c>
      <c r="G16" s="1" t="s">
        <v>98</v>
      </c>
      <c r="H16" s="1" t="s">
        <v>97</v>
      </c>
      <c r="I16" s="1"/>
      <c r="J16" s="1"/>
    </row>
    <row r="17" spans="1:17" hidden="1" x14ac:dyDescent="0.3">
      <c r="A17" s="72">
        <v>45458</v>
      </c>
      <c r="B17" s="45" t="s">
        <v>381</v>
      </c>
      <c r="C17" s="45" t="s">
        <v>92</v>
      </c>
      <c r="D17" s="45"/>
      <c r="E17" s="1" t="s">
        <v>21</v>
      </c>
      <c r="F17" s="1" t="s">
        <v>22</v>
      </c>
      <c r="G17" s="1" t="s">
        <v>96</v>
      </c>
      <c r="H17" s="1" t="s">
        <v>92</v>
      </c>
      <c r="I17" s="1"/>
      <c r="J17" s="1"/>
    </row>
    <row r="18" spans="1:17" hidden="1" x14ac:dyDescent="0.3">
      <c r="B18" t="s">
        <v>96</v>
      </c>
      <c r="C18" t="s">
        <v>92</v>
      </c>
      <c r="E18" t="s">
        <v>18</v>
      </c>
    </row>
    <row r="19" spans="1:17" hidden="1" x14ac:dyDescent="0.3">
      <c r="B19" t="s">
        <v>96</v>
      </c>
      <c r="C19" t="s">
        <v>97</v>
      </c>
      <c r="E19" t="s">
        <v>21</v>
      </c>
      <c r="F19" t="s">
        <v>22</v>
      </c>
      <c r="G19" t="s">
        <v>97</v>
      </c>
      <c r="H19" t="s">
        <v>98</v>
      </c>
    </row>
    <row r="20" spans="1:17" hidden="1" x14ac:dyDescent="0.3">
      <c r="B20" t="s">
        <v>96</v>
      </c>
      <c r="C20" t="s">
        <v>364</v>
      </c>
      <c r="E20" t="s">
        <v>94</v>
      </c>
      <c r="J20" t="s">
        <v>365</v>
      </c>
    </row>
    <row r="21" spans="1:17" hidden="1" x14ac:dyDescent="0.3">
      <c r="B21" t="s">
        <v>96</v>
      </c>
      <c r="C21" t="s">
        <v>99</v>
      </c>
      <c r="E21" t="s">
        <v>21</v>
      </c>
      <c r="F21" t="s">
        <v>22</v>
      </c>
      <c r="G21" t="s">
        <v>27</v>
      </c>
      <c r="H21" t="s">
        <v>99</v>
      </c>
      <c r="J21" t="s">
        <v>100</v>
      </c>
      <c r="O21" s="1"/>
    </row>
    <row r="22" spans="1:17" hidden="1" x14ac:dyDescent="0.3">
      <c r="B22" t="s">
        <v>96</v>
      </c>
      <c r="C22" t="s">
        <v>292</v>
      </c>
      <c r="E22" t="s">
        <v>21</v>
      </c>
      <c r="F22" t="s">
        <v>22</v>
      </c>
      <c r="G22" t="s">
        <v>27</v>
      </c>
      <c r="H22" t="s">
        <v>286</v>
      </c>
      <c r="J22" t="s">
        <v>100</v>
      </c>
      <c r="O22" s="1"/>
    </row>
    <row r="23" spans="1:17" s="6" customFormat="1" ht="57.6" hidden="1" x14ac:dyDescent="0.3">
      <c r="B23" s="6" t="s">
        <v>96</v>
      </c>
      <c r="C23" s="6" t="s">
        <v>235</v>
      </c>
      <c r="D23" s="68"/>
      <c r="E23" s="6" t="s">
        <v>102</v>
      </c>
      <c r="I23" s="6" t="s">
        <v>215</v>
      </c>
      <c r="J23" s="1" t="s">
        <v>236</v>
      </c>
      <c r="O23"/>
      <c r="P23"/>
      <c r="Q23" s="1"/>
    </row>
    <row r="24" spans="1:17" s="6" customFormat="1" ht="28.8" hidden="1" x14ac:dyDescent="0.3">
      <c r="B24" s="6" t="s">
        <v>96</v>
      </c>
      <c r="C24" s="6" t="s">
        <v>289</v>
      </c>
      <c r="D24" s="68"/>
      <c r="E24" s="6" t="s">
        <v>21</v>
      </c>
      <c r="F24" s="6" t="s">
        <v>22</v>
      </c>
      <c r="G24" s="6" t="s">
        <v>134</v>
      </c>
      <c r="H24" s="6" t="s">
        <v>135</v>
      </c>
      <c r="J24" s="1" t="s">
        <v>293</v>
      </c>
      <c r="O24"/>
      <c r="P24"/>
      <c r="Q24" s="1"/>
    </row>
    <row r="25" spans="1:17" hidden="1" x14ac:dyDescent="0.3">
      <c r="B25" t="s">
        <v>96</v>
      </c>
      <c r="C25" t="s">
        <v>101</v>
      </c>
      <c r="E25" t="s">
        <v>102</v>
      </c>
      <c r="J25" t="s">
        <v>148</v>
      </c>
      <c r="P25" s="6"/>
    </row>
    <row r="26" spans="1:17" s="1" customFormat="1" ht="28.8" hidden="1" x14ac:dyDescent="0.3">
      <c r="A26" s="71">
        <v>45473</v>
      </c>
      <c r="B26" s="1" t="s">
        <v>96</v>
      </c>
      <c r="C26" s="1" t="s">
        <v>419</v>
      </c>
      <c r="D26" s="45"/>
      <c r="E26" s="1" t="s">
        <v>102</v>
      </c>
      <c r="J26" s="1" t="s">
        <v>420</v>
      </c>
    </row>
    <row r="27" spans="1:17" s="1" customFormat="1" ht="28.8" hidden="1" x14ac:dyDescent="0.3">
      <c r="B27" s="1" t="s">
        <v>96</v>
      </c>
      <c r="C27" s="1" t="s">
        <v>133</v>
      </c>
      <c r="D27" s="45"/>
      <c r="E27" s="1" t="s">
        <v>102</v>
      </c>
      <c r="J27" s="1" t="s">
        <v>307</v>
      </c>
      <c r="O27"/>
      <c r="P27"/>
    </row>
    <row r="28" spans="1:17" s="1" customFormat="1" ht="28.8" hidden="1" x14ac:dyDescent="0.3">
      <c r="B28" s="1" t="s">
        <v>96</v>
      </c>
      <c r="C28" s="1" t="s">
        <v>131</v>
      </c>
      <c r="D28" s="45"/>
      <c r="E28" s="1" t="s">
        <v>21</v>
      </c>
      <c r="J28" s="1" t="s">
        <v>138</v>
      </c>
      <c r="O28"/>
    </row>
    <row r="29" spans="1:17" s="1" customFormat="1" ht="28.8" hidden="1" x14ac:dyDescent="0.3">
      <c r="B29" s="1" t="s">
        <v>96</v>
      </c>
      <c r="C29" s="1" t="s">
        <v>128</v>
      </c>
      <c r="D29" s="45"/>
      <c r="E29" s="1" t="s">
        <v>21</v>
      </c>
      <c r="J29" s="1" t="s">
        <v>147</v>
      </c>
      <c r="O29"/>
    </row>
    <row r="30" spans="1:17" s="1" customFormat="1" hidden="1" x14ac:dyDescent="0.3">
      <c r="B30" s="1" t="s">
        <v>96</v>
      </c>
      <c r="C30" s="1" t="s">
        <v>129</v>
      </c>
      <c r="D30" s="45"/>
      <c r="E30" s="1" t="s">
        <v>21</v>
      </c>
      <c r="I30" s="1">
        <v>0</v>
      </c>
      <c r="J30" s="1" t="s">
        <v>130</v>
      </c>
      <c r="O30" s="6"/>
    </row>
    <row r="31" spans="1:17" s="1" customFormat="1" ht="28.8" hidden="1" x14ac:dyDescent="0.3">
      <c r="B31" s="1" t="s">
        <v>96</v>
      </c>
      <c r="C31" s="1" t="s">
        <v>103</v>
      </c>
      <c r="D31" s="45"/>
      <c r="E31" s="1" t="s">
        <v>21</v>
      </c>
      <c r="J31" s="1" t="s">
        <v>132</v>
      </c>
      <c r="O31"/>
    </row>
    <row r="32" spans="1:17" s="1" customFormat="1" ht="115.2" hidden="1" x14ac:dyDescent="0.3">
      <c r="B32" s="1" t="s">
        <v>96</v>
      </c>
      <c r="C32" s="1" t="s">
        <v>269</v>
      </c>
      <c r="D32" s="45"/>
      <c r="E32" s="1" t="s">
        <v>93</v>
      </c>
      <c r="I32" s="1" t="str">
        <f>+C6</f>
        <v>Plan_SO_Compl_Dt</v>
      </c>
      <c r="J32" s="1" t="s">
        <v>212</v>
      </c>
    </row>
    <row r="33" spans="1:16" s="1" customFormat="1" ht="43.2" hidden="1" x14ac:dyDescent="0.3">
      <c r="B33" s="1" t="s">
        <v>96</v>
      </c>
      <c r="C33" s="1" t="s">
        <v>30</v>
      </c>
      <c r="D33" s="45"/>
      <c r="E33" s="1" t="s">
        <v>21</v>
      </c>
      <c r="F33" s="1" t="s">
        <v>22</v>
      </c>
      <c r="G33" s="1" t="s">
        <v>122</v>
      </c>
      <c r="H33" s="1" t="s">
        <v>30</v>
      </c>
      <c r="J33" s="1" t="s">
        <v>213</v>
      </c>
    </row>
    <row r="34" spans="1:16" s="1" customFormat="1" hidden="1" x14ac:dyDescent="0.3">
      <c r="B34" s="1" t="s">
        <v>96</v>
      </c>
      <c r="C34" s="1" t="s">
        <v>123</v>
      </c>
      <c r="D34" s="45"/>
      <c r="E34" s="1" t="s">
        <v>21</v>
      </c>
      <c r="F34" s="1" t="s">
        <v>22</v>
      </c>
      <c r="G34" s="1" t="s">
        <v>122</v>
      </c>
      <c r="H34" s="1" t="s">
        <v>33</v>
      </c>
      <c r="J34" s="1" t="s">
        <v>124</v>
      </c>
    </row>
    <row r="35" spans="1:16" s="1" customFormat="1" hidden="1" x14ac:dyDescent="0.3">
      <c r="B35" s="1" t="s">
        <v>96</v>
      </c>
      <c r="C35" s="1" t="s">
        <v>125</v>
      </c>
      <c r="D35" s="45"/>
      <c r="E35" s="1" t="s">
        <v>21</v>
      </c>
      <c r="F35" s="1" t="s">
        <v>22</v>
      </c>
      <c r="G35" s="1" t="s">
        <v>122</v>
      </c>
      <c r="H35" s="1" t="s">
        <v>33</v>
      </c>
      <c r="J35" s="1" t="s">
        <v>126</v>
      </c>
    </row>
    <row r="36" spans="1:16" s="1" customFormat="1" ht="28.8" hidden="1" x14ac:dyDescent="0.3">
      <c r="B36" s="1" t="s">
        <v>96</v>
      </c>
      <c r="C36" s="1" t="s">
        <v>127</v>
      </c>
      <c r="D36" s="45"/>
      <c r="E36" s="1" t="s">
        <v>102</v>
      </c>
      <c r="I36" s="1" t="s">
        <v>215</v>
      </c>
      <c r="J36" s="1" t="s">
        <v>214</v>
      </c>
    </row>
    <row r="37" spans="1:16" s="1" customFormat="1" hidden="1" x14ac:dyDescent="0.3">
      <c r="B37" s="1" t="s">
        <v>96</v>
      </c>
      <c r="C37" s="1" t="s">
        <v>287</v>
      </c>
      <c r="D37" s="45"/>
      <c r="E37" s="1" t="s">
        <v>102</v>
      </c>
      <c r="J37" s="1" t="s">
        <v>294</v>
      </c>
    </row>
    <row r="38" spans="1:16" s="1" customFormat="1" ht="43.2" hidden="1" x14ac:dyDescent="0.3">
      <c r="B38" s="1" t="s">
        <v>96</v>
      </c>
      <c r="C38" s="1" t="s">
        <v>312</v>
      </c>
      <c r="D38" s="45"/>
      <c r="E38" s="1" t="s">
        <v>102</v>
      </c>
      <c r="I38" s="1" t="s">
        <v>215</v>
      </c>
      <c r="J38" s="1" t="s">
        <v>313</v>
      </c>
    </row>
    <row r="39" spans="1:16" s="1" customFormat="1" ht="28.8" hidden="1" x14ac:dyDescent="0.3">
      <c r="A39" s="71">
        <v>45458</v>
      </c>
      <c r="B39" s="45" t="s">
        <v>96</v>
      </c>
      <c r="C39" s="45" t="s">
        <v>389</v>
      </c>
      <c r="D39" s="45"/>
      <c r="E39" s="1" t="s">
        <v>102</v>
      </c>
      <c r="I39" s="1" t="s">
        <v>215</v>
      </c>
      <c r="J39" s="1" t="s">
        <v>390</v>
      </c>
    </row>
    <row r="40" spans="1:16" s="1" customFormat="1" hidden="1" x14ac:dyDescent="0.3">
      <c r="B40" s="1" t="s">
        <v>295</v>
      </c>
      <c r="C40" s="1" t="s">
        <v>296</v>
      </c>
      <c r="D40" s="45"/>
      <c r="E40" s="1" t="s">
        <v>21</v>
      </c>
      <c r="J40" t="s">
        <v>297</v>
      </c>
    </row>
    <row r="41" spans="1:16" s="1" customFormat="1" hidden="1" x14ac:dyDescent="0.3">
      <c r="B41" s="1" t="s">
        <v>295</v>
      </c>
      <c r="C41" s="1" t="s">
        <v>288</v>
      </c>
      <c r="D41" s="45"/>
      <c r="E41" s="1" t="s">
        <v>21</v>
      </c>
      <c r="J41" t="s">
        <v>298</v>
      </c>
    </row>
    <row r="42" spans="1:16" s="1" customFormat="1" hidden="1" x14ac:dyDescent="0.3">
      <c r="B42" s="1" t="s">
        <v>96</v>
      </c>
      <c r="C42" s="1" t="s">
        <v>264</v>
      </c>
      <c r="D42" s="45"/>
      <c r="E42" s="1" t="s">
        <v>19</v>
      </c>
      <c r="J42" s="1" t="s">
        <v>265</v>
      </c>
    </row>
    <row r="43" spans="1:16" s="1" customFormat="1" hidden="1" x14ac:dyDescent="0.3">
      <c r="B43" s="1" t="s">
        <v>96</v>
      </c>
      <c r="C43" s="1" t="s">
        <v>266</v>
      </c>
      <c r="D43" s="45"/>
      <c r="E43" s="1" t="s">
        <v>19</v>
      </c>
      <c r="J43" s="1" t="s">
        <v>267</v>
      </c>
    </row>
    <row r="44" spans="1:16" hidden="1" x14ac:dyDescent="0.3">
      <c r="B44" t="s">
        <v>96</v>
      </c>
      <c r="C44" t="s">
        <v>104</v>
      </c>
      <c r="E44" t="s">
        <v>21</v>
      </c>
      <c r="J44" t="s">
        <v>105</v>
      </c>
      <c r="O44" s="1"/>
      <c r="P44" s="1"/>
    </row>
    <row r="45" spans="1:16" hidden="1" x14ac:dyDescent="0.3">
      <c r="B45" t="s">
        <v>96</v>
      </c>
      <c r="C45" s="1" t="s">
        <v>300</v>
      </c>
      <c r="E45" t="s">
        <v>93</v>
      </c>
      <c r="J45" t="s">
        <v>106</v>
      </c>
      <c r="O45" s="1"/>
    </row>
    <row r="46" spans="1:16" hidden="1" x14ac:dyDescent="0.3">
      <c r="B46" t="s">
        <v>96</v>
      </c>
      <c r="C46" s="1" t="s">
        <v>113</v>
      </c>
      <c r="E46" t="s">
        <v>21</v>
      </c>
      <c r="G46" t="s">
        <v>114</v>
      </c>
      <c r="H46" t="s">
        <v>113</v>
      </c>
      <c r="O46" s="1"/>
    </row>
    <row r="47" spans="1:16" ht="28.8" hidden="1" x14ac:dyDescent="0.3">
      <c r="B47" s="6" t="s">
        <v>96</v>
      </c>
      <c r="C47" s="1" t="s">
        <v>317</v>
      </c>
      <c r="E47" s="6" t="s">
        <v>102</v>
      </c>
      <c r="I47" s="6" t="s">
        <v>215</v>
      </c>
      <c r="J47" s="28" t="s">
        <v>318</v>
      </c>
      <c r="O47" s="1"/>
    </row>
    <row r="48" spans="1:16" hidden="1" x14ac:dyDescent="0.3">
      <c r="B48" t="s">
        <v>114</v>
      </c>
      <c r="C48" t="s">
        <v>113</v>
      </c>
      <c r="E48" t="s">
        <v>18</v>
      </c>
      <c r="F48" t="s">
        <v>17</v>
      </c>
      <c r="O48" s="1"/>
    </row>
    <row r="49" spans="1:17" s="1" customFormat="1" ht="28.8" hidden="1" x14ac:dyDescent="0.3">
      <c r="B49" s="1" t="s">
        <v>114</v>
      </c>
      <c r="C49" s="1" t="s">
        <v>118</v>
      </c>
      <c r="D49" s="45"/>
      <c r="E49" s="1" t="s">
        <v>94</v>
      </c>
      <c r="J49" s="1" t="s">
        <v>119</v>
      </c>
    </row>
    <row r="50" spans="1:17" s="1" customFormat="1" hidden="1" x14ac:dyDescent="0.3">
      <c r="B50" s="1" t="s">
        <v>259</v>
      </c>
      <c r="C50" s="1" t="s">
        <v>259</v>
      </c>
      <c r="D50" s="45"/>
      <c r="E50" s="1" t="s">
        <v>18</v>
      </c>
      <c r="F50" s="1" t="s">
        <v>17</v>
      </c>
      <c r="J50" s="1" t="s">
        <v>232</v>
      </c>
      <c r="O50"/>
    </row>
    <row r="51" spans="1:17" s="1" customFormat="1" hidden="1" x14ac:dyDescent="0.3">
      <c r="B51" s="1" t="s">
        <v>259</v>
      </c>
      <c r="C51" s="1" t="s">
        <v>230</v>
      </c>
      <c r="D51" s="45"/>
      <c r="E51" s="1" t="s">
        <v>21</v>
      </c>
      <c r="F51" s="1" t="s">
        <v>22</v>
      </c>
      <c r="G51" s="1" t="s">
        <v>96</v>
      </c>
      <c r="H51" s="1" t="s">
        <v>92</v>
      </c>
      <c r="J51" s="1" t="s">
        <v>233</v>
      </c>
      <c r="O51"/>
    </row>
    <row r="52" spans="1:17" s="1" customFormat="1" ht="86.4" hidden="1" x14ac:dyDescent="0.3">
      <c r="B52" s="1" t="s">
        <v>259</v>
      </c>
      <c r="C52" s="1" t="s">
        <v>231</v>
      </c>
      <c r="D52" s="45"/>
      <c r="E52" s="1" t="s">
        <v>21</v>
      </c>
      <c r="F52" s="1" t="s">
        <v>22</v>
      </c>
      <c r="G52" s="1" t="s">
        <v>96</v>
      </c>
      <c r="H52" s="1" t="s">
        <v>92</v>
      </c>
      <c r="J52" s="1" t="s">
        <v>234</v>
      </c>
      <c r="O52"/>
    </row>
    <row r="53" spans="1:17" s="1" customFormat="1" hidden="1" x14ac:dyDescent="0.3">
      <c r="B53" s="1" t="s">
        <v>259</v>
      </c>
      <c r="C53" s="1" t="s">
        <v>135</v>
      </c>
      <c r="D53" s="45"/>
      <c r="E53" s="1" t="s">
        <v>21</v>
      </c>
      <c r="F53" s="1" t="s">
        <v>22</v>
      </c>
      <c r="G53" s="1" t="s">
        <v>134</v>
      </c>
      <c r="H53" s="1" t="s">
        <v>91</v>
      </c>
      <c r="J53" s="1" t="s">
        <v>260</v>
      </c>
      <c r="O53"/>
    </row>
    <row r="54" spans="1:17" s="1" customFormat="1" ht="28.8" hidden="1" x14ac:dyDescent="0.3">
      <c r="B54" s="1" t="s">
        <v>259</v>
      </c>
      <c r="C54" s="1" t="s">
        <v>133</v>
      </c>
      <c r="D54" s="45"/>
      <c r="E54" s="1" t="s">
        <v>102</v>
      </c>
      <c r="J54" s="1" t="s">
        <v>307</v>
      </c>
      <c r="O54"/>
    </row>
    <row r="55" spans="1:17" hidden="1" x14ac:dyDescent="0.3">
      <c r="A55" s="72">
        <v>45473</v>
      </c>
      <c r="B55" s="1" t="s">
        <v>259</v>
      </c>
      <c r="C55" s="1" t="s">
        <v>419</v>
      </c>
      <c r="D55" s="48"/>
      <c r="E55" s="1" t="s">
        <v>102</v>
      </c>
      <c r="F55" s="7"/>
      <c r="G55" s="7"/>
      <c r="H55" s="7"/>
      <c r="I55" s="7"/>
      <c r="J55" s="7" t="s">
        <v>421</v>
      </c>
      <c r="O55" s="1"/>
    </row>
    <row r="56" spans="1:17" s="1" customFormat="1" ht="57.6" hidden="1" x14ac:dyDescent="0.3">
      <c r="B56" s="1" t="s">
        <v>259</v>
      </c>
      <c r="C56" s="1" t="s">
        <v>350</v>
      </c>
      <c r="D56" s="45"/>
      <c r="E56" s="1" t="s">
        <v>21</v>
      </c>
      <c r="J56" s="1" t="s">
        <v>351</v>
      </c>
      <c r="O56"/>
    </row>
    <row r="57" spans="1:17" hidden="1" x14ac:dyDescent="0.3">
      <c r="B57" t="s">
        <v>134</v>
      </c>
      <c r="C57" t="s">
        <v>135</v>
      </c>
      <c r="E57" t="s">
        <v>18</v>
      </c>
      <c r="F57" t="s">
        <v>17</v>
      </c>
      <c r="J57" t="s">
        <v>139</v>
      </c>
      <c r="O57" s="1"/>
    </row>
    <row r="58" spans="1:17" hidden="1" x14ac:dyDescent="0.3">
      <c r="B58" t="s">
        <v>134</v>
      </c>
      <c r="C58" t="s">
        <v>367</v>
      </c>
      <c r="E58" s="1" t="s">
        <v>94</v>
      </c>
      <c r="J58" s="1" t="s">
        <v>368</v>
      </c>
      <c r="O58" s="1"/>
    </row>
    <row r="59" spans="1:17" ht="28.8" hidden="1" x14ac:dyDescent="0.3">
      <c r="B59" s="6" t="s">
        <v>134</v>
      </c>
      <c r="C59" s="1" t="s">
        <v>133</v>
      </c>
      <c r="D59" s="45"/>
      <c r="E59" s="1" t="s">
        <v>102</v>
      </c>
      <c r="F59" s="1"/>
      <c r="G59" s="1"/>
      <c r="H59" s="1"/>
      <c r="I59" s="1"/>
      <c r="J59" s="1" t="s">
        <v>307</v>
      </c>
      <c r="O59" s="1"/>
    </row>
    <row r="60" spans="1:17" s="1" customFormat="1" ht="57.6" hidden="1" x14ac:dyDescent="0.3">
      <c r="B60" s="6" t="s">
        <v>134</v>
      </c>
      <c r="C60" s="1" t="s">
        <v>312</v>
      </c>
      <c r="D60" s="45"/>
      <c r="E60" s="1" t="s">
        <v>102</v>
      </c>
      <c r="I60" s="1" t="s">
        <v>215</v>
      </c>
      <c r="J60" s="1" t="s">
        <v>314</v>
      </c>
    </row>
    <row r="61" spans="1:17" s="1" customFormat="1" ht="57.6" hidden="1" x14ac:dyDescent="0.3">
      <c r="A61" s="71">
        <v>45475</v>
      </c>
      <c r="B61" s="6" t="s">
        <v>134</v>
      </c>
      <c r="C61" s="1" t="s">
        <v>92</v>
      </c>
      <c r="D61" s="45"/>
      <c r="E61" s="1" t="s">
        <v>21</v>
      </c>
      <c r="F61" s="1" t="s">
        <v>22</v>
      </c>
      <c r="G61" s="1" t="s">
        <v>96</v>
      </c>
      <c r="H61" s="1" t="s">
        <v>92</v>
      </c>
      <c r="J61" s="1" t="s">
        <v>446</v>
      </c>
    </row>
    <row r="62" spans="1:17" hidden="1" x14ac:dyDescent="0.3">
      <c r="B62" t="s">
        <v>134</v>
      </c>
      <c r="C62" t="s">
        <v>99</v>
      </c>
      <c r="E62" t="s">
        <v>21</v>
      </c>
      <c r="F62" t="s">
        <v>22</v>
      </c>
      <c r="G62" t="s">
        <v>27</v>
      </c>
      <c r="H62" t="s">
        <v>99</v>
      </c>
      <c r="J62" t="s">
        <v>140</v>
      </c>
      <c r="O62" s="1"/>
    </row>
    <row r="63" spans="1:17" hidden="1" x14ac:dyDescent="0.3">
      <c r="B63" t="s">
        <v>134</v>
      </c>
      <c r="C63" t="s">
        <v>292</v>
      </c>
      <c r="E63" t="s">
        <v>21</v>
      </c>
      <c r="F63" t="s">
        <v>22</v>
      </c>
      <c r="G63" t="s">
        <v>27</v>
      </c>
      <c r="H63" t="s">
        <v>286</v>
      </c>
      <c r="J63" t="s">
        <v>100</v>
      </c>
      <c r="O63" s="1"/>
    </row>
    <row r="64" spans="1:17" s="6" customFormat="1" ht="43.2" hidden="1" x14ac:dyDescent="0.3">
      <c r="B64" s="6" t="s">
        <v>134</v>
      </c>
      <c r="C64" s="6" t="s">
        <v>136</v>
      </c>
      <c r="D64" s="68"/>
      <c r="E64" s="1" t="s">
        <v>21</v>
      </c>
      <c r="F64" s="1"/>
      <c r="G64" s="1"/>
      <c r="H64" s="1"/>
      <c r="I64" s="1"/>
      <c r="J64" s="1" t="s">
        <v>141</v>
      </c>
      <c r="O64"/>
      <c r="Q64" s="1"/>
    </row>
    <row r="65" spans="1:17" s="6" customFormat="1" ht="28.8" hidden="1" x14ac:dyDescent="0.3">
      <c r="B65" s="6" t="s">
        <v>134</v>
      </c>
      <c r="C65" s="6" t="s">
        <v>128</v>
      </c>
      <c r="D65" s="68"/>
      <c r="E65" s="1" t="s">
        <v>21</v>
      </c>
      <c r="F65" s="1"/>
      <c r="G65" s="1"/>
      <c r="H65" s="1"/>
      <c r="I65" s="1"/>
      <c r="J65" s="1" t="s">
        <v>146</v>
      </c>
      <c r="O65"/>
      <c r="Q65" s="1"/>
    </row>
    <row r="66" spans="1:17" s="6" customFormat="1" hidden="1" x14ac:dyDescent="0.3">
      <c r="B66" s="6" t="s">
        <v>134</v>
      </c>
      <c r="C66" s="6" t="s">
        <v>129</v>
      </c>
      <c r="D66" s="68"/>
      <c r="E66" s="1" t="s">
        <v>21</v>
      </c>
      <c r="F66" s="1"/>
      <c r="G66" s="1"/>
      <c r="H66" s="1"/>
      <c r="I66" s="1"/>
      <c r="J66" s="1" t="s">
        <v>130</v>
      </c>
      <c r="O66"/>
      <c r="Q66" s="1"/>
    </row>
    <row r="67" spans="1:17" s="6" customFormat="1" ht="57.6" hidden="1" x14ac:dyDescent="0.3">
      <c r="B67" s="6" t="s">
        <v>134</v>
      </c>
      <c r="C67" s="6" t="s">
        <v>137</v>
      </c>
      <c r="D67" s="68"/>
      <c r="E67" s="1" t="s">
        <v>21</v>
      </c>
      <c r="F67" s="1"/>
      <c r="G67" s="1"/>
      <c r="H67" s="1"/>
      <c r="I67" s="1"/>
      <c r="J67" s="1" t="s">
        <v>150</v>
      </c>
      <c r="O67"/>
      <c r="Q67" s="1"/>
    </row>
    <row r="68" spans="1:17" ht="43.2" hidden="1" x14ac:dyDescent="0.3">
      <c r="B68" s="6" t="s">
        <v>134</v>
      </c>
      <c r="C68" s="6" t="s">
        <v>301</v>
      </c>
      <c r="E68" s="1" t="s">
        <v>93</v>
      </c>
      <c r="J68" s="1" t="s">
        <v>306</v>
      </c>
      <c r="O68" s="6"/>
    </row>
    <row r="69" spans="1:17" ht="28.8" hidden="1" x14ac:dyDescent="0.3">
      <c r="B69" s="6" t="s">
        <v>134</v>
      </c>
      <c r="C69" s="6" t="s">
        <v>302</v>
      </c>
      <c r="E69" s="1"/>
      <c r="J69" s="1" t="s">
        <v>305</v>
      </c>
      <c r="O69" s="6"/>
    </row>
    <row r="70" spans="1:17" hidden="1" x14ac:dyDescent="0.3">
      <c r="B70" s="6" t="s">
        <v>134</v>
      </c>
      <c r="C70" s="1" t="s">
        <v>287</v>
      </c>
      <c r="D70" s="45"/>
      <c r="E70" s="1" t="s">
        <v>102</v>
      </c>
      <c r="F70" s="1"/>
      <c r="G70" s="1"/>
      <c r="H70" s="1"/>
      <c r="I70" s="1"/>
      <c r="J70" s="1" t="s">
        <v>294</v>
      </c>
      <c r="O70" s="6"/>
    </row>
    <row r="71" spans="1:17" ht="28.8" hidden="1" x14ac:dyDescent="0.3">
      <c r="B71" s="6" t="s">
        <v>134</v>
      </c>
      <c r="C71" s="1" t="s">
        <v>317</v>
      </c>
      <c r="E71" s="6" t="s">
        <v>102</v>
      </c>
      <c r="I71" s="6" t="s">
        <v>215</v>
      </c>
      <c r="J71" s="28" t="s">
        <v>318</v>
      </c>
      <c r="O71" s="1"/>
    </row>
    <row r="72" spans="1:17" ht="28.8" hidden="1" x14ac:dyDescent="0.3">
      <c r="A72" s="72">
        <v>45473</v>
      </c>
      <c r="B72" s="6" t="s">
        <v>134</v>
      </c>
      <c r="C72" s="1" t="s">
        <v>419</v>
      </c>
      <c r="D72" s="48"/>
      <c r="E72" s="1" t="s">
        <v>102</v>
      </c>
      <c r="F72" s="7"/>
      <c r="G72" s="7"/>
      <c r="H72" s="7"/>
      <c r="I72" s="7"/>
      <c r="J72" s="7" t="s">
        <v>420</v>
      </c>
      <c r="O72" s="1"/>
    </row>
    <row r="73" spans="1:17" ht="43.2" hidden="1" x14ac:dyDescent="0.3">
      <c r="B73" s="6" t="s">
        <v>144</v>
      </c>
      <c r="C73" s="6" t="s">
        <v>145</v>
      </c>
      <c r="E73" s="1" t="s">
        <v>18</v>
      </c>
      <c r="J73" s="1" t="s">
        <v>155</v>
      </c>
      <c r="O73" s="6"/>
    </row>
    <row r="74" spans="1:17" hidden="1" x14ac:dyDescent="0.3">
      <c r="B74" s="6" t="s">
        <v>144</v>
      </c>
      <c r="C74" t="str">
        <f>+C57</f>
        <v>Proc_Plan_ID</v>
      </c>
      <c r="E74" s="1" t="s">
        <v>21</v>
      </c>
      <c r="F74" t="s">
        <v>22</v>
      </c>
      <c r="G74" t="str">
        <f>+B62</f>
        <v>Proc_Plan</v>
      </c>
      <c r="H74" t="str">
        <f>+C57</f>
        <v>Proc_Plan_ID</v>
      </c>
      <c r="O74" s="6"/>
    </row>
    <row r="75" spans="1:17" s="7" customFormat="1" ht="28.8" hidden="1" x14ac:dyDescent="0.3">
      <c r="A75" s="71">
        <v>45475</v>
      </c>
      <c r="B75" s="1" t="s">
        <v>144</v>
      </c>
      <c r="C75" s="1" t="s">
        <v>482</v>
      </c>
      <c r="D75" s="48"/>
      <c r="E75" s="1" t="s">
        <v>21</v>
      </c>
      <c r="F75" s="7" t="s">
        <v>22</v>
      </c>
      <c r="G75" s="7" t="s">
        <v>481</v>
      </c>
      <c r="H75" s="7" t="s">
        <v>482</v>
      </c>
      <c r="J75" s="7" t="s">
        <v>491</v>
      </c>
      <c r="O75" s="1"/>
    </row>
    <row r="76" spans="1:17" s="7" customFormat="1" ht="28.8" hidden="1" x14ac:dyDescent="0.3">
      <c r="A76" s="71">
        <v>45475</v>
      </c>
      <c r="B76" s="1" t="s">
        <v>144</v>
      </c>
      <c r="C76" s="1" t="s">
        <v>492</v>
      </c>
      <c r="D76" s="48"/>
      <c r="E76" s="1" t="s">
        <v>493</v>
      </c>
      <c r="J76" s="7" t="s">
        <v>494</v>
      </c>
      <c r="O76" s="1"/>
    </row>
    <row r="77" spans="1:17" s="6" customFormat="1" hidden="1" x14ac:dyDescent="0.3">
      <c r="A77" s="72">
        <v>45475</v>
      </c>
      <c r="B77" s="77" t="s">
        <v>144</v>
      </c>
      <c r="C77" s="77" t="s">
        <v>384</v>
      </c>
      <c r="D77" s="77"/>
      <c r="E77" s="78" t="s">
        <v>94</v>
      </c>
      <c r="Q77" s="1"/>
    </row>
    <row r="78" spans="1:17" hidden="1" x14ac:dyDescent="0.3">
      <c r="A78" s="72">
        <v>45475</v>
      </c>
      <c r="B78" s="75" t="s">
        <v>144</v>
      </c>
      <c r="C78" s="75" t="s">
        <v>164</v>
      </c>
      <c r="D78" s="69"/>
      <c r="E78" s="76" t="s">
        <v>102</v>
      </c>
      <c r="F78" s="30"/>
      <c r="G78" s="30"/>
      <c r="H78" s="30"/>
      <c r="I78" s="30"/>
      <c r="J78" s="79"/>
      <c r="O78" s="6"/>
    </row>
    <row r="79" spans="1:17" s="7" customFormat="1" ht="28.8" hidden="1" x14ac:dyDescent="0.3">
      <c r="A79" s="71">
        <v>45473</v>
      </c>
      <c r="B79" s="1" t="s">
        <v>144</v>
      </c>
      <c r="C79" s="1" t="s">
        <v>419</v>
      </c>
      <c r="D79" s="48"/>
      <c r="E79" s="1" t="s">
        <v>102</v>
      </c>
      <c r="J79" s="7" t="s">
        <v>420</v>
      </c>
      <c r="O79" s="1"/>
    </row>
    <row r="80" spans="1:17" hidden="1" x14ac:dyDescent="0.3">
      <c r="B80" s="6" t="s">
        <v>144</v>
      </c>
      <c r="C80" s="6" t="s">
        <v>331</v>
      </c>
      <c r="E80" t="s">
        <v>21</v>
      </c>
      <c r="F80" t="s">
        <v>22</v>
      </c>
      <c r="G80" t="s">
        <v>27</v>
      </c>
      <c r="H80" t="s">
        <v>99</v>
      </c>
      <c r="J80" t="s">
        <v>332</v>
      </c>
      <c r="O80" s="6"/>
    </row>
    <row r="81" spans="1:17" hidden="1" x14ac:dyDescent="0.3">
      <c r="B81" s="6" t="s">
        <v>144</v>
      </c>
      <c r="C81" s="6" t="s">
        <v>142</v>
      </c>
      <c r="D81" s="60" t="s">
        <v>26</v>
      </c>
      <c r="E81" s="1" t="s">
        <v>21</v>
      </c>
      <c r="J81" s="1" t="s">
        <v>151</v>
      </c>
    </row>
    <row r="82" spans="1:17" hidden="1" x14ac:dyDescent="0.3">
      <c r="A82" s="75"/>
      <c r="B82" s="75" t="s">
        <v>144</v>
      </c>
      <c r="C82" s="75" t="s">
        <v>303</v>
      </c>
      <c r="D82" s="69" t="s">
        <v>26</v>
      </c>
      <c r="E82" s="76" t="s">
        <v>93</v>
      </c>
      <c r="F82" s="30"/>
      <c r="G82" s="30"/>
      <c r="H82" s="30"/>
      <c r="I82" s="30"/>
      <c r="J82" s="76" t="s">
        <v>152</v>
      </c>
    </row>
    <row r="83" spans="1:17" s="6" customFormat="1" ht="28.8" hidden="1" x14ac:dyDescent="0.3">
      <c r="B83" s="6" t="s">
        <v>144</v>
      </c>
      <c r="C83" s="6" t="s">
        <v>143</v>
      </c>
      <c r="D83" s="68" t="s">
        <v>26</v>
      </c>
      <c r="E83" s="1" t="s">
        <v>21</v>
      </c>
      <c r="F83" s="6" t="s">
        <v>22</v>
      </c>
      <c r="G83" s="6" t="s">
        <v>143</v>
      </c>
      <c r="H83" s="6" t="s">
        <v>153</v>
      </c>
      <c r="J83" s="1" t="s">
        <v>156</v>
      </c>
      <c r="Q83" s="1"/>
    </row>
    <row r="84" spans="1:17" s="6" customFormat="1" hidden="1" x14ac:dyDescent="0.3">
      <c r="A84" s="72">
        <v>45475</v>
      </c>
      <c r="B84" s="6" t="s">
        <v>144</v>
      </c>
      <c r="C84" s="6" t="s">
        <v>92</v>
      </c>
      <c r="D84" s="68"/>
      <c r="E84" s="1" t="s">
        <v>21</v>
      </c>
      <c r="F84" s="6" t="s">
        <v>22</v>
      </c>
      <c r="G84" s="6" t="s">
        <v>96</v>
      </c>
      <c r="H84" s="6" t="s">
        <v>92</v>
      </c>
      <c r="J84" s="1" t="s">
        <v>479</v>
      </c>
      <c r="Q84" s="1"/>
    </row>
    <row r="85" spans="1:17" s="6" customFormat="1" hidden="1" x14ac:dyDescent="0.3">
      <c r="A85" s="72">
        <v>45475</v>
      </c>
      <c r="B85" s="6" t="s">
        <v>144</v>
      </c>
      <c r="C85" s="6" t="s">
        <v>30</v>
      </c>
      <c r="D85" s="68"/>
      <c r="E85" s="1" t="s">
        <v>21</v>
      </c>
      <c r="F85" s="6" t="s">
        <v>22</v>
      </c>
      <c r="G85" s="6" t="s">
        <v>122</v>
      </c>
      <c r="H85" s="6" t="s">
        <v>30</v>
      </c>
      <c r="J85" s="1" t="s">
        <v>479</v>
      </c>
      <c r="Q85" s="1"/>
    </row>
    <row r="86" spans="1:17" s="6" customFormat="1" hidden="1" x14ac:dyDescent="0.3">
      <c r="A86" s="72">
        <v>45475</v>
      </c>
      <c r="B86" s="6" t="s">
        <v>144</v>
      </c>
      <c r="C86" s="6" t="s">
        <v>31</v>
      </c>
      <c r="D86" s="68"/>
      <c r="E86" s="1" t="s">
        <v>21</v>
      </c>
      <c r="F86" s="6" t="s">
        <v>22</v>
      </c>
      <c r="G86" s="6" t="s">
        <v>122</v>
      </c>
      <c r="H86" s="6" t="s">
        <v>33</v>
      </c>
      <c r="J86" s="1" t="s">
        <v>479</v>
      </c>
      <c r="Q86" s="1"/>
    </row>
    <row r="87" spans="1:17" ht="28.8" hidden="1" x14ac:dyDescent="0.3">
      <c r="B87" s="6" t="s">
        <v>144</v>
      </c>
      <c r="C87" s="6" t="s">
        <v>329</v>
      </c>
      <c r="E87" s="1" t="s">
        <v>93</v>
      </c>
      <c r="J87" s="1" t="s">
        <v>330</v>
      </c>
    </row>
    <row r="88" spans="1:17" ht="43.2" hidden="1" x14ac:dyDescent="0.3">
      <c r="B88" s="6" t="s">
        <v>144</v>
      </c>
      <c r="C88" s="6" t="s">
        <v>497</v>
      </c>
      <c r="E88" s="1" t="s">
        <v>42</v>
      </c>
      <c r="J88" s="1" t="s">
        <v>500</v>
      </c>
    </row>
    <row r="89" spans="1:17" hidden="1" x14ac:dyDescent="0.3">
      <c r="B89" s="6" t="s">
        <v>144</v>
      </c>
      <c r="C89" s="6" t="s">
        <v>498</v>
      </c>
      <c r="E89" s="1" t="s">
        <v>42</v>
      </c>
      <c r="J89" s="1" t="s">
        <v>499</v>
      </c>
    </row>
    <row r="90" spans="1:17" s="6" customFormat="1" x14ac:dyDescent="0.3">
      <c r="A90" s="72">
        <v>45532</v>
      </c>
      <c r="B90" s="75" t="s">
        <v>144</v>
      </c>
      <c r="C90" s="75" t="s">
        <v>154</v>
      </c>
      <c r="D90" s="77"/>
      <c r="E90" s="75" t="s">
        <v>102</v>
      </c>
      <c r="F90" s="75"/>
      <c r="G90" s="75"/>
      <c r="H90" s="75"/>
      <c r="I90" s="75"/>
      <c r="J90" s="76" t="s">
        <v>515</v>
      </c>
      <c r="O90"/>
      <c r="Q90" s="1"/>
    </row>
    <row r="91" spans="1:17" s="6" customFormat="1" hidden="1" x14ac:dyDescent="0.3">
      <c r="B91" s="6" t="s">
        <v>144</v>
      </c>
      <c r="C91" s="6" t="s">
        <v>161</v>
      </c>
      <c r="D91" s="68"/>
      <c r="E91" s="6" t="s">
        <v>21</v>
      </c>
      <c r="J91" s="1" t="s">
        <v>162</v>
      </c>
      <c r="O91"/>
      <c r="Q91" s="1"/>
    </row>
    <row r="92" spans="1:17" hidden="1" x14ac:dyDescent="0.3">
      <c r="B92" s="6" t="s">
        <v>144</v>
      </c>
      <c r="C92" s="6" t="s">
        <v>158</v>
      </c>
      <c r="E92" s="1" t="s">
        <v>21</v>
      </c>
      <c r="F92" t="s">
        <v>22</v>
      </c>
      <c r="G92" t="s">
        <v>157</v>
      </c>
      <c r="H92" t="s">
        <v>159</v>
      </c>
    </row>
    <row r="93" spans="1:17" hidden="1" x14ac:dyDescent="0.3">
      <c r="B93" s="6" t="s">
        <v>144</v>
      </c>
      <c r="C93" s="6" t="s">
        <v>385</v>
      </c>
      <c r="E93" s="1" t="s">
        <v>386</v>
      </c>
      <c r="J93" s="1" t="s">
        <v>387</v>
      </c>
    </row>
    <row r="94" spans="1:17" hidden="1" x14ac:dyDescent="0.3">
      <c r="B94" s="6" t="s">
        <v>157</v>
      </c>
      <c r="C94" s="6" t="s">
        <v>158</v>
      </c>
      <c r="E94" s="1" t="s">
        <v>18</v>
      </c>
    </row>
    <row r="95" spans="1:17" hidden="1" x14ac:dyDescent="0.3">
      <c r="B95" s="6" t="s">
        <v>157</v>
      </c>
      <c r="C95" s="6" t="s">
        <v>160</v>
      </c>
      <c r="E95" s="1" t="s">
        <v>94</v>
      </c>
      <c r="J95" s="1" t="s">
        <v>163</v>
      </c>
      <c r="O95" s="6"/>
    </row>
    <row r="96" spans="1:17" hidden="1" x14ac:dyDescent="0.3">
      <c r="A96" s="72">
        <v>45475</v>
      </c>
      <c r="B96" s="6" t="s">
        <v>481</v>
      </c>
      <c r="C96" s="6" t="s">
        <v>482</v>
      </c>
      <c r="E96" s="1" t="s">
        <v>18</v>
      </c>
      <c r="J96" s="1" t="s">
        <v>483</v>
      </c>
      <c r="O96" s="6"/>
    </row>
    <row r="97" spans="1:17" ht="42.6" hidden="1" customHeight="1" x14ac:dyDescent="0.3">
      <c r="A97" s="72">
        <v>45475</v>
      </c>
      <c r="B97" s="6" t="s">
        <v>481</v>
      </c>
      <c r="C97" s="6" t="s">
        <v>384</v>
      </c>
      <c r="E97" s="1" t="s">
        <v>94</v>
      </c>
      <c r="J97" s="1" t="s">
        <v>480</v>
      </c>
      <c r="O97" s="6"/>
    </row>
    <row r="98" spans="1:17" x14ac:dyDescent="0.3">
      <c r="A98" s="72">
        <v>45532</v>
      </c>
      <c r="B98" s="6" t="s">
        <v>481</v>
      </c>
      <c r="C98" s="6" t="s">
        <v>143</v>
      </c>
      <c r="D98" s="68" t="s">
        <v>26</v>
      </c>
      <c r="E98" s="1" t="s">
        <v>21</v>
      </c>
      <c r="F98" s="6" t="s">
        <v>22</v>
      </c>
      <c r="G98" s="6" t="s">
        <v>143</v>
      </c>
      <c r="H98" s="6" t="s">
        <v>153</v>
      </c>
      <c r="I98" s="6"/>
      <c r="J98" s="1"/>
      <c r="O98" s="6"/>
    </row>
    <row r="99" spans="1:17" hidden="1" x14ac:dyDescent="0.3">
      <c r="A99" s="72">
        <v>45475</v>
      </c>
      <c r="B99" s="6" t="s">
        <v>481</v>
      </c>
      <c r="C99" s="6" t="s">
        <v>484</v>
      </c>
      <c r="E99" s="1" t="s">
        <v>93</v>
      </c>
      <c r="J99" s="1" t="s">
        <v>485</v>
      </c>
      <c r="O99" s="6"/>
    </row>
    <row r="100" spans="1:17" hidden="1" x14ac:dyDescent="0.3">
      <c r="A100" s="72">
        <v>45475</v>
      </c>
      <c r="B100" s="6" t="s">
        <v>481</v>
      </c>
      <c r="C100" s="6" t="s">
        <v>486</v>
      </c>
      <c r="E100" s="1" t="s">
        <v>21</v>
      </c>
      <c r="F100" s="6" t="s">
        <v>22</v>
      </c>
      <c r="G100" s="6" t="s">
        <v>487</v>
      </c>
      <c r="H100" s="6" t="s">
        <v>24</v>
      </c>
      <c r="J100" s="1" t="s">
        <v>488</v>
      </c>
      <c r="O100" s="6"/>
    </row>
    <row r="101" spans="1:17" hidden="1" x14ac:dyDescent="0.3">
      <c r="A101" s="72">
        <v>45475</v>
      </c>
      <c r="B101" s="6" t="s">
        <v>481</v>
      </c>
      <c r="C101" s="6" t="s">
        <v>489</v>
      </c>
      <c r="E101" s="1" t="s">
        <v>21</v>
      </c>
      <c r="F101" s="6" t="s">
        <v>22</v>
      </c>
      <c r="G101" s="6" t="s">
        <v>487</v>
      </c>
      <c r="H101" s="6" t="s">
        <v>24</v>
      </c>
      <c r="J101" s="1" t="s">
        <v>490</v>
      </c>
      <c r="O101" s="6"/>
    </row>
    <row r="102" spans="1:17" hidden="1" x14ac:dyDescent="0.3">
      <c r="A102" s="72">
        <v>45475</v>
      </c>
      <c r="B102" s="6" t="s">
        <v>481</v>
      </c>
      <c r="C102" s="6" t="s">
        <v>164</v>
      </c>
      <c r="E102" s="1" t="s">
        <v>102</v>
      </c>
      <c r="J102" s="7" t="s">
        <v>495</v>
      </c>
      <c r="O102" s="6"/>
    </row>
    <row r="103" spans="1:17" x14ac:dyDescent="0.3">
      <c r="A103" s="72">
        <v>45532</v>
      </c>
      <c r="B103" s="6" t="s">
        <v>481</v>
      </c>
      <c r="C103" s="6" t="s">
        <v>154</v>
      </c>
      <c r="D103" s="68"/>
      <c r="E103" s="6" t="s">
        <v>102</v>
      </c>
      <c r="F103" s="6"/>
      <c r="G103" s="6"/>
      <c r="H103" s="6"/>
      <c r="I103" s="6"/>
      <c r="J103" s="1" t="s">
        <v>515</v>
      </c>
      <c r="O103" s="6"/>
    </row>
    <row r="104" spans="1:17" hidden="1" x14ac:dyDescent="0.3">
      <c r="A104" s="72">
        <v>45458</v>
      </c>
      <c r="B104" s="68" t="s">
        <v>391</v>
      </c>
      <c r="C104" s="68" t="s">
        <v>392</v>
      </c>
      <c r="E104" s="1" t="s">
        <v>18</v>
      </c>
      <c r="J104" t="s">
        <v>393</v>
      </c>
      <c r="O104" s="6"/>
    </row>
    <row r="105" spans="1:17" hidden="1" x14ac:dyDescent="0.3">
      <c r="A105" s="72">
        <v>45458</v>
      </c>
      <c r="B105" s="68" t="s">
        <v>391</v>
      </c>
      <c r="C105" s="68" t="s">
        <v>92</v>
      </c>
      <c r="E105" s="1" t="s">
        <v>21</v>
      </c>
      <c r="F105" t="s">
        <v>22</v>
      </c>
      <c r="G105" t="s">
        <v>96</v>
      </c>
      <c r="H105" t="s">
        <v>92</v>
      </c>
      <c r="J105" s="1" t="s">
        <v>394</v>
      </c>
    </row>
    <row r="106" spans="1:17" hidden="1" x14ac:dyDescent="0.3">
      <c r="A106" s="72">
        <v>45458</v>
      </c>
      <c r="B106" s="68" t="s">
        <v>391</v>
      </c>
      <c r="C106" s="68" t="s">
        <v>395</v>
      </c>
      <c r="E106" s="1" t="s">
        <v>21</v>
      </c>
      <c r="F106" t="s">
        <v>22</v>
      </c>
      <c r="G106" t="s">
        <v>122</v>
      </c>
      <c r="H106" t="s">
        <v>395</v>
      </c>
      <c r="J106" t="s">
        <v>396</v>
      </c>
    </row>
    <row r="107" spans="1:17" hidden="1" x14ac:dyDescent="0.3">
      <c r="A107" s="72">
        <v>45458</v>
      </c>
      <c r="B107" s="68" t="s">
        <v>391</v>
      </c>
      <c r="C107" s="68" t="s">
        <v>153</v>
      </c>
      <c r="E107" s="1" t="s">
        <v>21</v>
      </c>
      <c r="F107" t="s">
        <v>22</v>
      </c>
      <c r="G107" t="s">
        <v>143</v>
      </c>
      <c r="H107" t="s">
        <v>153</v>
      </c>
      <c r="J107" s="1" t="s">
        <v>409</v>
      </c>
    </row>
    <row r="108" spans="1:17" s="6" customFormat="1" ht="28.8" hidden="1" x14ac:dyDescent="0.3">
      <c r="A108" s="72">
        <v>45458</v>
      </c>
      <c r="B108" s="68" t="s">
        <v>391</v>
      </c>
      <c r="C108" s="68" t="s">
        <v>397</v>
      </c>
      <c r="D108" s="68"/>
      <c r="E108" s="1" t="s">
        <v>21</v>
      </c>
      <c r="F108" s="6" t="s">
        <v>22</v>
      </c>
      <c r="G108" s="6" t="s">
        <v>399</v>
      </c>
      <c r="H108" s="6" t="s">
        <v>397</v>
      </c>
      <c r="J108" s="1" t="s">
        <v>410</v>
      </c>
      <c r="Q108" s="1"/>
    </row>
    <row r="109" spans="1:17" hidden="1" x14ac:dyDescent="0.3">
      <c r="A109" s="72">
        <v>45458</v>
      </c>
      <c r="B109" s="68" t="s">
        <v>391</v>
      </c>
      <c r="C109" s="68" t="s">
        <v>398</v>
      </c>
      <c r="E109" s="1" t="s">
        <v>21</v>
      </c>
      <c r="F109" t="s">
        <v>22</v>
      </c>
      <c r="G109" t="s">
        <v>400</v>
      </c>
      <c r="H109" t="s">
        <v>401</v>
      </c>
      <c r="J109" t="s">
        <v>402</v>
      </c>
    </row>
    <row r="110" spans="1:17" hidden="1" x14ac:dyDescent="0.3">
      <c r="A110" s="72">
        <v>45458</v>
      </c>
      <c r="B110" s="68" t="s">
        <v>391</v>
      </c>
      <c r="C110" s="68" t="s">
        <v>285</v>
      </c>
      <c r="E110" s="1" t="s">
        <v>21</v>
      </c>
      <c r="J110" s="1" t="s">
        <v>406</v>
      </c>
    </row>
    <row r="111" spans="1:17" ht="43.2" hidden="1" x14ac:dyDescent="0.3">
      <c r="A111" s="72">
        <v>45458</v>
      </c>
      <c r="B111" s="68" t="s">
        <v>391</v>
      </c>
      <c r="C111" s="68" t="s">
        <v>411</v>
      </c>
      <c r="E111" s="1" t="s">
        <v>21</v>
      </c>
      <c r="J111" s="1" t="s">
        <v>413</v>
      </c>
    </row>
    <row r="112" spans="1:17" s="7" customFormat="1" ht="31.2" hidden="1" customHeight="1" x14ac:dyDescent="0.3">
      <c r="A112" s="72">
        <v>45458</v>
      </c>
      <c r="B112" s="45" t="s">
        <v>391</v>
      </c>
      <c r="C112" s="45" t="s">
        <v>403</v>
      </c>
      <c r="D112" s="48"/>
      <c r="E112" s="1" t="s">
        <v>93</v>
      </c>
      <c r="J112" s="7" t="s">
        <v>415</v>
      </c>
    </row>
    <row r="113" spans="1:22" ht="31.2" hidden="1" customHeight="1" x14ac:dyDescent="0.3">
      <c r="A113" s="72">
        <v>45458</v>
      </c>
      <c r="B113" s="68" t="s">
        <v>391</v>
      </c>
      <c r="C113" s="68" t="s">
        <v>404</v>
      </c>
      <c r="E113" s="1" t="s">
        <v>93</v>
      </c>
      <c r="J113" s="1" t="s">
        <v>414</v>
      </c>
    </row>
    <row r="114" spans="1:22" hidden="1" x14ac:dyDescent="0.3">
      <c r="A114" s="72">
        <v>45458</v>
      </c>
      <c r="B114" s="68" t="s">
        <v>391</v>
      </c>
      <c r="C114" s="68" t="s">
        <v>405</v>
      </c>
      <c r="E114" s="1" t="s">
        <v>93</v>
      </c>
      <c r="J114" s="1" t="s">
        <v>417</v>
      </c>
    </row>
    <row r="115" spans="1:22" hidden="1" x14ac:dyDescent="0.3">
      <c r="A115" s="72">
        <v>45458</v>
      </c>
      <c r="B115" s="68" t="s">
        <v>391</v>
      </c>
      <c r="C115" s="68" t="s">
        <v>407</v>
      </c>
      <c r="E115" s="1" t="s">
        <v>93</v>
      </c>
      <c r="J115" s="1" t="s">
        <v>417</v>
      </c>
    </row>
    <row r="116" spans="1:22" hidden="1" x14ac:dyDescent="0.3">
      <c r="A116" s="72">
        <v>45458</v>
      </c>
      <c r="B116" s="68" t="s">
        <v>391</v>
      </c>
      <c r="C116" s="68" t="s">
        <v>408</v>
      </c>
      <c r="E116" s="1" t="s">
        <v>21</v>
      </c>
      <c r="J116" s="1" t="s">
        <v>417</v>
      </c>
    </row>
    <row r="117" spans="1:22" hidden="1" x14ac:dyDescent="0.3">
      <c r="A117" s="72">
        <v>45458</v>
      </c>
      <c r="B117" s="68" t="s">
        <v>391</v>
      </c>
      <c r="C117" s="68" t="s">
        <v>412</v>
      </c>
      <c r="E117" s="1" t="s">
        <v>21</v>
      </c>
      <c r="J117" s="1" t="s">
        <v>417</v>
      </c>
    </row>
    <row r="118" spans="1:22" hidden="1" x14ac:dyDescent="0.3">
      <c r="A118" s="72">
        <v>45475</v>
      </c>
      <c r="B118" s="60" t="s">
        <v>0</v>
      </c>
      <c r="C118" s="60" t="s">
        <v>16</v>
      </c>
      <c r="E118" t="s">
        <v>18</v>
      </c>
      <c r="F118" t="s">
        <v>17</v>
      </c>
    </row>
    <row r="119" spans="1:22" hidden="1" x14ac:dyDescent="0.3">
      <c r="A119" s="72">
        <v>45475</v>
      </c>
      <c r="B119" s="60" t="s">
        <v>0</v>
      </c>
      <c r="C119" s="60" t="s">
        <v>304</v>
      </c>
      <c r="E119" t="s">
        <v>19</v>
      </c>
      <c r="J119" t="s">
        <v>80</v>
      </c>
    </row>
    <row r="120" spans="1:22" hidden="1" x14ac:dyDescent="0.3">
      <c r="A120" s="72">
        <v>45475</v>
      </c>
      <c r="B120" s="60" t="s">
        <v>0</v>
      </c>
      <c r="C120" s="60" t="s">
        <v>20</v>
      </c>
      <c r="E120" t="s">
        <v>21</v>
      </c>
      <c r="F120" t="s">
        <v>22</v>
      </c>
      <c r="G120" t="s">
        <v>23</v>
      </c>
      <c r="H120" t="s">
        <v>24</v>
      </c>
      <c r="J120" t="s">
        <v>81</v>
      </c>
    </row>
    <row r="121" spans="1:22" hidden="1" x14ac:dyDescent="0.3">
      <c r="A121" s="72">
        <v>45475</v>
      </c>
      <c r="B121" s="60" t="s">
        <v>0</v>
      </c>
      <c r="C121" s="60" t="s">
        <v>25</v>
      </c>
      <c r="D121" s="60" t="s">
        <v>26</v>
      </c>
      <c r="E121" t="s">
        <v>21</v>
      </c>
      <c r="F121" t="s">
        <v>22</v>
      </c>
      <c r="G121" t="s">
        <v>27</v>
      </c>
      <c r="H121" t="s">
        <v>28</v>
      </c>
      <c r="J121" t="s">
        <v>29</v>
      </c>
    </row>
    <row r="122" spans="1:22" hidden="1" x14ac:dyDescent="0.3">
      <c r="A122" s="72">
        <v>45475</v>
      </c>
      <c r="B122" s="60" t="s">
        <v>0</v>
      </c>
      <c r="C122" s="60" t="s">
        <v>30</v>
      </c>
      <c r="E122" t="s">
        <v>21</v>
      </c>
      <c r="F122" t="s">
        <v>22</v>
      </c>
      <c r="G122" t="s">
        <v>32</v>
      </c>
      <c r="H122" t="s">
        <v>30</v>
      </c>
      <c r="J122" t="s">
        <v>34</v>
      </c>
    </row>
    <row r="123" spans="1:22" hidden="1" x14ac:dyDescent="0.3">
      <c r="A123" s="72">
        <v>45475</v>
      </c>
      <c r="B123" s="60" t="s">
        <v>0</v>
      </c>
      <c r="C123" s="60" t="s">
        <v>57</v>
      </c>
      <c r="E123" t="s">
        <v>21</v>
      </c>
      <c r="F123" t="s">
        <v>22</v>
      </c>
      <c r="G123" t="s">
        <v>32</v>
      </c>
      <c r="H123" t="s">
        <v>33</v>
      </c>
      <c r="J123" t="s">
        <v>35</v>
      </c>
    </row>
    <row r="124" spans="1:22" s="1" customFormat="1" ht="28.8" hidden="1" x14ac:dyDescent="0.3">
      <c r="A124" s="72">
        <v>45475</v>
      </c>
      <c r="B124" s="45" t="s">
        <v>0</v>
      </c>
      <c r="C124" s="45" t="s">
        <v>58</v>
      </c>
      <c r="D124" s="45"/>
      <c r="E124" s="1" t="s">
        <v>21</v>
      </c>
      <c r="F124" s="1" t="s">
        <v>22</v>
      </c>
      <c r="G124" s="1" t="s">
        <v>32</v>
      </c>
      <c r="H124" s="1" t="s">
        <v>33</v>
      </c>
      <c r="J124" s="1" t="s">
        <v>59</v>
      </c>
      <c r="O124"/>
      <c r="P124" s="1" t="s">
        <v>450</v>
      </c>
      <c r="Q124" s="1" t="s">
        <v>453</v>
      </c>
      <c r="R124" s="1" t="s">
        <v>454</v>
      </c>
      <c r="S124" s="1" t="s">
        <v>460</v>
      </c>
      <c r="T124" s="1" t="s">
        <v>461</v>
      </c>
      <c r="U124" s="1" t="s">
        <v>462</v>
      </c>
      <c r="V124" s="1" t="s">
        <v>501</v>
      </c>
    </row>
    <row r="125" spans="1:22" s="6" customFormat="1" ht="28.8" hidden="1" x14ac:dyDescent="0.3">
      <c r="A125" s="72">
        <v>45475</v>
      </c>
      <c r="B125" s="68" t="s">
        <v>0</v>
      </c>
      <c r="C125" s="68" t="s">
        <v>92</v>
      </c>
      <c r="D125" s="68"/>
      <c r="E125" s="6" t="s">
        <v>21</v>
      </c>
      <c r="F125" s="6" t="s">
        <v>22</v>
      </c>
      <c r="G125" s="6" t="s">
        <v>44</v>
      </c>
      <c r="H125" s="6" t="s">
        <v>43</v>
      </c>
      <c r="J125" s="6" t="s">
        <v>45</v>
      </c>
      <c r="P125" s="1" t="s">
        <v>61</v>
      </c>
      <c r="Q125" s="1" t="s">
        <v>455</v>
      </c>
      <c r="R125" s="1" t="s">
        <v>54</v>
      </c>
      <c r="S125" s="1" t="s">
        <v>502</v>
      </c>
      <c r="T125" s="1" t="s">
        <v>458</v>
      </c>
      <c r="U125" s="6" t="s">
        <v>503</v>
      </c>
      <c r="V125" s="6" t="s">
        <v>504</v>
      </c>
    </row>
    <row r="126" spans="1:22" s="6" customFormat="1" ht="43.2" hidden="1" x14ac:dyDescent="0.3">
      <c r="A126" s="73">
        <v>45475</v>
      </c>
      <c r="B126" s="74" t="s">
        <v>0</v>
      </c>
      <c r="C126" s="74" t="s">
        <v>46</v>
      </c>
      <c r="D126" s="80"/>
      <c r="E126" s="74" t="s">
        <v>21</v>
      </c>
      <c r="F126" s="74" t="s">
        <v>22</v>
      </c>
      <c r="G126" s="74" t="s">
        <v>47</v>
      </c>
      <c r="H126" s="74" t="s">
        <v>46</v>
      </c>
      <c r="I126" s="74"/>
      <c r="J126" s="74" t="s">
        <v>48</v>
      </c>
      <c r="P126" s="1" t="s">
        <v>71</v>
      </c>
      <c r="Q126" s="1" t="s">
        <v>54</v>
      </c>
      <c r="R126" s="1" t="s">
        <v>459</v>
      </c>
      <c r="S126" s="1" t="s">
        <v>464</v>
      </c>
      <c r="T126" s="1" t="s">
        <v>463</v>
      </c>
      <c r="U126" s="1" t="s">
        <v>456</v>
      </c>
    </row>
    <row r="127" spans="1:22" hidden="1" x14ac:dyDescent="0.3">
      <c r="A127" s="72">
        <v>45475</v>
      </c>
      <c r="B127" t="s">
        <v>0</v>
      </c>
      <c r="C127" t="s">
        <v>36</v>
      </c>
      <c r="E127" t="s">
        <v>21</v>
      </c>
      <c r="F127" t="s">
        <v>22</v>
      </c>
      <c r="G127" t="s">
        <v>37</v>
      </c>
      <c r="H127" t="s">
        <v>38</v>
      </c>
      <c r="J127" t="s">
        <v>39</v>
      </c>
      <c r="P127" s="1" t="s">
        <v>451</v>
      </c>
      <c r="Q127" s="1" t="s">
        <v>456</v>
      </c>
      <c r="R127" s="1"/>
      <c r="S127" s="7"/>
      <c r="T127" s="7"/>
    </row>
    <row r="128" spans="1:22" s="6" customFormat="1" ht="28.8" hidden="1" x14ac:dyDescent="0.3">
      <c r="A128" s="72">
        <v>45475</v>
      </c>
      <c r="B128" s="6" t="s">
        <v>0</v>
      </c>
      <c r="C128" s="6" t="s">
        <v>40</v>
      </c>
      <c r="D128" s="68"/>
      <c r="E128" s="6" t="s">
        <v>42</v>
      </c>
      <c r="J128" s="6" t="s">
        <v>41</v>
      </c>
      <c r="O128" s="1"/>
      <c r="P128" s="1" t="s">
        <v>452</v>
      </c>
      <c r="Q128" s="1" t="s">
        <v>457</v>
      </c>
      <c r="R128" s="1" t="s">
        <v>452</v>
      </c>
      <c r="S128" s="1"/>
      <c r="T128" s="1"/>
    </row>
    <row r="129" spans="1:20" hidden="1" x14ac:dyDescent="0.3">
      <c r="A129" s="72">
        <v>45475</v>
      </c>
      <c r="B129" t="s">
        <v>0</v>
      </c>
      <c r="C129" t="s">
        <v>5</v>
      </c>
      <c r="E129" t="s">
        <v>49</v>
      </c>
      <c r="P129" s="1" t="s">
        <v>73</v>
      </c>
      <c r="Q129" s="1" t="s">
        <v>54</v>
      </c>
      <c r="R129" s="1" t="s">
        <v>458</v>
      </c>
      <c r="S129" s="7"/>
      <c r="T129" s="7"/>
    </row>
    <row r="130" spans="1:20" hidden="1" x14ac:dyDescent="0.3">
      <c r="A130" s="72">
        <v>45475</v>
      </c>
      <c r="B130" t="s">
        <v>0</v>
      </c>
      <c r="C130" t="s">
        <v>63</v>
      </c>
      <c r="E130" t="s">
        <v>21</v>
      </c>
      <c r="F130" t="s">
        <v>22</v>
      </c>
      <c r="G130" t="s">
        <v>64</v>
      </c>
      <c r="H130" t="s">
        <v>65</v>
      </c>
      <c r="J130" t="s">
        <v>66</v>
      </c>
      <c r="P130" s="6"/>
      <c r="Q130" s="1"/>
      <c r="R130" s="1"/>
    </row>
    <row r="131" spans="1:20" s="6" customFormat="1" ht="57.6" hidden="1" x14ac:dyDescent="0.3">
      <c r="A131" s="72">
        <v>45475</v>
      </c>
      <c r="B131" s="6" t="s">
        <v>0</v>
      </c>
      <c r="C131" s="6" t="s">
        <v>448</v>
      </c>
      <c r="D131" s="68"/>
      <c r="E131" s="6" t="s">
        <v>21</v>
      </c>
      <c r="F131" s="6" t="s">
        <v>22</v>
      </c>
      <c r="G131" s="6" t="s">
        <v>86</v>
      </c>
      <c r="H131" s="6" t="s">
        <v>85</v>
      </c>
      <c r="J131" s="1" t="s">
        <v>87</v>
      </c>
      <c r="O131"/>
      <c r="Q131" s="1" t="s">
        <v>477</v>
      </c>
      <c r="R131" s="1" t="s">
        <v>476</v>
      </c>
      <c r="S131" s="1" t="s">
        <v>478</v>
      </c>
    </row>
    <row r="132" spans="1:20" s="6" customFormat="1" ht="57.6" hidden="1" x14ac:dyDescent="0.3">
      <c r="A132" s="72">
        <v>45475</v>
      </c>
      <c r="B132" s="6" t="s">
        <v>0</v>
      </c>
      <c r="C132" s="6" t="s">
        <v>449</v>
      </c>
      <c r="D132" s="68"/>
      <c r="E132" s="6" t="s">
        <v>21</v>
      </c>
      <c r="F132" s="6" t="s">
        <v>22</v>
      </c>
      <c r="G132" s="6" t="s">
        <v>86</v>
      </c>
      <c r="H132" s="6" t="s">
        <v>85</v>
      </c>
      <c r="J132" s="1" t="s">
        <v>87</v>
      </c>
      <c r="O132"/>
      <c r="Q132" s="1" t="s">
        <v>465</v>
      </c>
      <c r="R132" s="1" t="s">
        <v>472</v>
      </c>
    </row>
    <row r="133" spans="1:20" s="1" customFormat="1" ht="57.6" hidden="1" x14ac:dyDescent="0.3">
      <c r="A133" s="72">
        <v>45475</v>
      </c>
      <c r="B133" s="1" t="s">
        <v>79</v>
      </c>
      <c r="C133" s="1" t="s">
        <v>82</v>
      </c>
      <c r="D133" s="45"/>
      <c r="E133" s="1" t="s">
        <v>18</v>
      </c>
      <c r="F133" s="1" t="s">
        <v>17</v>
      </c>
      <c r="J133" s="1" t="s">
        <v>83</v>
      </c>
      <c r="O133" s="6"/>
      <c r="Q133" s="1" t="s">
        <v>466</v>
      </c>
      <c r="R133" s="1" t="s">
        <v>473</v>
      </c>
    </row>
    <row r="134" spans="1:20" s="6" customFormat="1" ht="28.8" hidden="1" x14ac:dyDescent="0.3">
      <c r="A134" s="72">
        <v>45475</v>
      </c>
      <c r="B134" s="6" t="s">
        <v>79</v>
      </c>
      <c r="C134" s="6" t="s">
        <v>304</v>
      </c>
      <c r="D134" s="68"/>
      <c r="E134" s="6" t="s">
        <v>19</v>
      </c>
      <c r="J134" s="6" t="s">
        <v>84</v>
      </c>
      <c r="Q134" s="1" t="s">
        <v>467</v>
      </c>
      <c r="R134" s="1" t="s">
        <v>474</v>
      </c>
    </row>
    <row r="135" spans="1:20" s="6" customFormat="1" ht="43.2" hidden="1" x14ac:dyDescent="0.3">
      <c r="A135" s="72">
        <v>45475</v>
      </c>
      <c r="B135" s="6" t="s">
        <v>79</v>
      </c>
      <c r="C135" s="6" t="s">
        <v>25</v>
      </c>
      <c r="D135" s="68"/>
      <c r="E135" s="6" t="s">
        <v>21</v>
      </c>
      <c r="F135" s="6" t="s">
        <v>22</v>
      </c>
      <c r="G135" s="6" t="s">
        <v>27</v>
      </c>
      <c r="H135" s="6" t="s">
        <v>28</v>
      </c>
      <c r="Q135" s="1" t="s">
        <v>468</v>
      </c>
      <c r="R135" s="1" t="s">
        <v>475</v>
      </c>
    </row>
    <row r="136" spans="1:20" s="6" customFormat="1" ht="28.8" hidden="1" x14ac:dyDescent="0.3">
      <c r="A136" s="72">
        <v>45475</v>
      </c>
      <c r="B136" s="6" t="s">
        <v>79</v>
      </c>
      <c r="C136" s="6" t="s">
        <v>30</v>
      </c>
      <c r="D136" s="68"/>
      <c r="E136" s="6" t="s">
        <v>21</v>
      </c>
      <c r="F136" s="6" t="s">
        <v>22</v>
      </c>
      <c r="G136" s="6" t="s">
        <v>32</v>
      </c>
      <c r="H136" s="6" t="s">
        <v>30</v>
      </c>
      <c r="Q136" s="1" t="s">
        <v>469</v>
      </c>
      <c r="R136" s="1"/>
    </row>
    <row r="137" spans="1:20" s="6" customFormat="1" ht="28.8" hidden="1" x14ac:dyDescent="0.3">
      <c r="A137" s="72">
        <v>45475</v>
      </c>
      <c r="B137" s="6" t="s">
        <v>79</v>
      </c>
      <c r="C137" s="6" t="s">
        <v>31</v>
      </c>
      <c r="D137" s="68"/>
      <c r="E137" s="6" t="s">
        <v>21</v>
      </c>
      <c r="F137" s="6" t="s">
        <v>22</v>
      </c>
      <c r="G137" s="6" t="s">
        <v>32</v>
      </c>
      <c r="H137" s="6" t="s">
        <v>33</v>
      </c>
      <c r="O137" s="1"/>
      <c r="Q137" s="1" t="s">
        <v>470</v>
      </c>
      <c r="R137" s="1"/>
    </row>
    <row r="138" spans="1:20" s="1" customFormat="1" ht="28.8" hidden="1" x14ac:dyDescent="0.3">
      <c r="A138" s="71">
        <v>45475</v>
      </c>
      <c r="B138" s="1" t="s">
        <v>79</v>
      </c>
      <c r="C138" s="1" t="s">
        <v>505</v>
      </c>
      <c r="D138" s="45"/>
      <c r="E138" s="1" t="s">
        <v>42</v>
      </c>
      <c r="J138" s="1" t="s">
        <v>506</v>
      </c>
      <c r="Q138" s="1" t="s">
        <v>471</v>
      </c>
    </row>
    <row r="139" spans="1:20" s="6" customFormat="1" hidden="1" x14ac:dyDescent="0.3">
      <c r="A139" s="72">
        <v>45475</v>
      </c>
      <c r="B139" s="6" t="s">
        <v>79</v>
      </c>
      <c r="C139" s="6" t="s">
        <v>85</v>
      </c>
      <c r="D139" s="68"/>
      <c r="E139" s="6" t="s">
        <v>21</v>
      </c>
      <c r="J139" s="6" t="s">
        <v>86</v>
      </c>
      <c r="Q139" s="1"/>
      <c r="R139" s="1"/>
    </row>
    <row r="140" spans="1:20" s="6" customFormat="1" x14ac:dyDescent="0.3">
      <c r="A140" s="72">
        <v>45532</v>
      </c>
      <c r="B140" s="6" t="s">
        <v>79</v>
      </c>
      <c r="C140" s="6" t="s">
        <v>507</v>
      </c>
      <c r="D140" s="68"/>
      <c r="E140" s="6" t="s">
        <v>42</v>
      </c>
      <c r="J140" s="6" t="s">
        <v>508</v>
      </c>
      <c r="Q140" s="1"/>
    </row>
    <row r="141" spans="1:20" s="6" customFormat="1" x14ac:dyDescent="0.3">
      <c r="A141" s="72">
        <v>45532</v>
      </c>
      <c r="B141" s="6" t="s">
        <v>509</v>
      </c>
      <c r="C141" s="6" t="s">
        <v>510</v>
      </c>
      <c r="D141" s="68"/>
      <c r="E141" s="6" t="s">
        <v>18</v>
      </c>
      <c r="F141" s="6" t="s">
        <v>17</v>
      </c>
      <c r="Q141" s="1"/>
    </row>
    <row r="142" spans="1:20" s="6" customFormat="1" hidden="1" x14ac:dyDescent="0.3">
      <c r="B142" s="6" t="s">
        <v>509</v>
      </c>
      <c r="C142" s="6" t="s">
        <v>92</v>
      </c>
      <c r="D142" s="68"/>
      <c r="E142" s="6" t="s">
        <v>21</v>
      </c>
      <c r="F142" s="6" t="s">
        <v>22</v>
      </c>
      <c r="G142" s="6" t="s">
        <v>96</v>
      </c>
      <c r="H142" s="6" t="s">
        <v>92</v>
      </c>
      <c r="J142" s="6" t="s">
        <v>511</v>
      </c>
      <c r="Q142" s="1"/>
    </row>
    <row r="143" spans="1:20" s="6" customFormat="1" hidden="1" x14ac:dyDescent="0.3">
      <c r="B143" s="6" t="s">
        <v>509</v>
      </c>
      <c r="C143" s="6" t="s">
        <v>512</v>
      </c>
      <c r="D143" s="68"/>
      <c r="Q143" s="1"/>
    </row>
    <row r="144" spans="1:20" x14ac:dyDescent="0.3">
      <c r="A144" s="72">
        <v>45543</v>
      </c>
      <c r="B144" s="6" t="s">
        <v>519</v>
      </c>
      <c r="J144" s="6" t="s">
        <v>546</v>
      </c>
    </row>
    <row r="145" spans="1:17" x14ac:dyDescent="0.3">
      <c r="A145" s="72">
        <v>45543</v>
      </c>
      <c r="B145" s="6" t="s">
        <v>519</v>
      </c>
      <c r="C145" s="6" t="s">
        <v>521</v>
      </c>
      <c r="D145" s="60" t="s">
        <v>26</v>
      </c>
      <c r="E145" s="6" t="s">
        <v>21</v>
      </c>
      <c r="F145" s="6" t="s">
        <v>22</v>
      </c>
      <c r="G145" s="6" t="s">
        <v>520</v>
      </c>
      <c r="H145" s="6" t="s">
        <v>521</v>
      </c>
      <c r="J145" t="s">
        <v>522</v>
      </c>
    </row>
    <row r="146" spans="1:17" ht="28.8" x14ac:dyDescent="0.3">
      <c r="A146" s="72">
        <v>45543</v>
      </c>
      <c r="B146" s="6" t="s">
        <v>519</v>
      </c>
      <c r="C146" s="6" t="s">
        <v>523</v>
      </c>
      <c r="E146" s="6" t="s">
        <v>102</v>
      </c>
      <c r="I146" s="6" t="s">
        <v>524</v>
      </c>
      <c r="J146" s="7" t="s">
        <v>525</v>
      </c>
    </row>
    <row r="147" spans="1:17" x14ac:dyDescent="0.3">
      <c r="A147" s="72">
        <v>45543</v>
      </c>
      <c r="B147" s="6" t="s">
        <v>519</v>
      </c>
      <c r="C147" s="6" t="s">
        <v>589</v>
      </c>
      <c r="E147" s="6" t="s">
        <v>21</v>
      </c>
      <c r="F147" s="6" t="s">
        <v>22</v>
      </c>
      <c r="G147" s="6" t="s">
        <v>487</v>
      </c>
      <c r="H147" s="6" t="s">
        <v>24</v>
      </c>
      <c r="I147" s="6"/>
      <c r="J147" s="7" t="s">
        <v>590</v>
      </c>
    </row>
    <row r="148" spans="1:17" x14ac:dyDescent="0.3">
      <c r="A148" s="72">
        <v>45543</v>
      </c>
      <c r="B148" s="6" t="s">
        <v>519</v>
      </c>
      <c r="C148" s="6" t="s">
        <v>591</v>
      </c>
      <c r="E148" s="6" t="s">
        <v>93</v>
      </c>
      <c r="F148" s="6"/>
      <c r="G148" s="6"/>
      <c r="H148" s="6"/>
      <c r="I148" s="6"/>
      <c r="J148" s="7" t="s">
        <v>592</v>
      </c>
    </row>
    <row r="149" spans="1:17" s="6" customFormat="1" ht="43.2" x14ac:dyDescent="0.3">
      <c r="A149" s="72">
        <v>45543</v>
      </c>
      <c r="B149" s="6" t="s">
        <v>519</v>
      </c>
      <c r="C149" s="6" t="s">
        <v>544</v>
      </c>
      <c r="D149" s="68"/>
      <c r="E149" s="6" t="s">
        <v>21</v>
      </c>
      <c r="F149" s="6" t="s">
        <v>22</v>
      </c>
      <c r="G149" s="6" t="s">
        <v>551</v>
      </c>
      <c r="H149" s="6" t="s">
        <v>552</v>
      </c>
      <c r="I149" s="6" t="s">
        <v>612</v>
      </c>
      <c r="J149" s="1" t="s">
        <v>613</v>
      </c>
      <c r="L149" s="1" t="s">
        <v>545</v>
      </c>
      <c r="Q149" s="1"/>
    </row>
    <row r="150" spans="1:17" ht="28.8" x14ac:dyDescent="0.3">
      <c r="A150" s="72">
        <v>45543</v>
      </c>
      <c r="B150" s="6" t="s">
        <v>519</v>
      </c>
      <c r="C150" s="6" t="s">
        <v>593</v>
      </c>
      <c r="E150" s="6" t="s">
        <v>102</v>
      </c>
      <c r="F150" s="6"/>
      <c r="G150" s="6"/>
      <c r="H150" s="6"/>
      <c r="I150" s="6" t="s">
        <v>215</v>
      </c>
      <c r="J150" s="7" t="s">
        <v>594</v>
      </c>
    </row>
    <row r="151" spans="1:17" ht="43.2" x14ac:dyDescent="0.3">
      <c r="A151" s="72">
        <v>45543</v>
      </c>
      <c r="B151" s="6" t="s">
        <v>519</v>
      </c>
      <c r="C151" s="6" t="s">
        <v>595</v>
      </c>
      <c r="D151" s="60" t="s">
        <v>26</v>
      </c>
      <c r="E151" s="6" t="s">
        <v>21</v>
      </c>
      <c r="F151" s="6"/>
      <c r="G151" s="6"/>
      <c r="H151" s="6"/>
      <c r="I151" s="6">
        <v>6</v>
      </c>
      <c r="J151" s="7" t="s">
        <v>614</v>
      </c>
    </row>
    <row r="152" spans="1:17" x14ac:dyDescent="0.3">
      <c r="A152" s="72">
        <v>45543</v>
      </c>
      <c r="B152" s="6" t="s">
        <v>519</v>
      </c>
      <c r="C152" s="6" t="s">
        <v>596</v>
      </c>
      <c r="D152" s="60" t="s">
        <v>26</v>
      </c>
      <c r="E152" s="6" t="s">
        <v>21</v>
      </c>
      <c r="F152" s="6"/>
      <c r="G152" s="6"/>
      <c r="H152" s="6"/>
      <c r="I152" s="6">
        <v>0</v>
      </c>
      <c r="J152" s="7" t="s">
        <v>597</v>
      </c>
    </row>
    <row r="153" spans="1:17" ht="43.2" x14ac:dyDescent="0.3">
      <c r="A153" s="72">
        <v>45543</v>
      </c>
      <c r="B153" s="6" t="s">
        <v>519</v>
      </c>
      <c r="C153" s="6" t="s">
        <v>598</v>
      </c>
      <c r="E153" s="6" t="s">
        <v>21</v>
      </c>
      <c r="F153" s="6"/>
      <c r="G153" s="6"/>
      <c r="H153" s="6"/>
      <c r="I153" s="6"/>
      <c r="J153" s="7" t="s">
        <v>608</v>
      </c>
    </row>
    <row r="154" spans="1:17" s="6" customFormat="1" x14ac:dyDescent="0.3">
      <c r="A154" s="72">
        <v>45543</v>
      </c>
      <c r="B154" s="6" t="s">
        <v>599</v>
      </c>
      <c r="C154" s="6" t="s">
        <v>600</v>
      </c>
      <c r="D154" s="68"/>
      <c r="E154" s="6" t="s">
        <v>18</v>
      </c>
      <c r="F154" s="6" t="s">
        <v>17</v>
      </c>
      <c r="J154" s="1" t="s">
        <v>601</v>
      </c>
      <c r="L154" s="1"/>
      <c r="Q154" s="1"/>
    </row>
    <row r="155" spans="1:17" s="6" customFormat="1" x14ac:dyDescent="0.3">
      <c r="A155" s="72">
        <v>45543</v>
      </c>
      <c r="B155" s="6" t="s">
        <v>599</v>
      </c>
      <c r="C155" s="6" t="s">
        <v>609</v>
      </c>
      <c r="D155" s="68"/>
      <c r="E155" s="6" t="s">
        <v>21</v>
      </c>
      <c r="F155" s="6" t="s">
        <v>22</v>
      </c>
      <c r="G155" s="6" t="s">
        <v>487</v>
      </c>
      <c r="H155" s="6" t="s">
        <v>24</v>
      </c>
      <c r="J155" s="1" t="s">
        <v>610</v>
      </c>
      <c r="L155" s="1"/>
      <c r="Q155" s="1"/>
    </row>
    <row r="156" spans="1:17" s="6" customFormat="1" x14ac:dyDescent="0.3">
      <c r="A156" s="72">
        <v>45543</v>
      </c>
      <c r="B156" s="6" t="s">
        <v>599</v>
      </c>
      <c r="C156" s="6" t="s">
        <v>609</v>
      </c>
      <c r="D156" s="68"/>
      <c r="E156" s="6" t="s">
        <v>93</v>
      </c>
      <c r="J156" s="1" t="s">
        <v>611</v>
      </c>
      <c r="L156" s="1"/>
      <c r="Q156" s="1"/>
    </row>
    <row r="157" spans="1:17" s="6" customFormat="1" x14ac:dyDescent="0.3">
      <c r="A157" s="72">
        <v>45543</v>
      </c>
      <c r="B157" s="6" t="s">
        <v>599</v>
      </c>
      <c r="C157" s="6" t="s">
        <v>602</v>
      </c>
      <c r="D157" s="68"/>
      <c r="E157" s="6" t="s">
        <v>21</v>
      </c>
      <c r="F157" s="6" t="s">
        <v>22</v>
      </c>
      <c r="G157" s="6" t="s">
        <v>519</v>
      </c>
      <c r="H157" s="6" t="s">
        <v>549</v>
      </c>
      <c r="J157" s="1"/>
      <c r="L157" s="1"/>
      <c r="Q157" s="1"/>
    </row>
    <row r="158" spans="1:17" s="6" customFormat="1" x14ac:dyDescent="0.3">
      <c r="A158" s="72">
        <v>45543</v>
      </c>
      <c r="B158" s="6" t="s">
        <v>599</v>
      </c>
      <c r="C158" s="6" t="s">
        <v>153</v>
      </c>
      <c r="D158" s="68"/>
      <c r="E158" s="6" t="s">
        <v>21</v>
      </c>
      <c r="F158" s="6" t="s">
        <v>22</v>
      </c>
      <c r="G158" s="6" t="s">
        <v>143</v>
      </c>
      <c r="H158" s="6" t="s">
        <v>153</v>
      </c>
      <c r="J158" s="1" t="s">
        <v>603</v>
      </c>
      <c r="L158" s="1"/>
      <c r="Q158" s="1"/>
    </row>
    <row r="159" spans="1:17" s="6" customFormat="1" ht="28.8" x14ac:dyDescent="0.3">
      <c r="A159" s="72">
        <v>45543</v>
      </c>
      <c r="B159" s="6" t="s">
        <v>599</v>
      </c>
      <c r="C159" s="6" t="s">
        <v>604</v>
      </c>
      <c r="D159" s="60" t="s">
        <v>26</v>
      </c>
      <c r="E159" s="6" t="s">
        <v>21</v>
      </c>
      <c r="J159" s="7" t="s">
        <v>606</v>
      </c>
      <c r="L159" s="1"/>
      <c r="Q159" s="1"/>
    </row>
    <row r="160" spans="1:17" s="6" customFormat="1" x14ac:dyDescent="0.3">
      <c r="A160" s="72">
        <v>45543</v>
      </c>
      <c r="B160" s="6" t="s">
        <v>599</v>
      </c>
      <c r="C160" s="6" t="s">
        <v>605</v>
      </c>
      <c r="D160" s="60" t="s">
        <v>26</v>
      </c>
      <c r="E160" s="6" t="s">
        <v>21</v>
      </c>
      <c r="J160" s="7" t="s">
        <v>607</v>
      </c>
      <c r="L160" s="1"/>
      <c r="Q160" s="1"/>
    </row>
    <row r="161" spans="1:17" s="6" customFormat="1" ht="43.2" x14ac:dyDescent="0.3">
      <c r="A161" s="72">
        <v>45543</v>
      </c>
      <c r="B161" s="6" t="s">
        <v>599</v>
      </c>
      <c r="C161" s="6" t="s">
        <v>598</v>
      </c>
      <c r="D161" s="60"/>
      <c r="E161" s="6" t="s">
        <v>21</v>
      </c>
      <c r="J161" s="7" t="s">
        <v>608</v>
      </c>
      <c r="L161" s="1"/>
      <c r="Q161" s="1"/>
    </row>
    <row r="162" spans="1:17" x14ac:dyDescent="0.3">
      <c r="A162" s="72">
        <v>45543</v>
      </c>
      <c r="B162" s="6" t="s">
        <v>520</v>
      </c>
      <c r="C162" s="6" t="s">
        <v>521</v>
      </c>
      <c r="E162" s="6" t="s">
        <v>526</v>
      </c>
      <c r="F162" s="6" t="s">
        <v>17</v>
      </c>
      <c r="J162" t="s">
        <v>527</v>
      </c>
    </row>
    <row r="163" spans="1:17" ht="28.8" x14ac:dyDescent="0.3">
      <c r="A163" s="72">
        <v>45543</v>
      </c>
      <c r="B163" s="6" t="s">
        <v>520</v>
      </c>
      <c r="C163" s="6" t="s">
        <v>528</v>
      </c>
      <c r="D163" s="60" t="s">
        <v>26</v>
      </c>
      <c r="E163" s="6" t="s">
        <v>493</v>
      </c>
      <c r="J163" s="7" t="s">
        <v>529</v>
      </c>
    </row>
    <row r="164" spans="1:17" x14ac:dyDescent="0.3">
      <c r="A164" s="72">
        <v>45543</v>
      </c>
      <c r="B164" s="6" t="s">
        <v>626</v>
      </c>
      <c r="C164" s="6" t="s">
        <v>627</v>
      </c>
      <c r="E164" s="6" t="s">
        <v>18</v>
      </c>
      <c r="F164" s="6" t="s">
        <v>17</v>
      </c>
      <c r="J164" s="7" t="s">
        <v>629</v>
      </c>
    </row>
    <row r="165" spans="1:17" x14ac:dyDescent="0.3">
      <c r="A165" s="72">
        <v>45543</v>
      </c>
      <c r="B165" s="6" t="s">
        <v>626</v>
      </c>
      <c r="C165" s="6" t="s">
        <v>549</v>
      </c>
      <c r="E165" s="6" t="s">
        <v>21</v>
      </c>
      <c r="F165" s="6" t="s">
        <v>22</v>
      </c>
      <c r="G165" s="6" t="s">
        <v>519</v>
      </c>
      <c r="H165" s="6" t="s">
        <v>549</v>
      </c>
      <c r="J165" s="7"/>
    </row>
    <row r="166" spans="1:17" x14ac:dyDescent="0.3">
      <c r="A166" s="72">
        <v>45543</v>
      </c>
      <c r="B166" s="6" t="s">
        <v>626</v>
      </c>
      <c r="C166" s="6" t="s">
        <v>550</v>
      </c>
      <c r="E166" s="6" t="s">
        <v>21</v>
      </c>
      <c r="F166" s="6" t="s">
        <v>22</v>
      </c>
      <c r="G166" s="6" t="s">
        <v>542</v>
      </c>
      <c r="H166" s="6" t="s">
        <v>543</v>
      </c>
      <c r="J166" s="7"/>
    </row>
    <row r="167" spans="1:17" x14ac:dyDescent="0.3">
      <c r="A167" s="72">
        <v>45543</v>
      </c>
      <c r="B167" s="6" t="s">
        <v>547</v>
      </c>
      <c r="C167" s="6" t="s">
        <v>548</v>
      </c>
      <c r="E167" s="6" t="s">
        <v>18</v>
      </c>
      <c r="F167" s="6" t="s">
        <v>17</v>
      </c>
      <c r="I167" s="6"/>
      <c r="J167" s="7" t="s">
        <v>628</v>
      </c>
    </row>
    <row r="168" spans="1:17" x14ac:dyDescent="0.3">
      <c r="A168" s="72">
        <v>45543</v>
      </c>
      <c r="B168" s="6" t="s">
        <v>547</v>
      </c>
      <c r="C168" s="6" t="s">
        <v>549</v>
      </c>
      <c r="E168" s="6" t="s">
        <v>21</v>
      </c>
      <c r="F168" s="6" t="s">
        <v>22</v>
      </c>
      <c r="G168" s="6" t="s">
        <v>519</v>
      </c>
      <c r="H168" s="6" t="s">
        <v>549</v>
      </c>
      <c r="I168" s="6"/>
      <c r="J168" s="7"/>
    </row>
    <row r="169" spans="1:17" x14ac:dyDescent="0.3">
      <c r="A169" s="72">
        <v>45543</v>
      </c>
      <c r="B169" s="6" t="s">
        <v>547</v>
      </c>
      <c r="C169" s="6" t="s">
        <v>550</v>
      </c>
      <c r="E169" s="6" t="s">
        <v>21</v>
      </c>
      <c r="F169" s="6" t="s">
        <v>22</v>
      </c>
      <c r="G169" s="6" t="s">
        <v>542</v>
      </c>
      <c r="H169" s="6" t="s">
        <v>543</v>
      </c>
      <c r="I169" s="6"/>
      <c r="J169" s="7"/>
    </row>
    <row r="170" spans="1:17" x14ac:dyDescent="0.3">
      <c r="A170" s="72">
        <v>45543</v>
      </c>
      <c r="B170" s="6" t="s">
        <v>553</v>
      </c>
      <c r="C170" s="6" t="s">
        <v>552</v>
      </c>
      <c r="E170" s="6" t="s">
        <v>18</v>
      </c>
      <c r="F170" s="6" t="s">
        <v>17</v>
      </c>
      <c r="I170" s="6"/>
      <c r="J170" s="7"/>
    </row>
    <row r="171" spans="1:17" x14ac:dyDescent="0.3">
      <c r="A171" s="72">
        <v>45543</v>
      </c>
      <c r="B171" s="6" t="s">
        <v>553</v>
      </c>
      <c r="C171" s="6" t="s">
        <v>554</v>
      </c>
      <c r="E171" s="6" t="s">
        <v>556</v>
      </c>
      <c r="J171" t="s">
        <v>555</v>
      </c>
    </row>
    <row r="172" spans="1:17" s="1" customFormat="1" x14ac:dyDescent="0.3">
      <c r="A172" s="71">
        <v>45543</v>
      </c>
      <c r="B172" s="1" t="s">
        <v>557</v>
      </c>
      <c r="C172" s="1" t="s">
        <v>558</v>
      </c>
      <c r="D172" s="45"/>
      <c r="E172" s="1" t="s">
        <v>560</v>
      </c>
      <c r="F172" s="1" t="s">
        <v>17</v>
      </c>
      <c r="J172" s="1" t="s">
        <v>561</v>
      </c>
      <c r="O172"/>
    </row>
    <row r="173" spans="1:17" s="1" customFormat="1" x14ac:dyDescent="0.3">
      <c r="A173" s="71">
        <v>45543</v>
      </c>
      <c r="B173" s="1" t="s">
        <v>557</v>
      </c>
      <c r="C173" s="1" t="s">
        <v>581</v>
      </c>
      <c r="D173" s="45"/>
      <c r="E173" s="1" t="s">
        <v>21</v>
      </c>
      <c r="F173" s="1" t="s">
        <v>22</v>
      </c>
      <c r="G173" s="1" t="s">
        <v>519</v>
      </c>
      <c r="H173" s="1" t="s">
        <v>582</v>
      </c>
      <c r="J173" s="1" t="s">
        <v>583</v>
      </c>
      <c r="O173"/>
    </row>
    <row r="174" spans="1:17" s="1" customFormat="1" x14ac:dyDescent="0.3">
      <c r="A174" s="71">
        <v>45543</v>
      </c>
      <c r="B174" s="1" t="s">
        <v>557</v>
      </c>
      <c r="C174" s="1" t="s">
        <v>559</v>
      </c>
      <c r="D174" s="45"/>
      <c r="E174" s="1" t="s">
        <v>94</v>
      </c>
      <c r="J174" s="1" t="s">
        <v>562</v>
      </c>
      <c r="O174"/>
    </row>
    <row r="175" spans="1:17" s="1" customFormat="1" x14ac:dyDescent="0.3">
      <c r="A175" s="71">
        <v>45543</v>
      </c>
      <c r="B175" s="1" t="s">
        <v>557</v>
      </c>
      <c r="C175" s="1" t="s">
        <v>578</v>
      </c>
      <c r="D175" s="45"/>
      <c r="E175" s="1" t="s">
        <v>579</v>
      </c>
      <c r="J175" s="1" t="s">
        <v>580</v>
      </c>
      <c r="O175"/>
    </row>
    <row r="176" spans="1:17" s="1" customFormat="1" x14ac:dyDescent="0.3">
      <c r="A176" s="71">
        <v>45543</v>
      </c>
      <c r="B176" s="1" t="s">
        <v>557</v>
      </c>
      <c r="C176" s="1" t="s">
        <v>569</v>
      </c>
      <c r="D176" s="45"/>
      <c r="E176" s="1" t="s">
        <v>21</v>
      </c>
      <c r="F176" s="1" t="s">
        <v>22</v>
      </c>
      <c r="G176" s="1" t="s">
        <v>570</v>
      </c>
      <c r="H176" s="1" t="s">
        <v>571</v>
      </c>
      <c r="J176" s="1" t="s">
        <v>572</v>
      </c>
      <c r="O176"/>
    </row>
    <row r="177" spans="1:15" s="1" customFormat="1" x14ac:dyDescent="0.3">
      <c r="A177" s="71">
        <v>45543</v>
      </c>
      <c r="B177" s="1" t="s">
        <v>557</v>
      </c>
      <c r="C177" s="1" t="s">
        <v>92</v>
      </c>
      <c r="D177" s="45"/>
      <c r="E177" s="1" t="s">
        <v>21</v>
      </c>
      <c r="F177" s="1" t="s">
        <v>22</v>
      </c>
      <c r="G177" s="1" t="s">
        <v>96</v>
      </c>
      <c r="H177" s="1" t="s">
        <v>92</v>
      </c>
      <c r="J177" s="1" t="s">
        <v>584</v>
      </c>
      <c r="O177"/>
    </row>
    <row r="178" spans="1:15" s="1" customFormat="1" x14ac:dyDescent="0.3">
      <c r="A178" s="71">
        <v>45543</v>
      </c>
      <c r="B178" s="1" t="s">
        <v>557</v>
      </c>
      <c r="C178" s="1" t="s">
        <v>97</v>
      </c>
      <c r="D178" s="45"/>
      <c r="E178" s="1" t="s">
        <v>21</v>
      </c>
      <c r="F178" s="1" t="s">
        <v>22</v>
      </c>
      <c r="G178" s="1" t="s">
        <v>98</v>
      </c>
      <c r="H178" s="1" t="s">
        <v>97</v>
      </c>
      <c r="J178" s="1" t="s">
        <v>585</v>
      </c>
      <c r="O178"/>
    </row>
    <row r="179" spans="1:15" s="1" customFormat="1" x14ac:dyDescent="0.3">
      <c r="A179" s="71">
        <v>45543</v>
      </c>
      <c r="B179" s="1" t="s">
        <v>557</v>
      </c>
      <c r="C179" s="1" t="s">
        <v>99</v>
      </c>
      <c r="D179" s="45"/>
      <c r="E179" s="1" t="s">
        <v>21</v>
      </c>
      <c r="F179" s="1" t="s">
        <v>22</v>
      </c>
      <c r="G179" s="1" t="s">
        <v>27</v>
      </c>
      <c r="H179" s="1" t="s">
        <v>99</v>
      </c>
      <c r="J179" s="1" t="s">
        <v>563</v>
      </c>
      <c r="O179"/>
    </row>
    <row r="180" spans="1:15" s="1" customFormat="1" x14ac:dyDescent="0.3">
      <c r="A180" s="71">
        <v>45543</v>
      </c>
      <c r="B180" s="1" t="s">
        <v>557</v>
      </c>
      <c r="C180" s="1" t="s">
        <v>30</v>
      </c>
      <c r="D180" s="45"/>
      <c r="E180" s="1" t="s">
        <v>21</v>
      </c>
      <c r="F180" s="1" t="s">
        <v>22</v>
      </c>
      <c r="G180" s="1" t="s">
        <v>564</v>
      </c>
      <c r="H180" s="1" t="s">
        <v>30</v>
      </c>
      <c r="J180" s="1" t="s">
        <v>565</v>
      </c>
    </row>
    <row r="181" spans="1:15" s="1" customFormat="1" x14ac:dyDescent="0.3">
      <c r="A181" s="71">
        <v>45543</v>
      </c>
      <c r="B181" s="1" t="s">
        <v>557</v>
      </c>
      <c r="C181" s="1" t="s">
        <v>31</v>
      </c>
      <c r="D181" s="45"/>
      <c r="E181" s="1" t="s">
        <v>21</v>
      </c>
      <c r="F181" s="1" t="s">
        <v>22</v>
      </c>
      <c r="G181" s="1" t="s">
        <v>564</v>
      </c>
      <c r="H181" s="1" t="s">
        <v>33</v>
      </c>
      <c r="J181" s="1" t="s">
        <v>587</v>
      </c>
    </row>
    <row r="182" spans="1:15" s="1" customFormat="1" x14ac:dyDescent="0.3">
      <c r="A182" s="71">
        <v>45543</v>
      </c>
      <c r="B182" s="1" t="s">
        <v>557</v>
      </c>
      <c r="C182" s="1" t="s">
        <v>566</v>
      </c>
      <c r="D182" s="45"/>
      <c r="E182" s="1" t="s">
        <v>21</v>
      </c>
      <c r="F182" s="1" t="s">
        <v>22</v>
      </c>
      <c r="G182" s="1" t="s">
        <v>487</v>
      </c>
      <c r="H182" s="1" t="s">
        <v>24</v>
      </c>
      <c r="J182" s="1" t="s">
        <v>586</v>
      </c>
    </row>
    <row r="183" spans="1:15" s="62" customFormat="1" x14ac:dyDescent="0.3">
      <c r="A183" s="71">
        <v>45543</v>
      </c>
      <c r="B183" s="1" t="s">
        <v>557</v>
      </c>
      <c r="C183" s="62" t="s">
        <v>567</v>
      </c>
      <c r="D183" s="70"/>
      <c r="E183" s="62" t="s">
        <v>93</v>
      </c>
      <c r="J183" s="62" t="s">
        <v>588</v>
      </c>
      <c r="O183" s="1"/>
    </row>
    <row r="184" spans="1:15" s="1" customFormat="1" x14ac:dyDescent="0.3">
      <c r="A184" s="71">
        <v>45543</v>
      </c>
      <c r="B184" s="1" t="s">
        <v>557</v>
      </c>
      <c r="C184" s="1" t="s">
        <v>568</v>
      </c>
      <c r="D184" s="45"/>
      <c r="E184" s="1" t="s">
        <v>93</v>
      </c>
      <c r="J184" s="1" t="s">
        <v>577</v>
      </c>
    </row>
    <row r="185" spans="1:15" s="1" customFormat="1" x14ac:dyDescent="0.3">
      <c r="A185" s="71">
        <v>45550</v>
      </c>
      <c r="B185" s="1" t="s">
        <v>557</v>
      </c>
      <c r="C185" s="1" t="s">
        <v>636</v>
      </c>
      <c r="D185" s="45"/>
      <c r="E185" s="1" t="s">
        <v>49</v>
      </c>
      <c r="J185" s="1" t="s">
        <v>637</v>
      </c>
    </row>
    <row r="186" spans="1:15" s="1" customFormat="1" x14ac:dyDescent="0.3">
      <c r="A186" s="71">
        <v>45543</v>
      </c>
      <c r="B186" s="1" t="s">
        <v>630</v>
      </c>
      <c r="C186" s="1" t="s">
        <v>377</v>
      </c>
      <c r="D186" s="45"/>
      <c r="E186" s="1" t="s">
        <v>21</v>
      </c>
      <c r="F186" s="1" t="s">
        <v>22</v>
      </c>
      <c r="G186" s="1" t="s">
        <v>631</v>
      </c>
      <c r="H186" s="1" t="s">
        <v>632</v>
      </c>
      <c r="J186" s="1" t="s">
        <v>633</v>
      </c>
    </row>
    <row r="187" spans="1:15" x14ac:dyDescent="0.3">
      <c r="A187" s="72">
        <v>45543</v>
      </c>
      <c r="B187" s="1" t="s">
        <v>570</v>
      </c>
      <c r="C187" s="1" t="s">
        <v>571</v>
      </c>
      <c r="D187" s="45"/>
      <c r="E187" s="1" t="s">
        <v>17</v>
      </c>
      <c r="F187" s="1"/>
      <c r="G187" s="1"/>
      <c r="H187" s="1"/>
      <c r="I187" s="1"/>
      <c r="J187" s="1" t="s">
        <v>573</v>
      </c>
      <c r="O187" s="1"/>
    </row>
    <row r="188" spans="1:15" x14ac:dyDescent="0.3">
      <c r="A188" s="72">
        <v>45543</v>
      </c>
      <c r="B188" s="1" t="s">
        <v>570</v>
      </c>
      <c r="C188" s="1" t="s">
        <v>574</v>
      </c>
      <c r="E188" s="1" t="s">
        <v>575</v>
      </c>
      <c r="J188" s="1" t="s">
        <v>576</v>
      </c>
      <c r="O188" s="1"/>
    </row>
    <row r="189" spans="1:15" x14ac:dyDescent="0.3">
      <c r="A189" s="72">
        <v>45543</v>
      </c>
      <c r="B189" s="1" t="s">
        <v>631</v>
      </c>
      <c r="C189" s="1" t="s">
        <v>634</v>
      </c>
      <c r="E189" s="1" t="s">
        <v>17</v>
      </c>
      <c r="J189" s="1"/>
      <c r="O189" s="1"/>
    </row>
    <row r="190" spans="1:15" x14ac:dyDescent="0.3">
      <c r="A190" s="72">
        <v>45543</v>
      </c>
      <c r="B190" s="1" t="s">
        <v>631</v>
      </c>
      <c r="C190" s="1" t="s">
        <v>635</v>
      </c>
      <c r="E190" s="1" t="s">
        <v>579</v>
      </c>
      <c r="J190" t="str">
        <f>+J186</f>
        <v>Status = Active, Archieved, Deleted …</v>
      </c>
      <c r="O190" s="1"/>
    </row>
    <row r="191" spans="1:15" x14ac:dyDescent="0.3">
      <c r="A191" s="72">
        <v>45550</v>
      </c>
      <c r="B191" s="1" t="s">
        <v>660</v>
      </c>
      <c r="C191" s="1" t="s">
        <v>661</v>
      </c>
      <c r="E191" s="1" t="s">
        <v>18</v>
      </c>
      <c r="F191" s="1" t="s">
        <v>17</v>
      </c>
      <c r="J191" s="1" t="s">
        <v>662</v>
      </c>
    </row>
    <row r="192" spans="1:15" x14ac:dyDescent="0.3">
      <c r="A192" s="72">
        <v>45550</v>
      </c>
      <c r="B192" s="1" t="s">
        <v>660</v>
      </c>
      <c r="C192" s="1" t="s">
        <v>673</v>
      </c>
      <c r="E192" s="1" t="s">
        <v>21</v>
      </c>
      <c r="F192" s="1" t="s">
        <v>22</v>
      </c>
      <c r="G192" s="1" t="s">
        <v>663</v>
      </c>
      <c r="H192" s="1" t="s">
        <v>673</v>
      </c>
      <c r="J192" s="7" t="s">
        <v>674</v>
      </c>
    </row>
    <row r="193" spans="1:15" x14ac:dyDescent="0.3">
      <c r="A193" s="72">
        <v>45550</v>
      </c>
      <c r="B193" s="1" t="s">
        <v>660</v>
      </c>
      <c r="C193" s="1" t="s">
        <v>602</v>
      </c>
      <c r="D193" s="45" t="s">
        <v>26</v>
      </c>
      <c r="E193" s="1" t="s">
        <v>21</v>
      </c>
      <c r="F193" s="1" t="s">
        <v>22</v>
      </c>
      <c r="G193" s="1" t="s">
        <v>519</v>
      </c>
      <c r="H193" s="1" t="s">
        <v>675</v>
      </c>
      <c r="I193" s="1"/>
      <c r="J193" s="1"/>
    </row>
    <row r="194" spans="1:15" x14ac:dyDescent="0.3">
      <c r="A194" s="72">
        <v>45550</v>
      </c>
      <c r="B194" s="1" t="s">
        <v>660</v>
      </c>
      <c r="C194" s="1" t="s">
        <v>676</v>
      </c>
      <c r="D194" s="60" t="s">
        <v>26</v>
      </c>
      <c r="E194" s="1" t="s">
        <v>102</v>
      </c>
      <c r="I194" t="s">
        <v>215</v>
      </c>
      <c r="J194" t="s">
        <v>677</v>
      </c>
    </row>
    <row r="195" spans="1:15" x14ac:dyDescent="0.3">
      <c r="A195" s="72">
        <v>45550</v>
      </c>
      <c r="B195" s="1" t="s">
        <v>660</v>
      </c>
      <c r="C195" s="1" t="s">
        <v>609</v>
      </c>
      <c r="E195" s="1" t="s">
        <v>21</v>
      </c>
      <c r="F195" s="1" t="s">
        <v>22</v>
      </c>
      <c r="G195" s="1" t="s">
        <v>487</v>
      </c>
      <c r="H195" s="1" t="s">
        <v>24</v>
      </c>
      <c r="J195" s="1" t="s">
        <v>678</v>
      </c>
    </row>
    <row r="196" spans="1:15" x14ac:dyDescent="0.3">
      <c r="A196" s="72">
        <v>45550</v>
      </c>
      <c r="B196" s="1" t="s">
        <v>660</v>
      </c>
      <c r="C196" s="1" t="s">
        <v>679</v>
      </c>
      <c r="E196" s="1" t="s">
        <v>93</v>
      </c>
      <c r="J196" s="1" t="s">
        <v>680</v>
      </c>
    </row>
    <row r="197" spans="1:15" ht="28.8" x14ac:dyDescent="0.3">
      <c r="A197" s="72">
        <v>45550</v>
      </c>
      <c r="B197" s="1" t="s">
        <v>681</v>
      </c>
      <c r="C197" s="1" t="s">
        <v>673</v>
      </c>
      <c r="E197" s="1" t="s">
        <v>18</v>
      </c>
      <c r="F197" s="1" t="s">
        <v>17</v>
      </c>
      <c r="J197" s="1" t="s">
        <v>682</v>
      </c>
    </row>
    <row r="198" spans="1:15" x14ac:dyDescent="0.3">
      <c r="A198" s="72">
        <v>45550</v>
      </c>
      <c r="B198" s="1" t="s">
        <v>681</v>
      </c>
      <c r="C198" s="1" t="s">
        <v>683</v>
      </c>
      <c r="E198" s="1" t="s">
        <v>684</v>
      </c>
      <c r="J198" s="1" t="s">
        <v>685</v>
      </c>
      <c r="O198" s="63" t="s">
        <v>686</v>
      </c>
    </row>
    <row r="199" spans="1:15" x14ac:dyDescent="0.3">
      <c r="A199" s="72">
        <v>45550</v>
      </c>
      <c r="B199" s="1" t="s">
        <v>681</v>
      </c>
      <c r="C199" s="1" t="s">
        <v>571</v>
      </c>
      <c r="E199" s="1" t="s">
        <v>21</v>
      </c>
      <c r="F199" s="1" t="s">
        <v>22</v>
      </c>
      <c r="G199" s="1" t="s">
        <v>570</v>
      </c>
      <c r="H199" s="1" t="s">
        <v>571</v>
      </c>
      <c r="J199" s="1" t="s">
        <v>687</v>
      </c>
      <c r="O199" s="63" t="s">
        <v>664</v>
      </c>
    </row>
    <row r="200" spans="1:15" x14ac:dyDescent="0.3">
      <c r="A200" s="72">
        <v>45567</v>
      </c>
      <c r="B200" s="1" t="s">
        <v>716</v>
      </c>
      <c r="C200" s="1" t="s">
        <v>717</v>
      </c>
      <c r="E200" s="1" t="s">
        <v>18</v>
      </c>
      <c r="F200" s="1" t="s">
        <v>17</v>
      </c>
      <c r="J200" s="1" t="s">
        <v>718</v>
      </c>
      <c r="O200" s="63" t="s">
        <v>665</v>
      </c>
    </row>
    <row r="201" spans="1:15" x14ac:dyDescent="0.3">
      <c r="A201" s="72">
        <v>45567</v>
      </c>
      <c r="B201" s="1" t="s">
        <v>716</v>
      </c>
      <c r="C201" s="1" t="s">
        <v>602</v>
      </c>
      <c r="D201" s="45" t="s">
        <v>26</v>
      </c>
      <c r="E201" s="1" t="s">
        <v>21</v>
      </c>
      <c r="F201" s="1" t="s">
        <v>22</v>
      </c>
      <c r="G201" s="1" t="s">
        <v>519</v>
      </c>
      <c r="H201" s="1" t="s">
        <v>675</v>
      </c>
      <c r="I201" s="1"/>
      <c r="J201" s="1"/>
      <c r="O201" s="63" t="s">
        <v>666</v>
      </c>
    </row>
    <row r="202" spans="1:15" x14ac:dyDescent="0.3">
      <c r="A202" s="72">
        <v>45567</v>
      </c>
      <c r="B202" s="1" t="s">
        <v>716</v>
      </c>
      <c r="C202" s="1" t="s">
        <v>676</v>
      </c>
      <c r="D202" s="60" t="s">
        <v>26</v>
      </c>
      <c r="E202" s="1" t="s">
        <v>102</v>
      </c>
      <c r="I202" t="s">
        <v>215</v>
      </c>
      <c r="J202" t="s">
        <v>677</v>
      </c>
      <c r="O202" s="63" t="s">
        <v>670</v>
      </c>
    </row>
    <row r="203" spans="1:15" x14ac:dyDescent="0.3">
      <c r="A203" s="72">
        <v>45567</v>
      </c>
      <c r="B203" s="1" t="s">
        <v>716</v>
      </c>
      <c r="C203" s="1" t="s">
        <v>609</v>
      </c>
      <c r="E203" s="1" t="s">
        <v>21</v>
      </c>
      <c r="F203" s="1" t="s">
        <v>22</v>
      </c>
      <c r="G203" s="1" t="s">
        <v>487</v>
      </c>
      <c r="H203" s="1" t="s">
        <v>24</v>
      </c>
      <c r="J203" s="1" t="s">
        <v>678</v>
      </c>
      <c r="O203" s="63" t="s">
        <v>667</v>
      </c>
    </row>
    <row r="204" spans="1:15" x14ac:dyDescent="0.3">
      <c r="A204" s="72">
        <v>45567</v>
      </c>
      <c r="B204" s="1" t="s">
        <v>716</v>
      </c>
      <c r="C204" s="1" t="s">
        <v>679</v>
      </c>
      <c r="E204" s="1" t="s">
        <v>93</v>
      </c>
      <c r="J204" s="1" t="s">
        <v>680</v>
      </c>
      <c r="O204" s="63" t="s">
        <v>669</v>
      </c>
    </row>
    <row r="205" spans="1:15" x14ac:dyDescent="0.3">
      <c r="A205" s="72">
        <v>45567</v>
      </c>
      <c r="B205" s="1" t="s">
        <v>720</v>
      </c>
      <c r="C205" s="1" t="s">
        <v>721</v>
      </c>
      <c r="E205" s="1" t="s">
        <v>18</v>
      </c>
      <c r="F205" s="1" t="s">
        <v>17</v>
      </c>
      <c r="J205" s="1" t="s">
        <v>722</v>
      </c>
      <c r="O205" s="63" t="s">
        <v>671</v>
      </c>
    </row>
    <row r="206" spans="1:15" x14ac:dyDescent="0.3">
      <c r="A206" s="72">
        <v>45567</v>
      </c>
      <c r="B206" s="1" t="s">
        <v>720</v>
      </c>
      <c r="C206" s="1" t="s">
        <v>719</v>
      </c>
      <c r="E206" s="1" t="s">
        <v>21</v>
      </c>
      <c r="F206" s="1" t="s">
        <v>22</v>
      </c>
      <c r="G206" s="1" t="s">
        <v>723</v>
      </c>
      <c r="H206" s="1" t="s">
        <v>724</v>
      </c>
      <c r="O206" s="63" t="s">
        <v>672</v>
      </c>
    </row>
    <row r="207" spans="1:15" x14ac:dyDescent="0.3">
      <c r="A207" s="72">
        <v>45567</v>
      </c>
      <c r="B207" s="1" t="s">
        <v>720</v>
      </c>
      <c r="C207" s="1" t="s">
        <v>602</v>
      </c>
      <c r="E207" s="1" t="s">
        <v>21</v>
      </c>
      <c r="F207" s="1" t="s">
        <v>22</v>
      </c>
      <c r="G207" s="1" t="s">
        <v>519</v>
      </c>
      <c r="H207" s="1" t="s">
        <v>675</v>
      </c>
    </row>
    <row r="208" spans="1:15" x14ac:dyDescent="0.3">
      <c r="A208" s="72">
        <v>45567</v>
      </c>
      <c r="B208" s="1" t="s">
        <v>720</v>
      </c>
      <c r="C208" s="1" t="s">
        <v>676</v>
      </c>
      <c r="E208" s="1" t="s">
        <v>102</v>
      </c>
    </row>
    <row r="209" spans="1:10" x14ac:dyDescent="0.3">
      <c r="A209" s="72">
        <v>45567</v>
      </c>
      <c r="B209" s="1" t="s">
        <v>720</v>
      </c>
      <c r="C209" s="1" t="s">
        <v>609</v>
      </c>
      <c r="E209" s="1" t="s">
        <v>21</v>
      </c>
      <c r="F209" s="1" t="s">
        <v>22</v>
      </c>
      <c r="G209" s="1" t="s">
        <v>487</v>
      </c>
      <c r="H209" s="1" t="s">
        <v>24</v>
      </c>
      <c r="J209" s="1" t="s">
        <v>678</v>
      </c>
    </row>
    <row r="210" spans="1:10" x14ac:dyDescent="0.3">
      <c r="A210" s="72">
        <v>45567</v>
      </c>
      <c r="B210" s="1" t="s">
        <v>720</v>
      </c>
      <c r="C210" s="1" t="s">
        <v>679</v>
      </c>
      <c r="E210" s="1" t="s">
        <v>93</v>
      </c>
      <c r="J210" s="1" t="s">
        <v>680</v>
      </c>
    </row>
  </sheetData>
  <autoFilter ref="A1:V210">
    <filterColumn colId="0">
      <filters>
        <dateGroupItem year="2024" month="8" dateTimeGrouping="month"/>
        <dateGroupItem year="2024" month="9" dateTimeGrouping="month"/>
        <dateGroupItem year="2024" month="10" dateTimeGrouping="month"/>
      </filters>
    </filterColumn>
  </autoFilter>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12"/>
  <sheetViews>
    <sheetView topLeftCell="A82" zoomScaleNormal="100" workbookViewId="0">
      <selection activeCell="C86" sqref="C86"/>
    </sheetView>
  </sheetViews>
  <sheetFormatPr defaultRowHeight="14.4" x14ac:dyDescent="0.3"/>
  <cols>
    <col min="1" max="1" width="10.33203125" bestFit="1" customWidth="1"/>
    <col min="2" max="2" width="7.109375" style="11" customWidth="1"/>
    <col min="3" max="3" width="18.33203125" customWidth="1"/>
    <col min="4" max="5" width="13.109375" style="11" customWidth="1"/>
    <col min="6" max="6" width="8.88671875" style="11" customWidth="1"/>
    <col min="7" max="7" width="10.21875" style="12" customWidth="1"/>
    <col min="8" max="8" width="11.5546875" style="12" customWidth="1"/>
    <col min="9" max="9" width="11.21875" customWidth="1"/>
    <col min="10" max="10" width="11.44140625" customWidth="1"/>
    <col min="11" max="11" width="13.77734375" customWidth="1"/>
    <col min="12" max="12" width="10.5546875" customWidth="1"/>
    <col min="13" max="13" width="8.6640625" customWidth="1"/>
    <col min="14" max="14" width="16.21875" style="11" customWidth="1"/>
    <col min="15" max="15" width="38.5546875" style="3" customWidth="1"/>
    <col min="16" max="16" width="9.33203125" style="7" customWidth="1"/>
    <col min="17" max="17" width="11.6640625" style="7" customWidth="1"/>
    <col min="18" max="18" width="9.109375" customWidth="1"/>
    <col min="19" max="19" width="9.44140625" customWidth="1"/>
    <col min="20" max="20" width="11" customWidth="1"/>
    <col min="21" max="21" width="12.21875" customWidth="1"/>
    <col min="22" max="22" width="11.6640625" customWidth="1"/>
    <col min="23" max="23" width="10.6640625" customWidth="1"/>
  </cols>
  <sheetData>
    <row r="1" spans="2:24" x14ac:dyDescent="0.3">
      <c r="C1" s="10"/>
    </row>
    <row r="2" spans="2:24" ht="28.8" x14ac:dyDescent="0.3">
      <c r="C2" s="10"/>
      <c r="O2" s="18" t="s">
        <v>88</v>
      </c>
      <c r="P2" s="42" t="s">
        <v>192</v>
      </c>
      <c r="Q2" s="42" t="s">
        <v>262</v>
      </c>
    </row>
    <row r="3" spans="2:24" x14ac:dyDescent="0.3">
      <c r="C3" s="10" t="s">
        <v>263</v>
      </c>
      <c r="J3" s="10" t="s">
        <v>193</v>
      </c>
      <c r="O3" s="41" t="s">
        <v>172</v>
      </c>
      <c r="P3" s="43">
        <v>90</v>
      </c>
      <c r="Q3" s="44">
        <v>45442</v>
      </c>
    </row>
    <row r="4" spans="2:24" x14ac:dyDescent="0.3">
      <c r="C4" s="93" t="s">
        <v>190</v>
      </c>
      <c r="D4" s="93"/>
      <c r="E4" s="93"/>
      <c r="F4" s="93"/>
      <c r="G4" s="93" t="s">
        <v>191</v>
      </c>
      <c r="H4" s="93"/>
      <c r="J4" s="41"/>
      <c r="K4" s="41"/>
      <c r="L4" s="41"/>
      <c r="M4" s="41"/>
      <c r="O4"/>
      <c r="P4"/>
      <c r="Q4"/>
    </row>
    <row r="5" spans="2:24" ht="45" customHeight="1" x14ac:dyDescent="0.3">
      <c r="B5" s="18" t="s">
        <v>235</v>
      </c>
      <c r="C5" s="13" t="s">
        <v>165</v>
      </c>
      <c r="D5" s="14" t="s">
        <v>90</v>
      </c>
      <c r="E5" s="14" t="s">
        <v>169</v>
      </c>
      <c r="F5" s="14" t="s">
        <v>166</v>
      </c>
      <c r="G5" s="14" t="s">
        <v>167</v>
      </c>
      <c r="H5" s="14" t="s">
        <v>168</v>
      </c>
      <c r="J5" s="15" t="s">
        <v>3</v>
      </c>
      <c r="K5" s="16" t="s">
        <v>88</v>
      </c>
      <c r="L5" s="17" t="s">
        <v>170</v>
      </c>
      <c r="M5" s="17" t="s">
        <v>171</v>
      </c>
      <c r="N5" s="18" t="s">
        <v>261</v>
      </c>
      <c r="O5" s="18" t="s">
        <v>92</v>
      </c>
      <c r="P5" s="18" t="s">
        <v>135</v>
      </c>
      <c r="Q5" s="18" t="s">
        <v>270</v>
      </c>
      <c r="R5" s="17" t="s">
        <v>128</v>
      </c>
      <c r="S5" s="17" t="s">
        <v>129</v>
      </c>
      <c r="T5" s="17" t="s">
        <v>103</v>
      </c>
      <c r="U5" s="17" t="s">
        <v>268</v>
      </c>
      <c r="V5" s="17" t="s">
        <v>276</v>
      </c>
    </row>
    <row r="6" spans="2:24" x14ac:dyDescent="0.3">
      <c r="B6" s="22" t="s">
        <v>26</v>
      </c>
      <c r="C6" s="19" t="s">
        <v>172</v>
      </c>
      <c r="D6" s="20" t="s">
        <v>173</v>
      </c>
      <c r="E6" s="20" t="s">
        <v>173</v>
      </c>
      <c r="F6" s="20"/>
      <c r="G6" s="20">
        <v>1</v>
      </c>
      <c r="H6" s="20"/>
      <c r="J6" s="19" t="s">
        <v>173</v>
      </c>
      <c r="K6" s="21" t="s">
        <v>172</v>
      </c>
      <c r="L6" s="20"/>
      <c r="M6" s="20">
        <v>1</v>
      </c>
      <c r="N6" s="20">
        <v>10</v>
      </c>
      <c r="O6" s="47" t="s">
        <v>238</v>
      </c>
      <c r="P6" s="51"/>
      <c r="Q6" s="50">
        <f>+P3</f>
        <v>90</v>
      </c>
      <c r="R6" s="47">
        <v>5</v>
      </c>
      <c r="S6" s="22">
        <v>40</v>
      </c>
      <c r="T6" s="17">
        <f>IF((Q6+S6-R6)&gt;0,(Q6+S6-R6),0)</f>
        <v>125</v>
      </c>
      <c r="U6" s="46">
        <f>+V6-ROUNDUP(N6/60*T6/15,0)</f>
        <v>45439</v>
      </c>
      <c r="V6" s="46">
        <f>+Q3-1</f>
        <v>45441</v>
      </c>
      <c r="X6" s="1"/>
    </row>
    <row r="7" spans="2:24" s="1" customFormat="1" x14ac:dyDescent="0.3">
      <c r="B7" s="17" t="s">
        <v>237</v>
      </c>
      <c r="C7" s="23" t="s">
        <v>175</v>
      </c>
      <c r="D7" s="17" t="s">
        <v>173</v>
      </c>
      <c r="E7" s="17" t="s">
        <v>173</v>
      </c>
      <c r="F7" s="17">
        <v>2</v>
      </c>
      <c r="G7" s="17">
        <f>+F7*G6</f>
        <v>2</v>
      </c>
      <c r="H7" s="17"/>
      <c r="J7" s="19" t="s">
        <v>258</v>
      </c>
      <c r="K7" s="21" t="s">
        <v>176</v>
      </c>
      <c r="L7" s="33">
        <v>30</v>
      </c>
      <c r="M7" s="20"/>
      <c r="N7" s="17"/>
      <c r="O7" s="47" t="s">
        <v>239</v>
      </c>
      <c r="P7" s="52"/>
      <c r="Q7" s="49">
        <f t="shared" ref="Q7:Q18" si="0">+GETPIVOTDATA("Child Part Qnty",$K$5,"Part No / Part Desc",K7)*$T$6+GETPIVOTDATA("Assy Qnty",$K$5,"Part No / Part Desc",K7)*$T$6</f>
        <v>3750</v>
      </c>
      <c r="R7" s="50">
        <v>100</v>
      </c>
      <c r="S7" s="17">
        <v>25</v>
      </c>
      <c r="T7" s="17">
        <f>IF((Q7+S7-R7)&gt;0,(Q7+S7-R7),0)</f>
        <v>3675</v>
      </c>
      <c r="U7" s="58"/>
      <c r="V7" s="46">
        <f>+U18-1</f>
        <v>45431</v>
      </c>
    </row>
    <row r="8" spans="2:24" x14ac:dyDescent="0.3">
      <c r="B8" s="34" t="s">
        <v>237</v>
      </c>
      <c r="C8" s="32" t="s">
        <v>176</v>
      </c>
      <c r="D8" s="33" t="s">
        <v>177</v>
      </c>
      <c r="E8" s="34" t="s">
        <v>174</v>
      </c>
      <c r="F8" s="33">
        <v>3</v>
      </c>
      <c r="G8" s="34"/>
      <c r="H8" s="34">
        <f>+$G$7*F8</f>
        <v>6</v>
      </c>
      <c r="J8" s="53" t="s">
        <v>178</v>
      </c>
      <c r="K8" s="21" t="s">
        <v>179</v>
      </c>
      <c r="L8" s="20">
        <v>10</v>
      </c>
      <c r="M8" s="20"/>
      <c r="N8" s="20"/>
      <c r="O8" s="47"/>
      <c r="P8" s="54" t="s">
        <v>271</v>
      </c>
      <c r="Q8" s="49">
        <f t="shared" si="0"/>
        <v>1250</v>
      </c>
      <c r="R8" s="50">
        <v>100</v>
      </c>
      <c r="S8" s="17">
        <v>25</v>
      </c>
      <c r="T8" s="17">
        <f>IF((Q8+S8-R8)&gt;0,(Q8+S8-R8),0)</f>
        <v>1175</v>
      </c>
      <c r="U8" s="46"/>
      <c r="V8" s="61">
        <f>U17-1</f>
        <v>45435</v>
      </c>
    </row>
    <row r="9" spans="2:24" x14ac:dyDescent="0.3">
      <c r="B9" s="22" t="s">
        <v>237</v>
      </c>
      <c r="C9" s="24" t="s">
        <v>179</v>
      </c>
      <c r="D9" s="20" t="s">
        <v>177</v>
      </c>
      <c r="E9" s="22" t="s">
        <v>178</v>
      </c>
      <c r="F9" s="20">
        <v>3</v>
      </c>
      <c r="G9" s="22"/>
      <c r="H9" s="22">
        <f>+$G$7*F9</f>
        <v>6</v>
      </c>
      <c r="J9" s="19" t="s">
        <v>258</v>
      </c>
      <c r="K9" s="21" t="s">
        <v>180</v>
      </c>
      <c r="L9" s="20">
        <v>7</v>
      </c>
      <c r="M9" s="20"/>
      <c r="N9" s="20"/>
      <c r="O9" s="47" t="s">
        <v>241</v>
      </c>
      <c r="P9" s="50"/>
      <c r="Q9" s="49">
        <f t="shared" si="0"/>
        <v>875</v>
      </c>
      <c r="R9" s="50">
        <v>100</v>
      </c>
      <c r="S9" s="17">
        <v>25</v>
      </c>
      <c r="T9" s="17">
        <f>IF((Q9+S9-R9)&gt;0,(Q9+S9-R9),0)</f>
        <v>800</v>
      </c>
      <c r="U9" s="58"/>
      <c r="V9" s="46">
        <f>+U15-1</f>
        <v>45436</v>
      </c>
    </row>
    <row r="10" spans="2:24" x14ac:dyDescent="0.3">
      <c r="B10" s="22" t="s">
        <v>237</v>
      </c>
      <c r="C10" s="24" t="s">
        <v>180</v>
      </c>
      <c r="D10" s="20" t="s">
        <v>177</v>
      </c>
      <c r="E10" s="22" t="s">
        <v>258</v>
      </c>
      <c r="F10" s="20">
        <v>1</v>
      </c>
      <c r="G10" s="22"/>
      <c r="H10" s="22">
        <f>+$G$7*F10</f>
        <v>2</v>
      </c>
      <c r="J10" s="19" t="s">
        <v>258</v>
      </c>
      <c r="K10" s="21" t="s">
        <v>181</v>
      </c>
      <c r="L10" s="20">
        <v>1</v>
      </c>
      <c r="M10" s="20"/>
      <c r="N10" s="20"/>
      <c r="O10" s="47"/>
      <c r="P10" s="50"/>
      <c r="Q10" s="49">
        <f t="shared" si="0"/>
        <v>125</v>
      </c>
      <c r="R10" s="50">
        <v>500</v>
      </c>
      <c r="S10" s="17"/>
      <c r="T10" s="17">
        <f>IF((Q10+S10-R10)&gt;0,(Q10+S10-R10),0)</f>
        <v>0</v>
      </c>
      <c r="U10" s="56"/>
      <c r="V10" s="46"/>
    </row>
    <row r="11" spans="2:24" x14ac:dyDescent="0.3">
      <c r="B11" s="22" t="s">
        <v>237</v>
      </c>
      <c r="C11" s="25" t="s">
        <v>182</v>
      </c>
      <c r="D11" s="20" t="s">
        <v>173</v>
      </c>
      <c r="E11" s="22" t="s">
        <v>258</v>
      </c>
      <c r="F11" s="20">
        <v>1</v>
      </c>
      <c r="G11" s="22">
        <f>+F11*G6</f>
        <v>1</v>
      </c>
      <c r="H11" s="22"/>
      <c r="J11" s="53" t="s">
        <v>178</v>
      </c>
      <c r="K11" s="21" t="s">
        <v>183</v>
      </c>
      <c r="L11" s="20">
        <v>4</v>
      </c>
      <c r="M11" s="20"/>
      <c r="N11" s="20"/>
      <c r="O11" s="47"/>
      <c r="P11" s="54" t="s">
        <v>272</v>
      </c>
      <c r="Q11" s="49">
        <f t="shared" si="0"/>
        <v>500</v>
      </c>
      <c r="R11" s="50">
        <v>100</v>
      </c>
      <c r="S11" s="17">
        <v>25</v>
      </c>
      <c r="T11" s="17">
        <f t="shared" ref="T11:T18" si="1">IF((Q11+S11-R11)&gt;0,(Q11+S11-R11),0)</f>
        <v>425</v>
      </c>
      <c r="U11" s="46"/>
      <c r="V11" s="61">
        <f>+U17-1</f>
        <v>45435</v>
      </c>
    </row>
    <row r="12" spans="2:24" x14ac:dyDescent="0.3">
      <c r="B12" s="22" t="s">
        <v>237</v>
      </c>
      <c r="C12" s="24" t="s">
        <v>180</v>
      </c>
      <c r="D12" s="20" t="s">
        <v>177</v>
      </c>
      <c r="E12" s="22" t="s">
        <v>258</v>
      </c>
      <c r="F12" s="20">
        <v>3</v>
      </c>
      <c r="G12" s="22"/>
      <c r="H12" s="22">
        <f>+F12*$G$11</f>
        <v>3</v>
      </c>
      <c r="J12" s="53" t="s">
        <v>178</v>
      </c>
      <c r="K12" s="21" t="s">
        <v>184</v>
      </c>
      <c r="L12" s="20">
        <v>6</v>
      </c>
      <c r="M12" s="20"/>
      <c r="N12" s="20"/>
      <c r="O12" s="47"/>
      <c r="P12" s="54"/>
      <c r="Q12" s="49">
        <f t="shared" si="0"/>
        <v>750</v>
      </c>
      <c r="R12" s="50">
        <v>800</v>
      </c>
      <c r="S12" s="17">
        <v>25</v>
      </c>
      <c r="T12" s="17">
        <f t="shared" si="1"/>
        <v>0</v>
      </c>
      <c r="U12" s="46"/>
      <c r="V12" s="61"/>
    </row>
    <row r="13" spans="2:24" x14ac:dyDescent="0.3">
      <c r="B13" s="22" t="s">
        <v>237</v>
      </c>
      <c r="C13" s="24" t="s">
        <v>181</v>
      </c>
      <c r="D13" s="20" t="s">
        <v>177</v>
      </c>
      <c r="E13" s="22" t="s">
        <v>258</v>
      </c>
      <c r="F13" s="20">
        <v>1</v>
      </c>
      <c r="G13" s="22"/>
      <c r="H13" s="22">
        <f>+F13*$G$11</f>
        <v>1</v>
      </c>
      <c r="J13" s="19" t="s">
        <v>258</v>
      </c>
      <c r="K13" s="21" t="s">
        <v>185</v>
      </c>
      <c r="L13" s="20">
        <v>7</v>
      </c>
      <c r="M13" s="20"/>
      <c r="N13" s="20"/>
      <c r="O13" s="47" t="s">
        <v>245</v>
      </c>
      <c r="P13" s="50"/>
      <c r="Q13" s="49">
        <f t="shared" si="0"/>
        <v>875</v>
      </c>
      <c r="R13" s="50">
        <v>100</v>
      </c>
      <c r="S13" s="17">
        <v>25</v>
      </c>
      <c r="T13" s="17">
        <f t="shared" si="1"/>
        <v>800</v>
      </c>
      <c r="U13" s="58"/>
      <c r="V13" s="55">
        <f>+U18-1</f>
        <v>45431</v>
      </c>
    </row>
    <row r="14" spans="2:24" x14ac:dyDescent="0.3">
      <c r="B14" s="22" t="s">
        <v>237</v>
      </c>
      <c r="C14" s="25" t="s">
        <v>186</v>
      </c>
      <c r="D14" s="20" t="s">
        <v>173</v>
      </c>
      <c r="E14" s="22" t="s">
        <v>173</v>
      </c>
      <c r="F14" s="20">
        <v>2</v>
      </c>
      <c r="G14" s="22">
        <f>+F14*G6</f>
        <v>2</v>
      </c>
      <c r="H14" s="22"/>
      <c r="J14" s="53" t="s">
        <v>178</v>
      </c>
      <c r="K14" s="21" t="s">
        <v>187</v>
      </c>
      <c r="L14" s="20">
        <v>3</v>
      </c>
      <c r="M14" s="20"/>
      <c r="N14" s="20"/>
      <c r="O14" s="47"/>
      <c r="P14" s="54" t="s">
        <v>273</v>
      </c>
      <c r="Q14" s="49">
        <f t="shared" si="0"/>
        <v>375</v>
      </c>
      <c r="R14" s="50">
        <v>100</v>
      </c>
      <c r="S14" s="17">
        <v>25</v>
      </c>
      <c r="T14" s="17">
        <f t="shared" si="1"/>
        <v>300</v>
      </c>
      <c r="U14" s="46"/>
      <c r="V14" s="55">
        <f>+V15</f>
        <v>45438</v>
      </c>
    </row>
    <row r="15" spans="2:24" x14ac:dyDescent="0.3">
      <c r="B15" s="22" t="s">
        <v>237</v>
      </c>
      <c r="C15" s="24" t="s">
        <v>183</v>
      </c>
      <c r="D15" s="20" t="s">
        <v>177</v>
      </c>
      <c r="E15" s="22" t="s">
        <v>178</v>
      </c>
      <c r="F15" s="20">
        <v>2</v>
      </c>
      <c r="G15" s="22"/>
      <c r="H15" s="22">
        <f>+F15*$G$14</f>
        <v>4</v>
      </c>
      <c r="J15" s="19" t="s">
        <v>173</v>
      </c>
      <c r="K15" s="21" t="s">
        <v>175</v>
      </c>
      <c r="L15" s="20"/>
      <c r="M15" s="20">
        <v>2</v>
      </c>
      <c r="N15" s="20">
        <v>4</v>
      </c>
      <c r="O15" s="47" t="s">
        <v>247</v>
      </c>
      <c r="P15" s="51"/>
      <c r="Q15" s="49">
        <f t="shared" si="0"/>
        <v>250</v>
      </c>
      <c r="R15" s="50">
        <v>100</v>
      </c>
      <c r="S15" s="17">
        <v>25</v>
      </c>
      <c r="T15" s="17">
        <f t="shared" si="1"/>
        <v>175</v>
      </c>
      <c r="U15" s="46">
        <f>+V15-ROUNDUP(N15/60*T15/15,0)</f>
        <v>45437</v>
      </c>
      <c r="V15" s="55">
        <f>+U6-1</f>
        <v>45438</v>
      </c>
      <c r="X15" s="1"/>
    </row>
    <row r="16" spans="2:24" x14ac:dyDescent="0.3">
      <c r="B16" s="22" t="s">
        <v>237</v>
      </c>
      <c r="C16" s="24" t="s">
        <v>184</v>
      </c>
      <c r="D16" s="20" t="s">
        <v>177</v>
      </c>
      <c r="E16" s="22" t="s">
        <v>178</v>
      </c>
      <c r="F16" s="20">
        <v>3</v>
      </c>
      <c r="G16" s="22"/>
      <c r="H16" s="22">
        <f>+F16*$G$14</f>
        <v>6</v>
      </c>
      <c r="J16" s="19" t="s">
        <v>173</v>
      </c>
      <c r="K16" s="21" t="s">
        <v>182</v>
      </c>
      <c r="L16" s="20"/>
      <c r="M16" s="20">
        <v>1</v>
      </c>
      <c r="N16" s="20">
        <v>5</v>
      </c>
      <c r="O16" s="47" t="s">
        <v>248</v>
      </c>
      <c r="P16" s="51"/>
      <c r="Q16" s="49">
        <f t="shared" si="0"/>
        <v>125</v>
      </c>
      <c r="R16" s="50">
        <v>100</v>
      </c>
      <c r="S16" s="17">
        <v>25</v>
      </c>
      <c r="T16" s="17">
        <f t="shared" si="1"/>
        <v>50</v>
      </c>
      <c r="U16" s="46">
        <f>+V16-ROUNDUP(N16/60*T16/15,0)</f>
        <v>45437</v>
      </c>
      <c r="V16" s="55">
        <f>+V15</f>
        <v>45438</v>
      </c>
      <c r="X16" s="1"/>
    </row>
    <row r="17" spans="2:25" x14ac:dyDescent="0.3">
      <c r="B17" s="22" t="s">
        <v>237</v>
      </c>
      <c r="C17" s="24" t="s">
        <v>179</v>
      </c>
      <c r="D17" s="20" t="s">
        <v>177</v>
      </c>
      <c r="E17" s="22" t="s">
        <v>178</v>
      </c>
      <c r="F17" s="20">
        <v>2</v>
      </c>
      <c r="G17" s="22"/>
      <c r="H17" s="22">
        <f>+F17*$G$14</f>
        <v>4</v>
      </c>
      <c r="J17" s="19" t="s">
        <v>173</v>
      </c>
      <c r="K17" s="21" t="s">
        <v>186</v>
      </c>
      <c r="L17" s="20"/>
      <c r="M17" s="20">
        <v>2</v>
      </c>
      <c r="N17" s="20">
        <v>6</v>
      </c>
      <c r="O17" s="47" t="s">
        <v>249</v>
      </c>
      <c r="P17" s="51"/>
      <c r="Q17" s="49">
        <f t="shared" si="0"/>
        <v>250</v>
      </c>
      <c r="R17" s="50">
        <v>100</v>
      </c>
      <c r="S17" s="17">
        <v>25</v>
      </c>
      <c r="T17" s="17">
        <f t="shared" si="1"/>
        <v>175</v>
      </c>
      <c r="U17" s="46">
        <f>+V17-ROUNDUP(N17/60*T17/15,0)</f>
        <v>45436</v>
      </c>
      <c r="V17" s="55">
        <f>+V16</f>
        <v>45438</v>
      </c>
      <c r="X17" s="1"/>
    </row>
    <row r="18" spans="2:25" x14ac:dyDescent="0.3">
      <c r="B18" s="22" t="s">
        <v>237</v>
      </c>
      <c r="C18" s="24" t="s">
        <v>188</v>
      </c>
      <c r="D18" s="20" t="s">
        <v>173</v>
      </c>
      <c r="E18" s="22" t="s">
        <v>173</v>
      </c>
      <c r="F18" s="20">
        <v>3</v>
      </c>
      <c r="G18" s="22">
        <f>F18*F14*G6</f>
        <v>6</v>
      </c>
      <c r="H18" s="22"/>
      <c r="J18" s="19" t="s">
        <v>173</v>
      </c>
      <c r="K18" s="21" t="s">
        <v>188</v>
      </c>
      <c r="L18" s="20"/>
      <c r="M18" s="20">
        <v>6</v>
      </c>
      <c r="N18" s="20">
        <v>3</v>
      </c>
      <c r="O18" s="47" t="s">
        <v>250</v>
      </c>
      <c r="P18" s="51"/>
      <c r="Q18" s="49">
        <f t="shared" si="0"/>
        <v>750</v>
      </c>
      <c r="R18" s="50">
        <v>100</v>
      </c>
      <c r="S18" s="17">
        <v>25</v>
      </c>
      <c r="T18" s="17">
        <f t="shared" si="1"/>
        <v>675</v>
      </c>
      <c r="U18" s="46">
        <f>+V18-ROUNDUP(N18/60*T18/15,0)</f>
        <v>45432</v>
      </c>
      <c r="V18" s="57">
        <f>+U17-1</f>
        <v>45435</v>
      </c>
      <c r="X18" s="1"/>
    </row>
    <row r="19" spans="2:25" x14ac:dyDescent="0.3">
      <c r="B19" s="22" t="s">
        <v>237</v>
      </c>
      <c r="C19" s="26" t="s">
        <v>185</v>
      </c>
      <c r="D19" s="20" t="s">
        <v>177</v>
      </c>
      <c r="E19" s="22" t="s">
        <v>258</v>
      </c>
      <c r="F19" s="20">
        <v>1</v>
      </c>
      <c r="G19" s="22"/>
      <c r="H19" s="22">
        <f>+F19*$G$18</f>
        <v>6</v>
      </c>
      <c r="O19"/>
      <c r="P19"/>
      <c r="Q19"/>
    </row>
    <row r="20" spans="2:25" x14ac:dyDescent="0.3">
      <c r="B20" s="33" t="s">
        <v>237</v>
      </c>
      <c r="C20" s="35" t="s">
        <v>176</v>
      </c>
      <c r="D20" s="33" t="s">
        <v>177</v>
      </c>
      <c r="E20" s="33" t="s">
        <v>258</v>
      </c>
      <c r="F20" s="33">
        <v>4</v>
      </c>
      <c r="G20" s="33"/>
      <c r="H20" s="33">
        <f>+F20*$G$18</f>
        <v>24</v>
      </c>
      <c r="L20" s="9" t="s">
        <v>275</v>
      </c>
      <c r="M20" s="9"/>
      <c r="O20"/>
      <c r="P20"/>
      <c r="Q20" s="59"/>
      <c r="R20" s="59"/>
      <c r="S20" s="59"/>
      <c r="T20" s="59"/>
      <c r="U20" s="60"/>
    </row>
    <row r="21" spans="2:25" x14ac:dyDescent="0.3">
      <c r="B21" s="20" t="s">
        <v>237</v>
      </c>
      <c r="C21" s="27" t="s">
        <v>185</v>
      </c>
      <c r="D21" s="20" t="s">
        <v>177</v>
      </c>
      <c r="E21" s="20" t="s">
        <v>258</v>
      </c>
      <c r="F21" s="20">
        <v>1</v>
      </c>
      <c r="G21" s="20"/>
      <c r="H21" s="20">
        <f>+F21*$G$6</f>
        <v>1</v>
      </c>
      <c r="J21" s="36"/>
      <c r="L21" s="9" t="s">
        <v>274</v>
      </c>
      <c r="M21" s="9"/>
      <c r="O21"/>
      <c r="P21"/>
      <c r="Q21" s="59"/>
      <c r="R21" s="59"/>
      <c r="S21" s="59"/>
      <c r="T21" s="59"/>
      <c r="U21" s="60"/>
      <c r="V21" s="3"/>
      <c r="W21" s="7"/>
      <c r="X21" s="7"/>
    </row>
    <row r="22" spans="2:25" x14ac:dyDescent="0.3">
      <c r="B22" s="22" t="s">
        <v>237</v>
      </c>
      <c r="C22" s="25" t="s">
        <v>187</v>
      </c>
      <c r="D22" s="20" t="s">
        <v>177</v>
      </c>
      <c r="E22" s="22" t="s">
        <v>178</v>
      </c>
      <c r="F22" s="20">
        <v>3</v>
      </c>
      <c r="G22" s="22"/>
      <c r="H22" s="22">
        <f>+F22*$G$6</f>
        <v>3</v>
      </c>
      <c r="J22" s="36"/>
      <c r="L22" s="11"/>
      <c r="M22" s="11"/>
      <c r="O22" s="12"/>
      <c r="P22" s="12"/>
      <c r="Q22" s="48"/>
      <c r="R22" s="60"/>
      <c r="S22" s="60"/>
      <c r="T22" s="60"/>
      <c r="U22" s="60"/>
      <c r="W22" s="3"/>
      <c r="X22" s="7"/>
      <c r="Y22" s="7"/>
    </row>
    <row r="23" spans="2:25" s="6" customFormat="1" ht="14.25" customHeight="1" x14ac:dyDescent="0.3">
      <c r="B23" s="20" t="s">
        <v>237</v>
      </c>
      <c r="C23" s="27" t="s">
        <v>189</v>
      </c>
      <c r="D23" s="20" t="s">
        <v>177</v>
      </c>
      <c r="E23" s="20" t="s">
        <v>258</v>
      </c>
      <c r="F23" s="20">
        <v>2</v>
      </c>
      <c r="G23" s="20"/>
      <c r="H23" s="20">
        <f>+F23*$G$6</f>
        <v>2</v>
      </c>
      <c r="M23" s="11"/>
      <c r="N23" s="11"/>
      <c r="O23" s="12"/>
      <c r="P23" s="12"/>
      <c r="Q23" s="7"/>
      <c r="R23"/>
      <c r="S23"/>
      <c r="T23"/>
      <c r="U23"/>
      <c r="W23" s="3"/>
      <c r="X23" s="7"/>
      <c r="Y23" s="7"/>
    </row>
    <row r="24" spans="2:25" s="1" customFormat="1" ht="14.25" customHeight="1" x14ac:dyDescent="0.3">
      <c r="B24" s="3"/>
      <c r="C24" s="28"/>
      <c r="D24" s="3"/>
      <c r="E24" s="3"/>
      <c r="F24" s="3"/>
      <c r="G24" s="3"/>
      <c r="H24" s="3"/>
      <c r="M24" s="11"/>
      <c r="N24" s="3"/>
      <c r="O24" s="12"/>
      <c r="P24" s="12"/>
      <c r="Q24" s="7"/>
      <c r="R24"/>
      <c r="S24"/>
      <c r="T24"/>
      <c r="U24"/>
      <c r="W24" s="3"/>
      <c r="X24" s="7"/>
      <c r="Y24" s="7"/>
    </row>
    <row r="25" spans="2:25" ht="14.25" customHeight="1" x14ac:dyDescent="0.3">
      <c r="C25" s="29"/>
      <c r="G25"/>
      <c r="M25" s="11"/>
      <c r="O25" s="12"/>
      <c r="P25" s="12"/>
      <c r="W25" s="3"/>
      <c r="X25" s="7"/>
      <c r="Y25" s="7"/>
    </row>
    <row r="26" spans="2:25" ht="14.25" customHeight="1" x14ac:dyDescent="0.3">
      <c r="C26" s="17" t="s">
        <v>252</v>
      </c>
      <c r="D26" s="16" t="s">
        <v>253</v>
      </c>
      <c r="E26" s="16"/>
      <c r="M26" s="37"/>
    </row>
    <row r="27" spans="2:25" ht="14.25" customHeight="1" x14ac:dyDescent="0.3">
      <c r="C27" s="17" t="s">
        <v>251</v>
      </c>
      <c r="D27" s="38" t="s">
        <v>230</v>
      </c>
      <c r="E27" s="17" t="s">
        <v>231</v>
      </c>
    </row>
    <row r="28" spans="2:25" ht="14.25" customHeight="1" x14ac:dyDescent="0.3">
      <c r="C28" s="17">
        <v>4501</v>
      </c>
      <c r="D28" s="17" t="s">
        <v>238</v>
      </c>
      <c r="E28" s="33" t="s">
        <v>239</v>
      </c>
      <c r="M28" s="37"/>
    </row>
    <row r="29" spans="2:25" ht="14.25" customHeight="1" x14ac:dyDescent="0.3">
      <c r="C29" s="17">
        <v>4502</v>
      </c>
      <c r="D29" s="17" t="s">
        <v>238</v>
      </c>
      <c r="E29" s="20" t="s">
        <v>240</v>
      </c>
      <c r="M29" s="37"/>
    </row>
    <row r="30" spans="2:25" ht="14.25" customHeight="1" x14ac:dyDescent="0.3">
      <c r="C30" s="17">
        <v>4503</v>
      </c>
      <c r="D30" s="17" t="s">
        <v>238</v>
      </c>
      <c r="E30" s="20" t="s">
        <v>241</v>
      </c>
      <c r="M30" s="37"/>
    </row>
    <row r="31" spans="2:25" ht="14.25" customHeight="1" x14ac:dyDescent="0.3">
      <c r="C31" s="17">
        <v>4504</v>
      </c>
      <c r="D31" s="17" t="s">
        <v>238</v>
      </c>
      <c r="E31" s="20" t="s">
        <v>242</v>
      </c>
      <c r="M31" s="37"/>
    </row>
    <row r="32" spans="2:25" ht="14.25" customHeight="1" x14ac:dyDescent="0.3">
      <c r="C32" s="17">
        <v>4505</v>
      </c>
      <c r="D32" s="17" t="s">
        <v>238</v>
      </c>
      <c r="E32" s="20" t="s">
        <v>243</v>
      </c>
      <c r="M32" s="37"/>
    </row>
    <row r="33" spans="1:21" ht="14.25" customHeight="1" x14ac:dyDescent="0.3">
      <c r="C33" s="17">
        <v>4506</v>
      </c>
      <c r="D33" s="17" t="s">
        <v>238</v>
      </c>
      <c r="E33" s="20" t="s">
        <v>244</v>
      </c>
      <c r="M33" s="37"/>
    </row>
    <row r="34" spans="1:21" ht="14.25" customHeight="1" x14ac:dyDescent="0.3">
      <c r="C34" s="17">
        <v>4507</v>
      </c>
      <c r="D34" s="17" t="s">
        <v>238</v>
      </c>
      <c r="E34" s="20" t="s">
        <v>245</v>
      </c>
      <c r="M34" s="37"/>
    </row>
    <row r="35" spans="1:21" ht="14.25" customHeight="1" x14ac:dyDescent="0.3">
      <c r="C35" s="17">
        <v>4508</v>
      </c>
      <c r="D35" s="17" t="s">
        <v>238</v>
      </c>
      <c r="E35" s="20" t="s">
        <v>246</v>
      </c>
      <c r="R35" s="1"/>
      <c r="S35" s="1"/>
      <c r="T35" s="1"/>
      <c r="U35" s="1"/>
    </row>
    <row r="36" spans="1:21" ht="14.25" customHeight="1" x14ac:dyDescent="0.3">
      <c r="C36" s="17">
        <v>4509</v>
      </c>
      <c r="D36" s="17" t="s">
        <v>238</v>
      </c>
      <c r="E36" s="20" t="s">
        <v>247</v>
      </c>
    </row>
    <row r="37" spans="1:21" ht="14.25" customHeight="1" x14ac:dyDescent="0.3">
      <c r="C37" s="17">
        <v>4510</v>
      </c>
      <c r="D37" s="17" t="s">
        <v>238</v>
      </c>
      <c r="E37" s="20" t="s">
        <v>248</v>
      </c>
    </row>
    <row r="38" spans="1:21" ht="14.25" customHeight="1" x14ac:dyDescent="0.3">
      <c r="C38" s="17">
        <v>4511</v>
      </c>
      <c r="D38" s="17" t="s">
        <v>238</v>
      </c>
      <c r="E38" s="20" t="s">
        <v>249</v>
      </c>
    </row>
    <row r="39" spans="1:21" ht="14.25" customHeight="1" x14ac:dyDescent="0.3">
      <c r="C39" s="17">
        <v>4512</v>
      </c>
      <c r="D39" s="17" t="s">
        <v>238</v>
      </c>
      <c r="E39" s="20" t="s">
        <v>250</v>
      </c>
    </row>
    <row r="40" spans="1:21" ht="14.25" customHeight="1" x14ac:dyDescent="0.3">
      <c r="C40" s="17">
        <v>4513</v>
      </c>
      <c r="D40" s="17" t="s">
        <v>254</v>
      </c>
      <c r="E40" s="33" t="s">
        <v>239</v>
      </c>
      <c r="F40" s="39"/>
      <c r="M40" s="1"/>
      <c r="N40" s="3"/>
    </row>
    <row r="41" spans="1:21" ht="14.25" customHeight="1" x14ac:dyDescent="0.3">
      <c r="C41" s="17">
        <v>4514</v>
      </c>
      <c r="D41" s="17" t="s">
        <v>254</v>
      </c>
      <c r="E41" s="20" t="s">
        <v>255</v>
      </c>
      <c r="F41" s="39"/>
    </row>
    <row r="42" spans="1:21" ht="14.25" customHeight="1" x14ac:dyDescent="0.3">
      <c r="F42" s="39"/>
    </row>
    <row r="43" spans="1:21" s="1" customFormat="1" ht="14.25" customHeight="1" x14ac:dyDescent="0.3">
      <c r="B43" s="3"/>
      <c r="M43"/>
      <c r="N43" s="11"/>
      <c r="O43" s="3"/>
      <c r="P43" s="7"/>
      <c r="Q43" s="7"/>
      <c r="R43"/>
      <c r="S43"/>
      <c r="T43"/>
      <c r="U43"/>
    </row>
    <row r="44" spans="1:21" ht="14.25" customHeight="1" x14ac:dyDescent="0.3"/>
    <row r="45" spans="1:21" s="6" customFormat="1" ht="28.8" x14ac:dyDescent="0.3">
      <c r="A45" s="6" t="s">
        <v>418</v>
      </c>
      <c r="B45" s="11"/>
      <c r="C45" s="36" t="s">
        <v>291</v>
      </c>
      <c r="D45" s="11"/>
      <c r="E45" s="11"/>
      <c r="F45" s="11"/>
      <c r="G45" s="11"/>
      <c r="H45" s="11"/>
      <c r="N45" s="11"/>
      <c r="O45" s="4" t="s">
        <v>363</v>
      </c>
      <c r="P45" s="1"/>
      <c r="Q45" s="1"/>
    </row>
    <row r="46" spans="1:21" x14ac:dyDescent="0.3">
      <c r="C46" s="92" t="s">
        <v>308</v>
      </c>
      <c r="D46" s="92"/>
      <c r="E46" s="92"/>
      <c r="F46" s="92"/>
      <c r="G46" s="92"/>
      <c r="H46" s="92"/>
      <c r="I46" s="92"/>
      <c r="J46" s="92"/>
      <c r="K46" s="92"/>
      <c r="L46" s="92"/>
      <c r="M46" s="92"/>
      <c r="N46" s="92"/>
      <c r="O46" s="28"/>
    </row>
    <row r="47" spans="1:21" x14ac:dyDescent="0.3">
      <c r="B47"/>
      <c r="C47" s="94" t="s">
        <v>278</v>
      </c>
      <c r="D47" s="94"/>
      <c r="E47" s="94"/>
      <c r="F47" s="94"/>
      <c r="G47" s="94"/>
      <c r="H47" s="94"/>
      <c r="I47" s="94"/>
      <c r="J47" s="94"/>
      <c r="K47" s="94"/>
      <c r="L47" s="94"/>
      <c r="M47" s="94"/>
      <c r="N47" s="94"/>
      <c r="O47" s="28"/>
    </row>
    <row r="48" spans="1:21" x14ac:dyDescent="0.3">
      <c r="B48"/>
      <c r="C48" s="94" t="s">
        <v>279</v>
      </c>
      <c r="D48" s="94"/>
      <c r="E48" s="94"/>
      <c r="F48" s="94"/>
      <c r="G48" s="94"/>
      <c r="H48" s="94"/>
      <c r="I48" s="94"/>
      <c r="J48" s="94"/>
      <c r="K48" s="94"/>
      <c r="L48" s="94"/>
      <c r="M48" s="94"/>
      <c r="N48" s="94"/>
      <c r="O48" s="28"/>
    </row>
    <row r="49" spans="2:16" x14ac:dyDescent="0.3">
      <c r="B49"/>
      <c r="C49" s="94" t="s">
        <v>280</v>
      </c>
      <c r="D49" s="94"/>
      <c r="E49" s="94"/>
      <c r="F49" s="94"/>
      <c r="G49" s="94"/>
      <c r="H49" s="94"/>
      <c r="I49" s="94"/>
      <c r="J49" s="94"/>
      <c r="K49" s="94"/>
      <c r="L49" s="94"/>
      <c r="M49" s="94"/>
      <c r="N49" s="94"/>
      <c r="O49" s="28"/>
    </row>
    <row r="50" spans="2:16" x14ac:dyDescent="0.3">
      <c r="B50"/>
      <c r="C50" s="94" t="s">
        <v>309</v>
      </c>
      <c r="D50" s="94"/>
      <c r="E50" s="94"/>
      <c r="F50" s="94"/>
      <c r="G50" s="94"/>
      <c r="H50" s="94"/>
      <c r="I50" s="94"/>
      <c r="J50" s="94"/>
      <c r="K50" s="94"/>
      <c r="L50" s="94"/>
      <c r="M50" s="94"/>
      <c r="N50" s="94"/>
      <c r="O50" s="28"/>
    </row>
    <row r="51" spans="2:16" x14ac:dyDescent="0.3">
      <c r="B51" s="6"/>
      <c r="C51" s="94" t="s">
        <v>281</v>
      </c>
      <c r="D51" s="94"/>
      <c r="E51" s="94"/>
      <c r="F51" s="94"/>
      <c r="G51" s="94"/>
      <c r="H51" s="94"/>
      <c r="I51" s="94"/>
      <c r="J51" s="94"/>
      <c r="K51" s="94"/>
      <c r="L51" s="94"/>
      <c r="M51" s="94"/>
      <c r="N51" s="94"/>
      <c r="O51" s="28" t="s">
        <v>335</v>
      </c>
    </row>
    <row r="52" spans="2:16" x14ac:dyDescent="0.3">
      <c r="B52" s="1"/>
      <c r="C52" s="94" t="s">
        <v>310</v>
      </c>
      <c r="D52" s="94"/>
      <c r="E52" s="94"/>
      <c r="F52" s="94"/>
      <c r="G52" s="94"/>
      <c r="H52" s="94"/>
      <c r="I52" s="94"/>
      <c r="J52" s="94"/>
      <c r="K52" s="94"/>
      <c r="L52" s="94"/>
      <c r="M52" s="94"/>
      <c r="N52" s="94"/>
      <c r="O52" s="28" t="s">
        <v>336</v>
      </c>
    </row>
    <row r="53" spans="2:16" x14ac:dyDescent="0.3">
      <c r="B53"/>
      <c r="C53" s="94" t="s">
        <v>311</v>
      </c>
      <c r="D53" s="94"/>
      <c r="E53" s="94"/>
      <c r="F53" s="94"/>
      <c r="G53" s="94"/>
      <c r="H53" s="94"/>
      <c r="I53" s="94"/>
      <c r="J53" s="94"/>
      <c r="K53" s="94"/>
      <c r="L53" s="94"/>
      <c r="M53" s="94"/>
      <c r="N53" s="94"/>
      <c r="O53" s="28" t="s">
        <v>337</v>
      </c>
    </row>
    <row r="54" spans="2:16" x14ac:dyDescent="0.3">
      <c r="B54"/>
      <c r="C54" s="94" t="s">
        <v>290</v>
      </c>
      <c r="D54" s="94"/>
      <c r="E54" s="94"/>
      <c r="F54" s="94"/>
      <c r="G54" s="94"/>
      <c r="H54" s="94"/>
      <c r="I54" s="94"/>
      <c r="J54" s="94"/>
      <c r="K54" s="94"/>
      <c r="L54" s="94"/>
      <c r="M54" s="94"/>
      <c r="N54" s="94"/>
      <c r="O54" s="28"/>
    </row>
    <row r="55" spans="2:16" x14ac:dyDescent="0.3">
      <c r="B55">
        <v>1</v>
      </c>
      <c r="C55" s="94" t="s">
        <v>283</v>
      </c>
      <c r="D55" s="94"/>
      <c r="E55" s="94"/>
      <c r="F55" s="94"/>
      <c r="G55" s="94"/>
      <c r="H55" s="94"/>
      <c r="I55" s="94"/>
      <c r="J55" s="94"/>
      <c r="K55" s="94"/>
      <c r="L55" s="94"/>
      <c r="M55" s="94"/>
      <c r="N55" s="94"/>
      <c r="O55" s="28"/>
    </row>
    <row r="56" spans="2:16" x14ac:dyDescent="0.3">
      <c r="B56">
        <v>2</v>
      </c>
      <c r="C56" s="94" t="s">
        <v>277</v>
      </c>
      <c r="D56" s="94"/>
      <c r="E56" s="94"/>
      <c r="F56" s="94"/>
      <c r="G56" s="94"/>
      <c r="H56" s="94"/>
      <c r="I56" s="94"/>
      <c r="J56" s="94"/>
      <c r="K56" s="94"/>
      <c r="L56" s="94"/>
      <c r="M56" s="94"/>
      <c r="N56" s="94"/>
      <c r="O56" s="28"/>
    </row>
    <row r="57" spans="2:16" x14ac:dyDescent="0.3">
      <c r="B57">
        <v>3</v>
      </c>
      <c r="C57" s="94" t="s">
        <v>284</v>
      </c>
      <c r="D57" s="94"/>
      <c r="E57" s="94"/>
      <c r="F57" s="94"/>
      <c r="G57" s="94"/>
      <c r="H57" s="94"/>
      <c r="I57" s="94"/>
      <c r="J57" s="94"/>
      <c r="K57" s="94"/>
      <c r="L57" s="94"/>
      <c r="M57" s="94"/>
      <c r="N57" s="94"/>
      <c r="O57" s="28"/>
    </row>
    <row r="58" spans="2:16" x14ac:dyDescent="0.3">
      <c r="B58">
        <v>4</v>
      </c>
      <c r="C58" s="94" t="s">
        <v>380</v>
      </c>
      <c r="D58" s="94"/>
      <c r="E58" s="94"/>
      <c r="F58" s="94"/>
      <c r="G58" s="94"/>
      <c r="H58" s="94"/>
      <c r="I58" s="94"/>
      <c r="J58" s="94"/>
      <c r="K58" s="94"/>
      <c r="L58" s="94"/>
      <c r="M58" s="94"/>
      <c r="N58" s="94"/>
      <c r="O58" s="28"/>
    </row>
    <row r="59" spans="2:16" ht="75" customHeight="1" x14ac:dyDescent="0.3">
      <c r="B59"/>
      <c r="C59" s="94" t="s">
        <v>352</v>
      </c>
      <c r="D59" s="94"/>
      <c r="E59" s="94"/>
      <c r="F59" s="94"/>
      <c r="G59" s="94"/>
      <c r="H59" s="94"/>
      <c r="I59" s="94"/>
      <c r="J59" s="94"/>
      <c r="K59" s="94"/>
      <c r="L59" s="94"/>
      <c r="M59" s="94"/>
      <c r="N59" s="94"/>
      <c r="O59" s="28" t="s">
        <v>353</v>
      </c>
    </row>
    <row r="60" spans="2:16" x14ac:dyDescent="0.3">
      <c r="B60"/>
      <c r="C60" s="94" t="s">
        <v>338</v>
      </c>
      <c r="D60" s="94"/>
      <c r="E60" s="94"/>
      <c r="F60" s="94"/>
      <c r="G60" s="94"/>
      <c r="H60" s="94"/>
      <c r="I60" s="94"/>
      <c r="J60" s="94"/>
      <c r="K60" s="94"/>
      <c r="L60" s="94"/>
      <c r="M60" s="94"/>
      <c r="N60" s="94"/>
      <c r="O60" s="28" t="s">
        <v>340</v>
      </c>
    </row>
    <row r="61" spans="2:16" x14ac:dyDescent="0.3">
      <c r="B61"/>
      <c r="C61" s="94" t="s">
        <v>282</v>
      </c>
      <c r="D61" s="94"/>
      <c r="E61" s="94"/>
      <c r="F61" s="94"/>
      <c r="G61" s="94"/>
      <c r="H61" s="94"/>
      <c r="I61" s="94"/>
      <c r="J61" s="94"/>
      <c r="K61" s="94"/>
      <c r="L61" s="94"/>
      <c r="M61" s="94"/>
      <c r="N61" s="94"/>
      <c r="O61" s="28" t="s">
        <v>339</v>
      </c>
    </row>
    <row r="62" spans="2:16" ht="259.5" customHeight="1" x14ac:dyDescent="0.3">
      <c r="B62"/>
      <c r="C62" s="92" t="s">
        <v>357</v>
      </c>
      <c r="D62" s="92"/>
      <c r="E62" s="92"/>
      <c r="F62" s="92"/>
      <c r="G62" s="92"/>
      <c r="H62" s="92"/>
      <c r="I62" s="92"/>
      <c r="J62" s="92"/>
      <c r="K62" s="92"/>
      <c r="L62" s="92"/>
      <c r="M62" s="92"/>
      <c r="N62" s="92"/>
      <c r="O62" s="28" t="s">
        <v>354</v>
      </c>
    </row>
    <row r="63" spans="2:16" ht="44.7" customHeight="1" x14ac:dyDescent="0.3">
      <c r="B63"/>
      <c r="C63" s="92" t="s">
        <v>315</v>
      </c>
      <c r="D63" s="92"/>
      <c r="E63" s="92"/>
      <c r="F63" s="92"/>
      <c r="G63" s="92"/>
      <c r="H63" s="92"/>
      <c r="I63" s="92"/>
      <c r="J63" s="92"/>
      <c r="K63" s="92"/>
      <c r="L63" s="92"/>
      <c r="M63" s="92"/>
      <c r="N63" s="92"/>
      <c r="O63" s="28" t="s">
        <v>341</v>
      </c>
    </row>
    <row r="64" spans="2:16" ht="43.5" customHeight="1" x14ac:dyDescent="0.3">
      <c r="B64"/>
      <c r="C64" s="92" t="s">
        <v>349</v>
      </c>
      <c r="D64" s="92"/>
      <c r="E64" s="92"/>
      <c r="F64" s="92"/>
      <c r="G64" s="92"/>
      <c r="H64" s="92"/>
      <c r="I64" s="92"/>
      <c r="J64" s="92"/>
      <c r="K64" s="92"/>
      <c r="L64" s="92"/>
      <c r="M64" s="92"/>
      <c r="N64" s="92"/>
      <c r="O64" s="28" t="s">
        <v>343</v>
      </c>
      <c r="P64" s="37"/>
    </row>
    <row r="65" spans="1:16" ht="47.7" customHeight="1" x14ac:dyDescent="0.3">
      <c r="C65" s="94" t="s">
        <v>355</v>
      </c>
      <c r="D65" s="94"/>
      <c r="E65" s="94"/>
      <c r="F65" s="94"/>
      <c r="G65" s="94"/>
      <c r="H65" s="94"/>
      <c r="I65" s="94"/>
      <c r="J65" s="94"/>
      <c r="K65" s="94"/>
      <c r="L65" s="94"/>
      <c r="M65" s="94"/>
      <c r="N65" s="94"/>
      <c r="O65" s="28" t="s">
        <v>344</v>
      </c>
    </row>
    <row r="66" spans="1:16" ht="60.45" customHeight="1" x14ac:dyDescent="0.3">
      <c r="C66" s="94" t="s">
        <v>388</v>
      </c>
      <c r="D66" s="94"/>
      <c r="E66" s="94"/>
      <c r="F66" s="94"/>
      <c r="G66" s="94"/>
      <c r="H66" s="94"/>
      <c r="I66" s="94"/>
      <c r="J66" s="94"/>
      <c r="K66" s="94"/>
      <c r="L66" s="94"/>
      <c r="M66" s="94"/>
      <c r="N66" s="94"/>
      <c r="O66" s="28" t="s">
        <v>345</v>
      </c>
    </row>
    <row r="67" spans="1:16" ht="44.7" customHeight="1" x14ac:dyDescent="0.3">
      <c r="B67"/>
      <c r="C67" s="92" t="s">
        <v>346</v>
      </c>
      <c r="D67" s="92"/>
      <c r="E67" s="92"/>
      <c r="F67" s="92"/>
      <c r="G67" s="92"/>
      <c r="H67" s="92"/>
      <c r="I67" s="92"/>
      <c r="J67" s="92"/>
      <c r="K67" s="92"/>
      <c r="L67" s="92"/>
      <c r="M67" s="92"/>
      <c r="N67" s="92"/>
      <c r="O67" s="28" t="s">
        <v>342</v>
      </c>
    </row>
    <row r="68" spans="1:16" ht="43.5" customHeight="1" x14ac:dyDescent="0.3">
      <c r="B68"/>
      <c r="C68" s="92" t="s">
        <v>347</v>
      </c>
      <c r="D68" s="92"/>
      <c r="E68" s="92"/>
      <c r="F68" s="92"/>
      <c r="G68" s="92"/>
      <c r="H68" s="92"/>
      <c r="I68" s="92"/>
      <c r="J68" s="92"/>
      <c r="K68" s="92"/>
      <c r="L68" s="92"/>
      <c r="M68" s="92"/>
      <c r="N68" s="92"/>
      <c r="O68" s="28" t="s">
        <v>348</v>
      </c>
      <c r="P68" s="37"/>
    </row>
    <row r="69" spans="1:16" ht="91.2" customHeight="1" x14ac:dyDescent="0.3">
      <c r="C69" s="92" t="s">
        <v>369</v>
      </c>
      <c r="D69" s="92"/>
      <c r="E69" s="92"/>
      <c r="F69" s="92"/>
      <c r="G69" s="92"/>
      <c r="H69" s="92"/>
      <c r="I69" s="92"/>
      <c r="J69" s="92"/>
      <c r="K69" s="92"/>
      <c r="L69" s="92"/>
      <c r="M69" s="92"/>
      <c r="N69" s="92"/>
      <c r="O69" s="28" t="s">
        <v>356</v>
      </c>
    </row>
    <row r="70" spans="1:16" ht="63.9" customHeight="1" x14ac:dyDescent="0.3">
      <c r="B70"/>
      <c r="C70" s="92" t="s">
        <v>360</v>
      </c>
      <c r="D70" s="92"/>
      <c r="E70" s="92"/>
      <c r="F70" s="92"/>
      <c r="G70" s="92"/>
      <c r="H70" s="92"/>
      <c r="I70" s="92"/>
      <c r="J70" s="92"/>
      <c r="K70" s="92"/>
      <c r="L70" s="92"/>
      <c r="M70" s="92"/>
      <c r="N70" s="92"/>
      <c r="O70" s="28" t="s">
        <v>359</v>
      </c>
    </row>
    <row r="71" spans="1:16" ht="63.9" customHeight="1" x14ac:dyDescent="0.3">
      <c r="A71" s="72">
        <v>45458</v>
      </c>
      <c r="B71" s="9"/>
      <c r="C71" s="95" t="s">
        <v>416</v>
      </c>
      <c r="D71" s="95"/>
      <c r="E71" s="95"/>
      <c r="F71" s="95"/>
      <c r="G71" s="95"/>
      <c r="H71" s="95"/>
      <c r="I71" s="95"/>
      <c r="J71" s="95"/>
      <c r="K71" s="95"/>
      <c r="L71" s="95"/>
      <c r="M71" s="95"/>
      <c r="N71" s="95"/>
      <c r="O71" s="66"/>
    </row>
    <row r="72" spans="1:16" x14ac:dyDescent="0.3">
      <c r="B72"/>
      <c r="C72" s="92" t="s">
        <v>316</v>
      </c>
      <c r="D72" s="92"/>
      <c r="E72" s="92"/>
      <c r="F72" s="92"/>
      <c r="G72" s="92"/>
      <c r="H72" s="92"/>
      <c r="I72" s="92"/>
      <c r="J72" s="92"/>
      <c r="K72" s="92"/>
      <c r="L72" s="92"/>
      <c r="M72" s="92"/>
      <c r="N72" s="92"/>
      <c r="O72" s="28"/>
      <c r="P72" s="6"/>
    </row>
    <row r="73" spans="1:16" ht="41.7" customHeight="1" x14ac:dyDescent="0.3">
      <c r="B73"/>
      <c r="C73" s="92" t="s">
        <v>362</v>
      </c>
      <c r="D73" s="92"/>
      <c r="E73" s="92"/>
      <c r="F73" s="92"/>
      <c r="G73" s="92"/>
      <c r="H73" s="92"/>
      <c r="I73" s="92"/>
      <c r="J73" s="92"/>
      <c r="K73" s="92"/>
      <c r="L73" s="92"/>
      <c r="M73" s="92"/>
      <c r="N73" s="92"/>
      <c r="O73" s="28"/>
      <c r="P73" s="6"/>
    </row>
    <row r="74" spans="1:16" ht="129" customHeight="1" x14ac:dyDescent="0.3">
      <c r="B74"/>
      <c r="C74" s="94" t="s">
        <v>327</v>
      </c>
      <c r="D74" s="94"/>
      <c r="E74" s="94"/>
      <c r="F74" s="94"/>
      <c r="G74" s="94"/>
      <c r="H74" s="94"/>
      <c r="I74" s="94"/>
      <c r="J74" s="94"/>
      <c r="K74" s="94"/>
      <c r="L74" s="94"/>
      <c r="M74" s="94"/>
      <c r="N74" s="94"/>
      <c r="O74" s="28"/>
      <c r="P74" s="6"/>
    </row>
    <row r="75" spans="1:16" ht="28.2" customHeight="1" x14ac:dyDescent="0.3">
      <c r="B75"/>
      <c r="C75" s="92" t="s">
        <v>358</v>
      </c>
      <c r="D75" s="92"/>
      <c r="E75" s="92"/>
      <c r="F75" s="92"/>
      <c r="G75" s="92"/>
      <c r="H75" s="92"/>
      <c r="I75" s="92"/>
      <c r="J75" s="92"/>
      <c r="K75" s="92"/>
      <c r="L75" s="92"/>
      <c r="M75" s="92"/>
      <c r="N75" s="92"/>
      <c r="P75" s="6"/>
    </row>
    <row r="76" spans="1:16" ht="76.2" customHeight="1" x14ac:dyDescent="0.3">
      <c r="B76"/>
      <c r="C76" s="92" t="s">
        <v>328</v>
      </c>
      <c r="D76" s="92"/>
      <c r="E76" s="92"/>
      <c r="F76" s="92"/>
      <c r="G76" s="92"/>
      <c r="H76" s="92"/>
      <c r="I76" s="92"/>
      <c r="J76" s="92"/>
      <c r="K76" s="92"/>
      <c r="L76" s="92"/>
      <c r="M76" s="92"/>
      <c r="N76" s="92"/>
      <c r="P76" s="6"/>
    </row>
    <row r="77" spans="1:16" ht="62.7" customHeight="1" x14ac:dyDescent="0.3">
      <c r="B77"/>
      <c r="C77" s="92" t="s">
        <v>333</v>
      </c>
      <c r="D77" s="92"/>
      <c r="E77" s="92"/>
      <c r="F77" s="92"/>
      <c r="G77" s="92"/>
      <c r="H77" s="92"/>
      <c r="I77" s="92"/>
      <c r="J77" s="92"/>
      <c r="K77" s="92"/>
      <c r="L77" s="92"/>
      <c r="M77" s="92"/>
      <c r="N77" s="92"/>
      <c r="P77" s="6"/>
    </row>
    <row r="78" spans="1:16" ht="30.45" customHeight="1" x14ac:dyDescent="0.3">
      <c r="B78" s="1"/>
      <c r="C78" s="92" t="s">
        <v>334</v>
      </c>
      <c r="D78" s="92"/>
      <c r="E78" s="92"/>
      <c r="F78" s="92"/>
      <c r="G78" s="92"/>
      <c r="H78" s="92"/>
      <c r="I78" s="92"/>
      <c r="J78" s="92"/>
      <c r="K78" s="92"/>
      <c r="L78" s="92"/>
      <c r="M78" s="92"/>
      <c r="N78" s="92"/>
      <c r="P78" s="6"/>
    </row>
    <row r="80" spans="1:16" ht="105" customHeight="1" x14ac:dyDescent="0.3">
      <c r="C80" s="92" t="s">
        <v>366</v>
      </c>
      <c r="D80" s="92"/>
      <c r="E80" s="92"/>
      <c r="F80" s="92"/>
      <c r="G80" s="92"/>
      <c r="H80" s="92"/>
      <c r="I80" s="92"/>
      <c r="J80" s="92"/>
      <c r="K80" s="92"/>
      <c r="L80" s="92"/>
      <c r="M80" s="92"/>
      <c r="N80" s="92"/>
      <c r="P80" s="6"/>
    </row>
    <row r="81" spans="1:17" s="6" customFormat="1" ht="110.4" customHeight="1" x14ac:dyDescent="0.3">
      <c r="A81" s="72">
        <v>45473</v>
      </c>
      <c r="B81" s="11"/>
      <c r="C81" s="92" t="s">
        <v>422</v>
      </c>
      <c r="D81" s="92"/>
      <c r="E81" s="92"/>
      <c r="F81" s="92"/>
      <c r="G81" s="92"/>
      <c r="H81" s="92"/>
      <c r="I81" s="92"/>
      <c r="J81" s="92"/>
      <c r="K81" s="92"/>
      <c r="L81" s="92"/>
      <c r="M81" s="92"/>
      <c r="N81" s="92"/>
      <c r="O81" s="3"/>
      <c r="Q81" s="1"/>
    </row>
    <row r="82" spans="1:17" s="1" customFormat="1" ht="30" customHeight="1" x14ac:dyDescent="0.3">
      <c r="A82" s="71">
        <v>45475</v>
      </c>
      <c r="B82" s="3"/>
      <c r="C82" s="92" t="s">
        <v>447</v>
      </c>
      <c r="D82" s="92"/>
      <c r="E82" s="92"/>
      <c r="F82" s="92"/>
      <c r="G82" s="92"/>
      <c r="H82" s="92"/>
      <c r="I82" s="92"/>
      <c r="J82" s="92"/>
      <c r="K82" s="92"/>
      <c r="L82" s="92"/>
      <c r="M82" s="92"/>
      <c r="N82" s="92"/>
      <c r="O82" s="3"/>
    </row>
    <row r="83" spans="1:17" s="6" customFormat="1" ht="29.4" customHeight="1" x14ac:dyDescent="0.3">
      <c r="A83" s="72">
        <v>45475</v>
      </c>
      <c r="B83" s="11"/>
      <c r="C83" s="92" t="s">
        <v>496</v>
      </c>
      <c r="D83" s="92"/>
      <c r="E83" s="92"/>
      <c r="F83" s="92"/>
      <c r="G83" s="92"/>
      <c r="H83" s="92"/>
      <c r="I83" s="92"/>
      <c r="J83" s="92"/>
      <c r="K83" s="92"/>
      <c r="L83" s="92"/>
      <c r="M83" s="92"/>
      <c r="N83" s="92"/>
      <c r="O83" s="3"/>
      <c r="Q83" s="1"/>
    </row>
    <row r="84" spans="1:17" x14ac:dyDescent="0.3">
      <c r="C84" s="92"/>
      <c r="D84" s="92"/>
      <c r="E84" s="92"/>
      <c r="F84" s="92"/>
      <c r="G84" s="92"/>
      <c r="H84" s="92"/>
      <c r="I84" s="92"/>
      <c r="J84" s="92"/>
      <c r="K84" s="92"/>
      <c r="L84" s="92"/>
      <c r="M84" s="92"/>
      <c r="N84" s="92"/>
      <c r="P84" s="6"/>
    </row>
    <row r="85" spans="1:17" x14ac:dyDescent="0.3">
      <c r="C85" t="s">
        <v>513</v>
      </c>
      <c r="P85" s="6"/>
    </row>
    <row r="86" spans="1:17" x14ac:dyDescent="0.3">
      <c r="C86" t="s">
        <v>514</v>
      </c>
      <c r="P86" s="6"/>
    </row>
    <row r="87" spans="1:17" x14ac:dyDescent="0.3">
      <c r="P87" s="6"/>
    </row>
    <row r="88" spans="1:17" x14ac:dyDescent="0.3">
      <c r="P88" s="6"/>
    </row>
    <row r="89" spans="1:17" x14ac:dyDescent="0.3">
      <c r="C89" s="6"/>
    </row>
    <row r="91" spans="1:17" x14ac:dyDescent="0.3">
      <c r="C91" t="s">
        <v>423</v>
      </c>
    </row>
    <row r="92" spans="1:17" x14ac:dyDescent="0.3">
      <c r="C92" t="s">
        <v>424</v>
      </c>
    </row>
    <row r="93" spans="1:17" x14ac:dyDescent="0.3">
      <c r="C93" t="s">
        <v>425</v>
      </c>
    </row>
    <row r="94" spans="1:17" x14ac:dyDescent="0.3">
      <c r="C94" t="s">
        <v>426</v>
      </c>
    </row>
    <row r="95" spans="1:17" x14ac:dyDescent="0.3">
      <c r="C95" t="s">
        <v>428</v>
      </c>
    </row>
    <row r="96" spans="1:17" x14ac:dyDescent="0.3">
      <c r="C96" t="s">
        <v>444</v>
      </c>
    </row>
    <row r="97" spans="3:4" x14ac:dyDescent="0.3">
      <c r="C97" t="s">
        <v>445</v>
      </c>
    </row>
    <row r="98" spans="3:4" x14ac:dyDescent="0.3">
      <c r="C98" t="s">
        <v>429</v>
      </c>
    </row>
    <row r="101" spans="3:4" x14ac:dyDescent="0.3">
      <c r="C101" t="s">
        <v>430</v>
      </c>
    </row>
    <row r="102" spans="3:4" x14ac:dyDescent="0.3">
      <c r="C102" t="s">
        <v>431</v>
      </c>
    </row>
    <row r="103" spans="3:4" x14ac:dyDescent="0.3">
      <c r="C103" t="s">
        <v>432</v>
      </c>
    </row>
    <row r="104" spans="3:4" x14ac:dyDescent="0.3">
      <c r="C104" t="s">
        <v>433</v>
      </c>
    </row>
    <row r="105" spans="3:4" x14ac:dyDescent="0.3">
      <c r="C105" t="s">
        <v>441</v>
      </c>
    </row>
    <row r="106" spans="3:4" x14ac:dyDescent="0.3">
      <c r="C106" t="s">
        <v>434</v>
      </c>
      <c r="D106" s="11" t="s">
        <v>85</v>
      </c>
    </row>
    <row r="107" spans="3:4" x14ac:dyDescent="0.3">
      <c r="C107" t="s">
        <v>435</v>
      </c>
      <c r="D107" s="11" t="s">
        <v>85</v>
      </c>
    </row>
    <row r="108" spans="3:4" x14ac:dyDescent="0.3">
      <c r="C108" t="s">
        <v>436</v>
      </c>
      <c r="D108" s="11" t="s">
        <v>33</v>
      </c>
    </row>
    <row r="109" spans="3:4" x14ac:dyDescent="0.3">
      <c r="C109" t="s">
        <v>437</v>
      </c>
      <c r="D109" s="11" t="s">
        <v>33</v>
      </c>
    </row>
    <row r="110" spans="3:4" x14ac:dyDescent="0.3">
      <c r="C110" t="s">
        <v>438</v>
      </c>
      <c r="D110" s="11" t="s">
        <v>24</v>
      </c>
    </row>
    <row r="111" spans="3:4" x14ac:dyDescent="0.3">
      <c r="C111" t="s">
        <v>439</v>
      </c>
      <c r="D111" s="11" t="s">
        <v>440</v>
      </c>
    </row>
    <row r="112" spans="3:4" x14ac:dyDescent="0.3">
      <c r="C112" t="s">
        <v>442</v>
      </c>
      <c r="D112" s="11" t="s">
        <v>443</v>
      </c>
    </row>
  </sheetData>
  <mergeCells count="40">
    <mergeCell ref="C82:N82"/>
    <mergeCell ref="C83:N83"/>
    <mergeCell ref="C84:N84"/>
    <mergeCell ref="C66:N66"/>
    <mergeCell ref="C70:N70"/>
    <mergeCell ref="C73:N73"/>
    <mergeCell ref="C81:N81"/>
    <mergeCell ref="C76:N76"/>
    <mergeCell ref="C77:N77"/>
    <mergeCell ref="C78:N78"/>
    <mergeCell ref="C72:N72"/>
    <mergeCell ref="C75:N75"/>
    <mergeCell ref="C80:N80"/>
    <mergeCell ref="C74:N74"/>
    <mergeCell ref="C71:N71"/>
    <mergeCell ref="C65:N65"/>
    <mergeCell ref="C63:N63"/>
    <mergeCell ref="C64:N64"/>
    <mergeCell ref="C68:N68"/>
    <mergeCell ref="C69:N69"/>
    <mergeCell ref="C67:N67"/>
    <mergeCell ref="C59:N59"/>
    <mergeCell ref="C60:N60"/>
    <mergeCell ref="C61:N61"/>
    <mergeCell ref="C62:N62"/>
    <mergeCell ref="C55:N55"/>
    <mergeCell ref="C56:N56"/>
    <mergeCell ref="C57:N57"/>
    <mergeCell ref="C58:N58"/>
    <mergeCell ref="C46:N46"/>
    <mergeCell ref="C4:F4"/>
    <mergeCell ref="G4:H4"/>
    <mergeCell ref="C53:N53"/>
    <mergeCell ref="C54:N54"/>
    <mergeCell ref="C47:N47"/>
    <mergeCell ref="C48:N48"/>
    <mergeCell ref="C49:N49"/>
    <mergeCell ref="C50:N50"/>
    <mergeCell ref="C51:N51"/>
    <mergeCell ref="C52:N52"/>
  </mergeCells>
  <phoneticPr fontId="8" type="noConversion"/>
  <pageMargins left="0.7" right="0.7" top="0.75" bottom="0.75" header="0.3" footer="0.3"/>
  <pageSetup paperSize="9" orientation="portrait" verticalDpi="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zoomScale="80" zoomScaleNormal="80" workbookViewId="0">
      <selection activeCell="A13" sqref="A13"/>
    </sheetView>
  </sheetViews>
  <sheetFormatPr defaultRowHeight="14.4" x14ac:dyDescent="0.3"/>
  <cols>
    <col min="1" max="1" width="25.77734375" customWidth="1"/>
    <col min="2" max="2" width="82.77734375" bestFit="1" customWidth="1"/>
    <col min="3" max="3" width="8.77734375" style="11" hidden="1" customWidth="1"/>
    <col min="4" max="4" width="18" style="11" hidden="1" customWidth="1"/>
    <col min="5" max="5" width="16.21875" style="11" hidden="1" customWidth="1"/>
    <col min="6" max="8" width="14.109375" style="11" hidden="1" customWidth="1"/>
    <col min="9" max="9" width="15" hidden="1" customWidth="1"/>
  </cols>
  <sheetData>
    <row r="1" spans="1:10" x14ac:dyDescent="0.3">
      <c r="A1" s="31" t="s">
        <v>194</v>
      </c>
      <c r="B1" s="31" t="s">
        <v>195</v>
      </c>
    </row>
    <row r="2" spans="1:10" x14ac:dyDescent="0.3">
      <c r="A2" t="s">
        <v>206</v>
      </c>
      <c r="B2" t="s">
        <v>197</v>
      </c>
    </row>
    <row r="3" spans="1:10" x14ac:dyDescent="0.3">
      <c r="A3" t="s">
        <v>200</v>
      </c>
      <c r="B3" t="s">
        <v>201</v>
      </c>
    </row>
    <row r="4" spans="1:10" x14ac:dyDescent="0.3">
      <c r="A4" t="s">
        <v>202</v>
      </c>
      <c r="B4" t="s">
        <v>203</v>
      </c>
    </row>
    <row r="5" spans="1:10" x14ac:dyDescent="0.3">
      <c r="A5" t="s">
        <v>89</v>
      </c>
      <c r="B5" t="s">
        <v>221</v>
      </c>
    </row>
    <row r="6" spans="1:10" x14ac:dyDescent="0.3">
      <c r="A6" t="s">
        <v>95</v>
      </c>
      <c r="B6" t="s">
        <v>207</v>
      </c>
    </row>
    <row r="7" spans="1:10" x14ac:dyDescent="0.3">
      <c r="A7" t="s">
        <v>208</v>
      </c>
      <c r="B7" t="s">
        <v>209</v>
      </c>
    </row>
    <row r="8" spans="1:10" x14ac:dyDescent="0.3">
      <c r="A8" t="s">
        <v>204</v>
      </c>
    </row>
    <row r="9" spans="1:10" x14ac:dyDescent="0.3">
      <c r="A9" t="s">
        <v>205</v>
      </c>
    </row>
    <row r="11" spans="1:10" x14ac:dyDescent="0.3">
      <c r="A11" s="40" t="s">
        <v>224</v>
      </c>
    </row>
    <row r="12" spans="1:10" x14ac:dyDescent="0.3">
      <c r="A12" s="31" t="s">
        <v>196</v>
      </c>
      <c r="B12" s="31" t="s">
        <v>210</v>
      </c>
      <c r="D12" s="64" t="s">
        <v>372</v>
      </c>
      <c r="I12" s="11"/>
    </row>
    <row r="13" spans="1:10" x14ac:dyDescent="0.3">
      <c r="A13" t="s">
        <v>216</v>
      </c>
      <c r="B13" t="s">
        <v>217</v>
      </c>
      <c r="C13" s="11" t="s">
        <v>377</v>
      </c>
      <c r="D13" s="11" t="s">
        <v>376</v>
      </c>
      <c r="E13" s="11" t="s">
        <v>218</v>
      </c>
      <c r="F13" s="11" t="s">
        <v>227</v>
      </c>
      <c r="G13" s="11" t="s">
        <v>256</v>
      </c>
      <c r="H13" s="11" t="s">
        <v>89</v>
      </c>
      <c r="I13" s="11" t="s">
        <v>95</v>
      </c>
      <c r="J13" s="11"/>
    </row>
    <row r="14" spans="1:10" x14ac:dyDescent="0.3">
      <c r="A14" t="s">
        <v>218</v>
      </c>
      <c r="B14" t="s">
        <v>226</v>
      </c>
      <c r="D14" s="63" t="s">
        <v>379</v>
      </c>
      <c r="E14" s="63" t="s">
        <v>379</v>
      </c>
      <c r="F14" s="63" t="s">
        <v>378</v>
      </c>
      <c r="G14" s="63" t="s">
        <v>378</v>
      </c>
      <c r="H14" s="63" t="s">
        <v>371</v>
      </c>
      <c r="I14" s="63"/>
    </row>
    <row r="15" spans="1:10" x14ac:dyDescent="0.3">
      <c r="A15" t="s">
        <v>227</v>
      </c>
      <c r="B15" t="s">
        <v>228</v>
      </c>
      <c r="D15" s="63" t="s">
        <v>373</v>
      </c>
      <c r="E15" s="63" t="s">
        <v>373</v>
      </c>
      <c r="F15" s="63" t="s">
        <v>371</v>
      </c>
      <c r="G15" s="63" t="s">
        <v>371</v>
      </c>
      <c r="H15" s="63"/>
      <c r="I15" s="63"/>
      <c r="J15" s="63"/>
    </row>
    <row r="16" spans="1:10" x14ac:dyDescent="0.3">
      <c r="A16" t="s">
        <v>427</v>
      </c>
      <c r="B16" t="s">
        <v>257</v>
      </c>
      <c r="D16" s="63" t="s">
        <v>374</v>
      </c>
      <c r="E16" s="63" t="s">
        <v>374</v>
      </c>
      <c r="F16" s="63" t="s">
        <v>375</v>
      </c>
      <c r="G16" s="63"/>
      <c r="H16" s="63"/>
      <c r="I16" s="63"/>
      <c r="J16" s="63"/>
    </row>
    <row r="17" spans="1:10" x14ac:dyDescent="0.3">
      <c r="A17" t="s">
        <v>89</v>
      </c>
      <c r="B17" t="s">
        <v>229</v>
      </c>
      <c r="D17" s="63" t="s">
        <v>370</v>
      </c>
      <c r="E17" s="63" t="s">
        <v>370</v>
      </c>
      <c r="F17" s="63"/>
      <c r="G17" s="63"/>
      <c r="H17" s="63"/>
      <c r="I17" s="63"/>
      <c r="J17" s="63"/>
    </row>
    <row r="18" spans="1:10" x14ac:dyDescent="0.3">
      <c r="A18" t="s">
        <v>95</v>
      </c>
      <c r="B18" t="s">
        <v>219</v>
      </c>
      <c r="D18" s="63"/>
      <c r="E18" s="63"/>
      <c r="G18" s="63"/>
      <c r="H18" s="63"/>
      <c r="I18" s="63"/>
      <c r="J18" s="63"/>
    </row>
    <row r="19" spans="1:10" x14ac:dyDescent="0.3">
      <c r="A19" t="s">
        <v>208</v>
      </c>
      <c r="B19" t="s">
        <v>220</v>
      </c>
      <c r="D19" s="63"/>
      <c r="I19" s="11"/>
      <c r="J19" s="63"/>
    </row>
    <row r="20" spans="1:10" x14ac:dyDescent="0.3">
      <c r="A20" t="s">
        <v>204</v>
      </c>
      <c r="D20" s="64" t="s">
        <v>372</v>
      </c>
      <c r="I20" s="11"/>
    </row>
    <row r="21" spans="1:10" x14ac:dyDescent="0.3">
      <c r="A21" t="s">
        <v>205</v>
      </c>
      <c r="C21" s="11" t="s">
        <v>377</v>
      </c>
      <c r="D21" s="11" t="s">
        <v>376</v>
      </c>
      <c r="E21" s="11" t="s">
        <v>218</v>
      </c>
      <c r="F21" s="11" t="s">
        <v>227</v>
      </c>
      <c r="G21" s="11" t="s">
        <v>256</v>
      </c>
      <c r="H21" s="11" t="s">
        <v>89</v>
      </c>
      <c r="I21" s="11" t="s">
        <v>95</v>
      </c>
    </row>
    <row r="22" spans="1:10" x14ac:dyDescent="0.3">
      <c r="D22" s="63" t="s">
        <v>379</v>
      </c>
      <c r="E22" s="63" t="s">
        <v>379</v>
      </c>
      <c r="F22" s="63" t="s">
        <v>378</v>
      </c>
      <c r="G22" s="63" t="s">
        <v>378</v>
      </c>
      <c r="H22" s="63" t="s">
        <v>371</v>
      </c>
      <c r="I22" s="63"/>
    </row>
    <row r="23" spans="1:10" x14ac:dyDescent="0.3">
      <c r="A23" s="40" t="s">
        <v>225</v>
      </c>
      <c r="D23" s="63" t="s">
        <v>373</v>
      </c>
      <c r="E23" s="63" t="s">
        <v>373</v>
      </c>
      <c r="F23" s="63" t="s">
        <v>371</v>
      </c>
      <c r="G23" s="63" t="s">
        <v>371</v>
      </c>
      <c r="H23" s="63"/>
      <c r="I23" s="63"/>
    </row>
    <row r="24" spans="1:10" x14ac:dyDescent="0.3">
      <c r="A24" t="s">
        <v>227</v>
      </c>
      <c r="B24" t="s">
        <v>228</v>
      </c>
      <c r="D24" s="63" t="s">
        <v>370</v>
      </c>
      <c r="E24" s="63" t="s">
        <v>370</v>
      </c>
      <c r="F24" s="63" t="s">
        <v>375</v>
      </c>
      <c r="G24" s="63"/>
      <c r="H24" s="63"/>
      <c r="I24" s="63"/>
    </row>
    <row r="25" spans="1:10" x14ac:dyDescent="0.3">
      <c r="A25" t="s">
        <v>256</v>
      </c>
      <c r="B25" t="s">
        <v>257</v>
      </c>
      <c r="D25" s="63"/>
      <c r="E25" s="63" t="s">
        <v>375</v>
      </c>
      <c r="F25" s="63"/>
      <c r="G25" s="63"/>
      <c r="H25" s="63"/>
      <c r="I25" s="63"/>
    </row>
    <row r="26" spans="1:10" x14ac:dyDescent="0.3">
      <c r="A26" t="s">
        <v>89</v>
      </c>
      <c r="B26" t="s">
        <v>229</v>
      </c>
      <c r="D26" s="63"/>
      <c r="G26" s="63"/>
      <c r="H26" s="63"/>
      <c r="I26" s="63"/>
    </row>
    <row r="27" spans="1:10" x14ac:dyDescent="0.3">
      <c r="A27" t="s">
        <v>95</v>
      </c>
      <c r="B27" t="s">
        <v>219</v>
      </c>
      <c r="I27" s="11"/>
    </row>
    <row r="28" spans="1:10" x14ac:dyDescent="0.3">
      <c r="A28" t="s">
        <v>208</v>
      </c>
      <c r="B28" t="s">
        <v>220</v>
      </c>
    </row>
    <row r="29" spans="1:10" x14ac:dyDescent="0.3">
      <c r="A29" t="s">
        <v>204</v>
      </c>
    </row>
    <row r="30" spans="1:10" x14ac:dyDescent="0.3">
      <c r="A30" t="s">
        <v>205</v>
      </c>
      <c r="D30" s="65"/>
    </row>
    <row r="31" spans="1:10" x14ac:dyDescent="0.3">
      <c r="D31" s="65"/>
    </row>
    <row r="32" spans="1:10" x14ac:dyDescent="0.3">
      <c r="A32" s="31" t="s">
        <v>222</v>
      </c>
      <c r="B32" s="31" t="s">
        <v>223</v>
      </c>
    </row>
    <row r="33" spans="1:2" x14ac:dyDescent="0.3">
      <c r="A33" t="s">
        <v>319</v>
      </c>
      <c r="B33" t="s">
        <v>320</v>
      </c>
    </row>
    <row r="34" spans="1:2" x14ac:dyDescent="0.3">
      <c r="A34" t="s">
        <v>321</v>
      </c>
      <c r="B34" t="s">
        <v>322</v>
      </c>
    </row>
    <row r="35" spans="1:2" x14ac:dyDescent="0.3">
      <c r="A35" t="s">
        <v>323</v>
      </c>
      <c r="B35" t="s">
        <v>324</v>
      </c>
    </row>
    <row r="36" spans="1:2" x14ac:dyDescent="0.3">
      <c r="A36" t="s">
        <v>95</v>
      </c>
      <c r="B36" t="s">
        <v>325</v>
      </c>
    </row>
    <row r="37" spans="1:2" x14ac:dyDescent="0.3">
      <c r="A37" t="s">
        <v>208</v>
      </c>
      <c r="B37" t="s">
        <v>326</v>
      </c>
    </row>
    <row r="38" spans="1:2" x14ac:dyDescent="0.3">
      <c r="A38" t="s">
        <v>205</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2"/>
  <sheetViews>
    <sheetView topLeftCell="A20" zoomScale="66" zoomScaleNormal="66" workbookViewId="0">
      <selection activeCell="E61" sqref="E61"/>
    </sheetView>
  </sheetViews>
  <sheetFormatPr defaultRowHeight="14.4" x14ac:dyDescent="0.3"/>
  <cols>
    <col min="1" max="1" width="26.6640625" bestFit="1" customWidth="1"/>
    <col min="2" max="3" width="14.109375" style="11" bestFit="1" customWidth="1"/>
    <col min="4" max="4" width="12.77734375" style="11" customWidth="1"/>
    <col min="5" max="5" width="27.21875" style="11" customWidth="1"/>
    <col min="6" max="6" width="13.109375" style="11" bestFit="1" customWidth="1"/>
    <col min="7" max="7" width="12.77734375" style="11" customWidth="1"/>
    <col min="8" max="8" width="12.88671875" style="11" customWidth="1"/>
    <col min="9" max="9" width="27.5546875" style="11" bestFit="1" customWidth="1"/>
    <col min="10" max="10" width="14.88671875" style="11" bestFit="1" customWidth="1"/>
    <col min="11" max="11" width="14.88671875" bestFit="1" customWidth="1"/>
  </cols>
  <sheetData>
    <row r="2" spans="1:11" x14ac:dyDescent="0.3">
      <c r="A2" s="97" t="s">
        <v>659</v>
      </c>
      <c r="B2" s="96" t="s">
        <v>638</v>
      </c>
      <c r="C2" s="96"/>
      <c r="D2" s="96" t="s">
        <v>640</v>
      </c>
      <c r="E2" s="96"/>
      <c r="F2" s="96"/>
      <c r="G2" s="20"/>
      <c r="H2" s="98" t="s">
        <v>178</v>
      </c>
      <c r="I2" s="98"/>
      <c r="J2" s="98"/>
      <c r="K2" s="96" t="s">
        <v>650</v>
      </c>
    </row>
    <row r="3" spans="1:11" s="3" customFormat="1" x14ac:dyDescent="0.3">
      <c r="A3" s="97"/>
      <c r="B3" s="98" t="s">
        <v>641</v>
      </c>
      <c r="C3" s="98" t="s">
        <v>639</v>
      </c>
      <c r="D3" s="98" t="s">
        <v>642</v>
      </c>
      <c r="E3" s="98" t="s">
        <v>668</v>
      </c>
      <c r="F3" s="98"/>
      <c r="G3" s="17"/>
      <c r="H3" s="98" t="s">
        <v>643</v>
      </c>
      <c r="I3" s="98" t="s">
        <v>644</v>
      </c>
      <c r="J3" s="98" t="s">
        <v>645</v>
      </c>
      <c r="K3" s="96"/>
    </row>
    <row r="4" spans="1:11" x14ac:dyDescent="0.3">
      <c r="A4" s="97"/>
      <c r="B4" s="98"/>
      <c r="C4" s="98"/>
      <c r="D4" s="98"/>
      <c r="E4" s="20" t="s">
        <v>643</v>
      </c>
      <c r="F4" s="20" t="s">
        <v>644</v>
      </c>
      <c r="G4" s="20"/>
      <c r="H4" s="98"/>
      <c r="I4" s="98"/>
      <c r="J4" s="98"/>
      <c r="K4" s="96"/>
    </row>
    <row r="5" spans="1:11" x14ac:dyDescent="0.3">
      <c r="A5" s="43" t="s">
        <v>88</v>
      </c>
      <c r="B5" s="20" t="s">
        <v>656</v>
      </c>
      <c r="C5" s="20" t="s">
        <v>656</v>
      </c>
      <c r="D5" s="20" t="s">
        <v>656</v>
      </c>
      <c r="E5" s="20" t="s">
        <v>656</v>
      </c>
      <c r="F5" s="20" t="s">
        <v>656</v>
      </c>
      <c r="G5" s="20"/>
      <c r="H5" s="20" t="s">
        <v>656</v>
      </c>
      <c r="I5" s="20" t="s">
        <v>656</v>
      </c>
      <c r="J5" s="20" t="s">
        <v>656</v>
      </c>
      <c r="K5" s="20" t="s">
        <v>651</v>
      </c>
    </row>
    <row r="6" spans="1:11" x14ac:dyDescent="0.3">
      <c r="A6" s="43" t="s">
        <v>647</v>
      </c>
      <c r="B6" s="20"/>
      <c r="C6" s="20"/>
      <c r="D6" s="20"/>
      <c r="E6" s="20" t="s">
        <v>648</v>
      </c>
      <c r="F6" s="20"/>
      <c r="G6" s="20"/>
      <c r="H6" s="20" t="s">
        <v>648</v>
      </c>
      <c r="I6" s="20"/>
      <c r="J6" s="20" t="s">
        <v>648</v>
      </c>
      <c r="K6" s="20" t="s">
        <v>651</v>
      </c>
    </row>
    <row r="7" spans="1:11" x14ac:dyDescent="0.3">
      <c r="A7" s="43" t="s">
        <v>657</v>
      </c>
      <c r="B7" s="20"/>
      <c r="C7" s="20"/>
      <c r="D7" s="20"/>
      <c r="E7" s="20"/>
      <c r="F7" s="20"/>
      <c r="G7" s="20"/>
      <c r="H7" s="20"/>
      <c r="I7" s="20"/>
      <c r="J7" s="20"/>
      <c r="K7" s="20"/>
    </row>
    <row r="8" spans="1:11" x14ac:dyDescent="0.3">
      <c r="A8" s="82" t="s">
        <v>646</v>
      </c>
      <c r="B8" s="20" t="s">
        <v>656</v>
      </c>
      <c r="C8" s="20" t="s">
        <v>656</v>
      </c>
      <c r="D8" s="20" t="s">
        <v>656</v>
      </c>
      <c r="E8" s="20" t="s">
        <v>648</v>
      </c>
      <c r="F8" s="20" t="s">
        <v>656</v>
      </c>
      <c r="G8" s="20"/>
      <c r="H8" s="20" t="s">
        <v>656</v>
      </c>
      <c r="I8" s="20" t="s">
        <v>656</v>
      </c>
      <c r="J8" s="20" t="s">
        <v>648</v>
      </c>
      <c r="K8" s="20" t="s">
        <v>652</v>
      </c>
    </row>
    <row r="9" spans="1:11" x14ac:dyDescent="0.3">
      <c r="A9" s="82" t="s">
        <v>649</v>
      </c>
      <c r="B9" s="20"/>
      <c r="C9" s="20"/>
      <c r="D9" s="20"/>
      <c r="E9" s="20"/>
      <c r="F9" s="20"/>
      <c r="G9" s="20"/>
      <c r="H9" s="20"/>
      <c r="I9" s="20"/>
      <c r="J9" s="20"/>
      <c r="K9" s="20" t="s">
        <v>652</v>
      </c>
    </row>
    <row r="10" spans="1:11" x14ac:dyDescent="0.3">
      <c r="A10" s="82" t="s">
        <v>653</v>
      </c>
      <c r="B10" s="20" t="s">
        <v>648</v>
      </c>
      <c r="C10" s="20" t="s">
        <v>648</v>
      </c>
      <c r="D10" s="20" t="s">
        <v>648</v>
      </c>
      <c r="E10" s="20" t="s">
        <v>648</v>
      </c>
      <c r="F10" s="20" t="s">
        <v>648</v>
      </c>
      <c r="G10" s="20"/>
      <c r="H10" s="20" t="s">
        <v>648</v>
      </c>
      <c r="I10" s="20" t="s">
        <v>648</v>
      </c>
      <c r="J10" s="20" t="s">
        <v>648</v>
      </c>
      <c r="K10" s="20" t="s">
        <v>652</v>
      </c>
    </row>
    <row r="11" spans="1:11" x14ac:dyDescent="0.3">
      <c r="A11" s="82" t="s">
        <v>654</v>
      </c>
      <c r="B11" s="20" t="s">
        <v>655</v>
      </c>
      <c r="C11" s="20" t="s">
        <v>655</v>
      </c>
      <c r="D11" s="20" t="s">
        <v>648</v>
      </c>
      <c r="E11" s="20" t="s">
        <v>648</v>
      </c>
      <c r="F11" s="20" t="s">
        <v>656</v>
      </c>
      <c r="G11" s="20"/>
      <c r="H11" s="20" t="s">
        <v>648</v>
      </c>
      <c r="I11" s="20" t="s">
        <v>656</v>
      </c>
      <c r="J11" s="20" t="s">
        <v>648</v>
      </c>
      <c r="K11" s="20" t="s">
        <v>652</v>
      </c>
    </row>
    <row r="12" spans="1:11" x14ac:dyDescent="0.3">
      <c r="A12" s="82" t="s">
        <v>190</v>
      </c>
      <c r="B12" s="20"/>
      <c r="C12" s="20" t="s">
        <v>648</v>
      </c>
      <c r="D12" s="20"/>
      <c r="E12" s="20"/>
      <c r="F12" s="20"/>
      <c r="G12" s="20"/>
      <c r="H12" s="20"/>
      <c r="I12" s="20"/>
      <c r="J12" s="20"/>
      <c r="K12" s="20" t="s">
        <v>652</v>
      </c>
    </row>
    <row r="13" spans="1:11" x14ac:dyDescent="0.3">
      <c r="A13" s="82" t="s">
        <v>658</v>
      </c>
      <c r="B13" s="20" t="s">
        <v>648</v>
      </c>
      <c r="C13" s="20" t="s">
        <v>648</v>
      </c>
      <c r="D13" s="20" t="s">
        <v>648</v>
      </c>
      <c r="E13" s="20" t="s">
        <v>648</v>
      </c>
      <c r="F13" s="20" t="s">
        <v>648</v>
      </c>
      <c r="G13" s="20"/>
      <c r="H13" s="20" t="s">
        <v>648</v>
      </c>
      <c r="I13" s="20" t="s">
        <v>648</v>
      </c>
      <c r="J13" s="20" t="s">
        <v>648</v>
      </c>
      <c r="K13" s="20"/>
    </row>
    <row r="14" spans="1:11" x14ac:dyDescent="0.3">
      <c r="A14" s="82"/>
      <c r="B14" s="20"/>
      <c r="C14" s="20"/>
      <c r="D14" s="20"/>
      <c r="E14" s="20"/>
      <c r="F14" s="20"/>
      <c r="G14" s="20"/>
      <c r="H14" s="20"/>
      <c r="I14" s="20"/>
      <c r="J14" s="20"/>
      <c r="K14" s="20"/>
    </row>
    <row r="15" spans="1:11" x14ac:dyDescent="0.3">
      <c r="A15" s="82"/>
      <c r="B15" s="20"/>
      <c r="C15" s="20"/>
      <c r="D15" s="20"/>
      <c r="E15" s="20"/>
      <c r="F15" s="20"/>
      <c r="G15" s="20"/>
      <c r="H15" s="20"/>
      <c r="I15" s="20"/>
      <c r="J15" s="20"/>
      <c r="K15" s="20"/>
    </row>
    <row r="16" spans="1:11" x14ac:dyDescent="0.3">
      <c r="A16" s="19"/>
      <c r="B16" s="20"/>
      <c r="C16" s="20"/>
      <c r="D16" s="20"/>
      <c r="E16" s="20"/>
      <c r="F16" s="20"/>
      <c r="G16" s="20"/>
      <c r="H16" s="20"/>
      <c r="I16" s="20"/>
      <c r="J16" s="20"/>
      <c r="K16" s="20"/>
    </row>
    <row r="17" spans="1:11" x14ac:dyDescent="0.3">
      <c r="A17" s="19"/>
      <c r="B17" s="20"/>
      <c r="C17" s="20"/>
      <c r="D17" s="20"/>
      <c r="E17" s="20"/>
      <c r="F17" s="20"/>
      <c r="G17" s="20"/>
      <c r="H17" s="20"/>
      <c r="I17" s="20"/>
      <c r="J17" s="20"/>
      <c r="K17" s="20"/>
    </row>
    <row r="21" spans="1:11" x14ac:dyDescent="0.3">
      <c r="A21" t="s">
        <v>709</v>
      </c>
      <c r="E21" t="s">
        <v>710</v>
      </c>
    </row>
    <row r="22" spans="1:11" x14ac:dyDescent="0.3">
      <c r="A22" s="19"/>
      <c r="B22" s="81" t="s">
        <v>644</v>
      </c>
      <c r="C22" s="81" t="s">
        <v>688</v>
      </c>
      <c r="E22" s="19"/>
      <c r="F22" s="81" t="s">
        <v>688</v>
      </c>
      <c r="G22" s="81" t="s">
        <v>645</v>
      </c>
      <c r="H22" s="81" t="s">
        <v>644</v>
      </c>
    </row>
    <row r="23" spans="1:11" x14ac:dyDescent="0.3">
      <c r="A23" s="83" t="s">
        <v>689</v>
      </c>
      <c r="B23" s="81"/>
      <c r="C23" s="81"/>
      <c r="E23" s="84" t="s">
        <v>690</v>
      </c>
      <c r="F23" s="81"/>
      <c r="G23" s="81"/>
      <c r="H23" s="81"/>
    </row>
    <row r="24" spans="1:11" x14ac:dyDescent="0.3">
      <c r="A24" s="84" t="s">
        <v>690</v>
      </c>
      <c r="B24" s="81"/>
      <c r="C24" s="81"/>
      <c r="E24" s="24" t="s">
        <v>88</v>
      </c>
      <c r="F24" s="81" t="s">
        <v>676</v>
      </c>
      <c r="G24" s="81" t="s">
        <v>676</v>
      </c>
      <c r="H24" s="81" t="s">
        <v>676</v>
      </c>
    </row>
    <row r="25" spans="1:11" x14ac:dyDescent="0.3">
      <c r="A25" s="24" t="s">
        <v>691</v>
      </c>
      <c r="B25" s="81" t="s">
        <v>676</v>
      </c>
      <c r="C25" s="81" t="s">
        <v>676</v>
      </c>
      <c r="E25" s="24" t="s">
        <v>692</v>
      </c>
      <c r="F25" s="81" t="s">
        <v>676</v>
      </c>
      <c r="G25" s="81" t="s">
        <v>676</v>
      </c>
      <c r="H25" s="81" t="s">
        <v>676</v>
      </c>
    </row>
    <row r="26" spans="1:11" x14ac:dyDescent="0.3">
      <c r="A26" s="24" t="s">
        <v>714</v>
      </c>
      <c r="B26" s="81" t="s">
        <v>676</v>
      </c>
      <c r="C26" s="81" t="s">
        <v>705</v>
      </c>
      <c r="E26" s="82" t="s">
        <v>711</v>
      </c>
      <c r="F26" s="81" t="s">
        <v>705</v>
      </c>
      <c r="G26" s="81" t="s">
        <v>705</v>
      </c>
      <c r="H26" s="81" t="s">
        <v>676</v>
      </c>
    </row>
    <row r="27" spans="1:11" x14ac:dyDescent="0.3">
      <c r="A27" s="24" t="s">
        <v>692</v>
      </c>
      <c r="B27" s="81" t="s">
        <v>676</v>
      </c>
      <c r="C27" s="81" t="s">
        <v>705</v>
      </c>
      <c r="E27" s="82" t="s">
        <v>713</v>
      </c>
      <c r="F27" s="81" t="s">
        <v>705</v>
      </c>
      <c r="G27" s="81" t="s">
        <v>705</v>
      </c>
      <c r="H27" s="81" t="s">
        <v>676</v>
      </c>
    </row>
    <row r="28" spans="1:11" x14ac:dyDescent="0.3">
      <c r="A28" s="24" t="s">
        <v>693</v>
      </c>
      <c r="B28" s="81" t="s">
        <v>676</v>
      </c>
      <c r="C28" s="81" t="s">
        <v>676</v>
      </c>
      <c r="E28" s="24" t="s">
        <v>712</v>
      </c>
      <c r="F28" s="81" t="s">
        <v>676</v>
      </c>
      <c r="G28" s="81" t="s">
        <v>676</v>
      </c>
      <c r="H28" s="81" t="s">
        <v>676</v>
      </c>
    </row>
    <row r="29" spans="1:11" x14ac:dyDescent="0.3">
      <c r="A29" s="24" t="s">
        <v>694</v>
      </c>
      <c r="B29" s="81" t="s">
        <v>676</v>
      </c>
      <c r="C29" s="81" t="s">
        <v>676</v>
      </c>
      <c r="E29" s="24" t="s">
        <v>695</v>
      </c>
      <c r="F29" s="81" t="s">
        <v>705</v>
      </c>
      <c r="G29" s="81" t="s">
        <v>705</v>
      </c>
      <c r="H29" s="81" t="s">
        <v>648</v>
      </c>
    </row>
    <row r="30" spans="1:11" x14ac:dyDescent="0.3">
      <c r="A30" s="24" t="s">
        <v>695</v>
      </c>
      <c r="B30" s="81" t="s">
        <v>705</v>
      </c>
      <c r="C30" s="81" t="s">
        <v>705</v>
      </c>
      <c r="E30" s="24" t="s">
        <v>696</v>
      </c>
      <c r="F30" s="81" t="s">
        <v>705</v>
      </c>
      <c r="G30" s="81" t="s">
        <v>705</v>
      </c>
      <c r="H30" s="81" t="s">
        <v>648</v>
      </c>
    </row>
    <row r="31" spans="1:11" x14ac:dyDescent="0.3">
      <c r="A31" s="24" t="s">
        <v>696</v>
      </c>
      <c r="B31" s="81" t="s">
        <v>705</v>
      </c>
      <c r="C31" s="81" t="s">
        <v>705</v>
      </c>
      <c r="E31" s="24" t="s">
        <v>697</v>
      </c>
      <c r="F31" s="81" t="s">
        <v>705</v>
      </c>
      <c r="G31" s="81" t="s">
        <v>705</v>
      </c>
      <c r="H31" s="81" t="s">
        <v>648</v>
      </c>
    </row>
    <row r="32" spans="1:11" x14ac:dyDescent="0.3">
      <c r="A32" s="24" t="s">
        <v>697</v>
      </c>
      <c r="B32" s="81" t="s">
        <v>705</v>
      </c>
      <c r="C32" s="81" t="s">
        <v>705</v>
      </c>
      <c r="E32" s="84" t="s">
        <v>698</v>
      </c>
      <c r="F32" s="81"/>
      <c r="G32" s="81"/>
      <c r="H32" s="81"/>
    </row>
    <row r="33" spans="1:8" x14ac:dyDescent="0.3">
      <c r="A33" s="84" t="s">
        <v>698</v>
      </c>
      <c r="B33" s="81"/>
      <c r="C33" s="81"/>
      <c r="E33" s="24" t="s">
        <v>699</v>
      </c>
      <c r="F33" s="81" t="s">
        <v>676</v>
      </c>
      <c r="G33" s="81" t="s">
        <v>676</v>
      </c>
      <c r="H33" s="81" t="s">
        <v>676</v>
      </c>
    </row>
    <row r="34" spans="1:8" x14ac:dyDescent="0.3">
      <c r="A34" s="24" t="s">
        <v>699</v>
      </c>
      <c r="B34" s="81" t="s">
        <v>676</v>
      </c>
      <c r="C34" s="81" t="s">
        <v>676</v>
      </c>
      <c r="E34" s="24" t="s">
        <v>647</v>
      </c>
      <c r="F34" s="81" t="s">
        <v>676</v>
      </c>
      <c r="G34" s="81" t="s">
        <v>676</v>
      </c>
      <c r="H34" s="81" t="s">
        <v>706</v>
      </c>
    </row>
    <row r="35" spans="1:8" x14ac:dyDescent="0.3">
      <c r="A35" s="24" t="s">
        <v>647</v>
      </c>
      <c r="B35" s="81" t="s">
        <v>706</v>
      </c>
      <c r="C35" s="81" t="s">
        <v>676</v>
      </c>
      <c r="E35" s="24" t="s">
        <v>700</v>
      </c>
      <c r="F35" s="81" t="s">
        <v>676</v>
      </c>
      <c r="G35" s="81" t="s">
        <v>676</v>
      </c>
      <c r="H35" s="81" t="s">
        <v>676</v>
      </c>
    </row>
    <row r="36" spans="1:8" x14ac:dyDescent="0.3">
      <c r="A36" s="24" t="s">
        <v>700</v>
      </c>
      <c r="B36" s="81" t="s">
        <v>676</v>
      </c>
      <c r="C36" s="81" t="s">
        <v>676</v>
      </c>
      <c r="E36" s="24" t="s">
        <v>701</v>
      </c>
      <c r="F36" s="81" t="s">
        <v>676</v>
      </c>
      <c r="G36" s="81" t="s">
        <v>676</v>
      </c>
      <c r="H36" s="81" t="s">
        <v>676</v>
      </c>
    </row>
    <row r="37" spans="1:8" x14ac:dyDescent="0.3">
      <c r="A37" s="24" t="s">
        <v>701</v>
      </c>
      <c r="B37" s="81" t="s">
        <v>676</v>
      </c>
      <c r="C37" s="81" t="s">
        <v>676</v>
      </c>
      <c r="E37" s="24" t="s">
        <v>702</v>
      </c>
      <c r="F37" s="81" t="s">
        <v>676</v>
      </c>
      <c r="G37" s="81" t="s">
        <v>676</v>
      </c>
      <c r="H37" s="81" t="s">
        <v>676</v>
      </c>
    </row>
    <row r="38" spans="1:8" x14ac:dyDescent="0.3">
      <c r="A38" s="24" t="s">
        <v>702</v>
      </c>
      <c r="B38" s="81" t="s">
        <v>676</v>
      </c>
      <c r="C38" s="81" t="s">
        <v>676</v>
      </c>
      <c r="E38" s="24" t="s">
        <v>703</v>
      </c>
      <c r="F38" s="81" t="s">
        <v>705</v>
      </c>
      <c r="G38" s="81" t="s">
        <v>705</v>
      </c>
      <c r="H38" s="81" t="s">
        <v>705</v>
      </c>
    </row>
    <row r="39" spans="1:8" x14ac:dyDescent="0.3">
      <c r="A39" s="24" t="s">
        <v>703</v>
      </c>
      <c r="B39" s="81" t="s">
        <v>705</v>
      </c>
      <c r="C39" s="81" t="s">
        <v>705</v>
      </c>
      <c r="E39" s="24" t="s">
        <v>704</v>
      </c>
      <c r="F39" s="81" t="s">
        <v>705</v>
      </c>
      <c r="G39" s="81" t="s">
        <v>705</v>
      </c>
      <c r="H39" s="81" t="s">
        <v>705</v>
      </c>
    </row>
    <row r="40" spans="1:8" x14ac:dyDescent="0.3">
      <c r="A40" s="24" t="s">
        <v>704</v>
      </c>
      <c r="B40" s="81" t="s">
        <v>705</v>
      </c>
      <c r="C40" s="81" t="s">
        <v>705</v>
      </c>
      <c r="E40" s="91"/>
      <c r="F40" s="87"/>
      <c r="G40" s="87"/>
    </row>
    <row r="41" spans="1:8" x14ac:dyDescent="0.3">
      <c r="A41" s="19"/>
      <c r="B41" s="81"/>
      <c r="C41" s="81"/>
      <c r="E41" s="91"/>
      <c r="F41" s="87"/>
      <c r="G41" s="87"/>
    </row>
    <row r="42" spans="1:8" x14ac:dyDescent="0.3">
      <c r="A42" s="19"/>
      <c r="B42" s="81"/>
      <c r="C42" s="81"/>
      <c r="E42" s="86"/>
      <c r="F42" s="87"/>
      <c r="G42" s="87"/>
    </row>
    <row r="43" spans="1:8" x14ac:dyDescent="0.3">
      <c r="A43" s="83" t="s">
        <v>642</v>
      </c>
      <c r="B43" s="81"/>
      <c r="C43" s="81"/>
      <c r="E43" s="88"/>
      <c r="F43" s="87"/>
      <c r="G43" s="87"/>
    </row>
    <row r="44" spans="1:8" x14ac:dyDescent="0.3">
      <c r="A44" s="84" t="s">
        <v>690</v>
      </c>
      <c r="B44" s="81"/>
      <c r="C44" s="81"/>
      <c r="E44" s="89"/>
      <c r="F44" s="87"/>
      <c r="G44" s="87"/>
    </row>
    <row r="45" spans="1:8" x14ac:dyDescent="0.3">
      <c r="A45" s="24" t="s">
        <v>691</v>
      </c>
      <c r="B45" s="81" t="s">
        <v>676</v>
      </c>
      <c r="C45" s="81" t="s">
        <v>676</v>
      </c>
      <c r="E45" s="89"/>
      <c r="F45" s="87"/>
      <c r="G45" s="87"/>
    </row>
    <row r="46" spans="1:8" x14ac:dyDescent="0.3">
      <c r="A46" s="24" t="s">
        <v>88</v>
      </c>
      <c r="B46" s="81" t="s">
        <v>676</v>
      </c>
      <c r="C46" s="81" t="s">
        <v>676</v>
      </c>
      <c r="E46" s="89"/>
      <c r="F46" s="87"/>
      <c r="G46" s="87"/>
    </row>
    <row r="47" spans="1:8" x14ac:dyDescent="0.3">
      <c r="A47" s="24" t="s">
        <v>715</v>
      </c>
      <c r="B47" s="81" t="s">
        <v>705</v>
      </c>
      <c r="C47" s="81" t="s">
        <v>705</v>
      </c>
      <c r="E47" s="89"/>
      <c r="F47" s="87"/>
      <c r="G47" s="87"/>
    </row>
    <row r="48" spans="1:8" x14ac:dyDescent="0.3">
      <c r="A48" s="24" t="s">
        <v>692</v>
      </c>
      <c r="B48" s="81" t="s">
        <v>676</v>
      </c>
      <c r="C48" s="81" t="s">
        <v>676</v>
      </c>
      <c r="E48" s="89"/>
      <c r="F48" s="87"/>
      <c r="G48" s="87"/>
    </row>
    <row r="49" spans="1:7" x14ac:dyDescent="0.3">
      <c r="A49" s="24" t="s">
        <v>693</v>
      </c>
      <c r="B49" s="81" t="s">
        <v>676</v>
      </c>
      <c r="C49" s="81" t="s">
        <v>676</v>
      </c>
      <c r="E49" s="89"/>
      <c r="F49" s="87"/>
      <c r="G49" s="87"/>
    </row>
    <row r="50" spans="1:7" x14ac:dyDescent="0.3">
      <c r="A50" s="24" t="s">
        <v>694</v>
      </c>
      <c r="B50" s="81" t="s">
        <v>705</v>
      </c>
      <c r="C50" s="81" t="s">
        <v>705</v>
      </c>
      <c r="E50" s="89"/>
      <c r="F50" s="87"/>
      <c r="G50" s="87"/>
    </row>
    <row r="51" spans="1:7" x14ac:dyDescent="0.3">
      <c r="A51" s="24" t="s">
        <v>695</v>
      </c>
      <c r="B51" s="81" t="s">
        <v>705</v>
      </c>
      <c r="C51" s="81" t="s">
        <v>705</v>
      </c>
      <c r="E51" s="89"/>
      <c r="F51" s="87"/>
      <c r="G51" s="87"/>
    </row>
    <row r="52" spans="1:7" x14ac:dyDescent="0.3">
      <c r="A52" s="24" t="s">
        <v>696</v>
      </c>
      <c r="B52" s="81" t="s">
        <v>706</v>
      </c>
      <c r="C52" s="81" t="s">
        <v>706</v>
      </c>
      <c r="E52" s="89"/>
      <c r="F52" s="87"/>
      <c r="G52" s="87"/>
    </row>
    <row r="53" spans="1:7" x14ac:dyDescent="0.3">
      <c r="A53" s="24" t="s">
        <v>697</v>
      </c>
      <c r="B53" s="81" t="s">
        <v>706</v>
      </c>
      <c r="C53" s="81" t="s">
        <v>706</v>
      </c>
      <c r="E53" s="88"/>
      <c r="F53" s="90"/>
      <c r="G53" s="90"/>
    </row>
    <row r="54" spans="1:7" x14ac:dyDescent="0.3">
      <c r="A54" s="84" t="s">
        <v>698</v>
      </c>
      <c r="B54" s="85" t="s">
        <v>707</v>
      </c>
      <c r="C54" s="85" t="s">
        <v>708</v>
      </c>
      <c r="E54" s="89"/>
      <c r="F54" s="87"/>
      <c r="G54" s="87"/>
    </row>
    <row r="55" spans="1:7" x14ac:dyDescent="0.3">
      <c r="A55" s="24" t="s">
        <v>699</v>
      </c>
      <c r="B55" s="81"/>
      <c r="C55" s="81"/>
      <c r="E55" s="89"/>
      <c r="F55" s="87"/>
      <c r="G55" s="87"/>
    </row>
    <row r="56" spans="1:7" x14ac:dyDescent="0.3">
      <c r="A56" s="24" t="s">
        <v>647</v>
      </c>
      <c r="B56" s="81"/>
      <c r="C56" s="81"/>
      <c r="E56" s="89"/>
      <c r="F56" s="87"/>
      <c r="G56" s="87"/>
    </row>
    <row r="57" spans="1:7" x14ac:dyDescent="0.3">
      <c r="A57" s="24" t="s">
        <v>700</v>
      </c>
      <c r="B57" s="81"/>
      <c r="C57" s="81"/>
      <c r="E57" s="89"/>
      <c r="F57" s="87"/>
      <c r="G57" s="87"/>
    </row>
    <row r="58" spans="1:7" x14ac:dyDescent="0.3">
      <c r="A58" s="24" t="s">
        <v>701</v>
      </c>
      <c r="B58" s="81"/>
      <c r="C58" s="81"/>
      <c r="E58" s="89"/>
      <c r="F58" s="87"/>
      <c r="G58" s="87"/>
    </row>
    <row r="59" spans="1:7" x14ac:dyDescent="0.3">
      <c r="A59" s="24" t="s">
        <v>702</v>
      </c>
      <c r="B59" s="81"/>
      <c r="C59" s="81"/>
      <c r="E59" s="89"/>
      <c r="F59" s="87"/>
      <c r="G59" s="87"/>
    </row>
    <row r="60" spans="1:7" x14ac:dyDescent="0.3">
      <c r="A60" s="24" t="s">
        <v>703</v>
      </c>
      <c r="B60" s="81"/>
      <c r="C60" s="81"/>
      <c r="E60" s="89"/>
      <c r="F60" s="87"/>
      <c r="G60" s="87"/>
    </row>
    <row r="61" spans="1:7" x14ac:dyDescent="0.3">
      <c r="A61" s="24" t="s">
        <v>704</v>
      </c>
      <c r="B61" s="81"/>
      <c r="C61" s="81"/>
    </row>
    <row r="62" spans="1:7" x14ac:dyDescent="0.3">
      <c r="A62" s="11"/>
      <c r="C62"/>
    </row>
  </sheetData>
  <mergeCells count="12">
    <mergeCell ref="K2:K4"/>
    <mergeCell ref="A2:A4"/>
    <mergeCell ref="B2:C2"/>
    <mergeCell ref="D2:F2"/>
    <mergeCell ref="E3:F3"/>
    <mergeCell ref="H2:J2"/>
    <mergeCell ref="H3:H4"/>
    <mergeCell ref="I3:I4"/>
    <mergeCell ref="J3:J4"/>
    <mergeCell ref="D3:D4"/>
    <mergeCell ref="C3:C4"/>
    <mergeCell ref="B3:B4"/>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sqref="A1:E19"/>
    </sheetView>
  </sheetViews>
  <sheetFormatPr defaultRowHeight="14.4" x14ac:dyDescent="0.3"/>
  <cols>
    <col min="1" max="1" width="19.88671875" customWidth="1"/>
    <col min="2" max="2" width="12" customWidth="1"/>
    <col min="3" max="3" width="20.77734375" customWidth="1"/>
    <col min="5" max="5" width="11.33203125" customWidth="1"/>
  </cols>
  <sheetData>
    <row r="1" spans="1:5" x14ac:dyDescent="0.3">
      <c r="A1" s="10" t="s">
        <v>516</v>
      </c>
      <c r="B1" s="10" t="s">
        <v>517</v>
      </c>
      <c r="C1" s="10"/>
      <c r="D1" s="10"/>
    </row>
    <row r="2" spans="1:5" s="1" customFormat="1" ht="28.8" x14ac:dyDescent="0.3">
      <c r="A2" s="1" t="s">
        <v>518</v>
      </c>
      <c r="B2" s="1" t="s">
        <v>541</v>
      </c>
      <c r="C2" s="1" t="s">
        <v>615</v>
      </c>
      <c r="D2" s="1" t="s">
        <v>521</v>
      </c>
      <c r="E2" s="1" t="s">
        <v>533</v>
      </c>
    </row>
    <row r="3" spans="1:5" x14ac:dyDescent="0.3">
      <c r="A3" t="s">
        <v>530</v>
      </c>
      <c r="B3" t="s">
        <v>531</v>
      </c>
      <c r="C3" t="s">
        <v>618</v>
      </c>
      <c r="D3">
        <v>1</v>
      </c>
      <c r="E3" t="s">
        <v>531</v>
      </c>
    </row>
    <row r="4" spans="1:5" x14ac:dyDescent="0.3">
      <c r="A4" t="s">
        <v>530</v>
      </c>
      <c r="B4" t="s">
        <v>539</v>
      </c>
      <c r="C4" t="s">
        <v>618</v>
      </c>
      <c r="D4">
        <v>2</v>
      </c>
      <c r="E4" t="s">
        <v>539</v>
      </c>
    </row>
    <row r="5" spans="1:5" x14ac:dyDescent="0.3">
      <c r="A5" t="s">
        <v>532</v>
      </c>
      <c r="B5" t="s">
        <v>531</v>
      </c>
      <c r="C5" t="s">
        <v>619</v>
      </c>
      <c r="D5">
        <v>3</v>
      </c>
      <c r="E5" t="s">
        <v>538</v>
      </c>
    </row>
    <row r="6" spans="1:5" x14ac:dyDescent="0.3">
      <c r="A6" t="s">
        <v>532</v>
      </c>
      <c r="B6" t="s">
        <v>539</v>
      </c>
      <c r="C6" t="s">
        <v>619</v>
      </c>
      <c r="D6">
        <v>4</v>
      </c>
      <c r="E6" t="s">
        <v>622</v>
      </c>
    </row>
    <row r="7" spans="1:5" x14ac:dyDescent="0.3">
      <c r="A7" t="s">
        <v>534</v>
      </c>
      <c r="B7" t="s">
        <v>531</v>
      </c>
      <c r="C7" t="s">
        <v>618</v>
      </c>
      <c r="D7">
        <v>5</v>
      </c>
      <c r="E7" t="s">
        <v>625</v>
      </c>
    </row>
    <row r="8" spans="1:5" x14ac:dyDescent="0.3">
      <c r="A8" t="s">
        <v>535</v>
      </c>
      <c r="B8" t="s">
        <v>531</v>
      </c>
      <c r="C8" t="s">
        <v>619</v>
      </c>
    </row>
    <row r="9" spans="1:5" x14ac:dyDescent="0.3">
      <c r="A9" t="s">
        <v>536</v>
      </c>
      <c r="B9" t="s">
        <v>531</v>
      </c>
      <c r="C9" t="s">
        <v>619</v>
      </c>
    </row>
    <row r="10" spans="1:5" x14ac:dyDescent="0.3">
      <c r="A10" t="s">
        <v>537</v>
      </c>
      <c r="B10" t="s">
        <v>538</v>
      </c>
      <c r="C10" t="s">
        <v>619</v>
      </c>
    </row>
    <row r="11" spans="1:5" x14ac:dyDescent="0.3">
      <c r="A11" t="s">
        <v>540</v>
      </c>
      <c r="B11" t="s">
        <v>531</v>
      </c>
      <c r="C11" t="s">
        <v>619</v>
      </c>
    </row>
    <row r="12" spans="1:5" x14ac:dyDescent="0.3">
      <c r="A12" t="s">
        <v>540</v>
      </c>
      <c r="B12" t="s">
        <v>539</v>
      </c>
      <c r="C12" t="s">
        <v>619</v>
      </c>
    </row>
    <row r="13" spans="1:5" x14ac:dyDescent="0.3">
      <c r="A13" t="s">
        <v>616</v>
      </c>
      <c r="B13" t="s">
        <v>531</v>
      </c>
      <c r="C13" t="s">
        <v>619</v>
      </c>
    </row>
    <row r="14" spans="1:5" x14ac:dyDescent="0.3">
      <c r="A14" t="s">
        <v>617</v>
      </c>
      <c r="B14" t="s">
        <v>531</v>
      </c>
      <c r="C14" t="s">
        <v>619</v>
      </c>
    </row>
    <row r="15" spans="1:5" x14ac:dyDescent="0.3">
      <c r="A15" t="s">
        <v>620</v>
      </c>
      <c r="B15" t="s">
        <v>531</v>
      </c>
      <c r="C15" t="s">
        <v>621</v>
      </c>
    </row>
    <row r="16" spans="1:5" x14ac:dyDescent="0.3">
      <c r="A16" t="s">
        <v>620</v>
      </c>
      <c r="B16" t="s">
        <v>622</v>
      </c>
      <c r="C16" t="s">
        <v>621</v>
      </c>
    </row>
    <row r="17" spans="1:3" x14ac:dyDescent="0.3">
      <c r="A17" t="s">
        <v>623</v>
      </c>
      <c r="B17" t="s">
        <v>531</v>
      </c>
      <c r="C17" t="s">
        <v>621</v>
      </c>
    </row>
    <row r="18" spans="1:3" x14ac:dyDescent="0.3">
      <c r="A18" t="s">
        <v>624</v>
      </c>
      <c r="B18" t="s">
        <v>531</v>
      </c>
      <c r="C18" t="s">
        <v>621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7" sqref="C7"/>
    </sheetView>
  </sheetViews>
  <sheetFormatPr defaultColWidth="9.109375" defaultRowHeight="14.4" x14ac:dyDescent="0.3"/>
  <cols>
    <col min="1" max="1" width="11.88671875" style="7" customWidth="1"/>
    <col min="2" max="5" width="7.77734375" style="8" customWidth="1"/>
    <col min="6" max="6" width="74.77734375" style="7" customWidth="1"/>
    <col min="7" max="7" width="26.44140625" style="7" customWidth="1"/>
    <col min="8" max="16384" width="9.109375" style="7"/>
  </cols>
  <sheetData>
    <row r="1" spans="1:7" s="1" customFormat="1" x14ac:dyDescent="0.3">
      <c r="B1" s="3" t="s">
        <v>52</v>
      </c>
      <c r="C1" s="3"/>
      <c r="D1" s="3"/>
      <c r="E1" s="3"/>
    </row>
    <row r="2" spans="1:7" s="1" customFormat="1" ht="28.8" x14ac:dyDescent="0.3">
      <c r="A2" s="1" t="s">
        <v>50</v>
      </c>
      <c r="B2" s="3" t="s">
        <v>53</v>
      </c>
      <c r="C2" s="3" t="s">
        <v>54</v>
      </c>
      <c r="D2" s="3" t="s">
        <v>55</v>
      </c>
      <c r="E2" s="3" t="s">
        <v>56</v>
      </c>
      <c r="F2" s="1" t="s">
        <v>4</v>
      </c>
      <c r="G2" s="1" t="s">
        <v>78</v>
      </c>
    </row>
    <row r="3" spans="1:7" s="1" customFormat="1" ht="43.2" x14ac:dyDescent="0.3">
      <c r="A3" s="1" t="s">
        <v>51</v>
      </c>
      <c r="B3" s="3" t="s">
        <v>26</v>
      </c>
      <c r="C3" s="3"/>
      <c r="D3" s="3"/>
      <c r="E3" s="3"/>
      <c r="F3" s="1" t="s">
        <v>60</v>
      </c>
      <c r="G3" s="1" t="s">
        <v>77</v>
      </c>
    </row>
    <row r="4" spans="1:7" s="1" customFormat="1" ht="100.8" x14ac:dyDescent="0.3">
      <c r="A4" s="1" t="s">
        <v>61</v>
      </c>
      <c r="B4" s="3" t="s">
        <v>26</v>
      </c>
      <c r="C4" s="3" t="s">
        <v>26</v>
      </c>
      <c r="D4" s="3"/>
      <c r="E4" s="3"/>
      <c r="F4" s="1" t="s">
        <v>62</v>
      </c>
      <c r="G4" s="1" t="s">
        <v>67</v>
      </c>
    </row>
    <row r="5" spans="1:7" s="1" customFormat="1" ht="28.8" x14ac:dyDescent="0.3">
      <c r="A5" s="1" t="s">
        <v>70</v>
      </c>
      <c r="B5" s="3"/>
      <c r="C5" s="3"/>
      <c r="D5" s="3"/>
      <c r="E5" s="3" t="s">
        <v>26</v>
      </c>
      <c r="F5" s="1" t="s">
        <v>68</v>
      </c>
      <c r="G5" s="1" t="s">
        <v>69</v>
      </c>
    </row>
    <row r="6" spans="1:7" s="1" customFormat="1" ht="43.2" x14ac:dyDescent="0.3">
      <c r="A6" s="1" t="s">
        <v>71</v>
      </c>
      <c r="B6" s="3"/>
      <c r="C6" s="3" t="s">
        <v>26</v>
      </c>
      <c r="D6" s="3"/>
      <c r="E6" s="3"/>
      <c r="F6" s="1" t="s">
        <v>76</v>
      </c>
      <c r="G6" s="1" t="s">
        <v>72</v>
      </c>
    </row>
    <row r="7" spans="1:7" s="1" customFormat="1" x14ac:dyDescent="0.3">
      <c r="A7" s="1" t="s">
        <v>73</v>
      </c>
      <c r="B7" s="3"/>
      <c r="C7" s="3" t="s">
        <v>26</v>
      </c>
      <c r="D7" s="3"/>
      <c r="E7" s="3"/>
      <c r="F7" s="1" t="s">
        <v>74</v>
      </c>
      <c r="G7" s="1" t="s">
        <v>75</v>
      </c>
    </row>
    <row r="8" spans="1:7" s="1" customFormat="1" x14ac:dyDescent="0.3">
      <c r="B8" s="3"/>
      <c r="C8" s="3"/>
      <c r="D8" s="3"/>
      <c r="E8" s="3"/>
    </row>
    <row r="9" spans="1:7" s="1" customFormat="1" x14ac:dyDescent="0.3">
      <c r="B9" s="3"/>
      <c r="C9" s="3"/>
      <c r="D9" s="3"/>
      <c r="E9" s="3"/>
    </row>
    <row r="10" spans="1:7" s="1" customFormat="1" x14ac:dyDescent="0.3">
      <c r="B10" s="3"/>
      <c r="C10" s="3"/>
      <c r="D10" s="3"/>
      <c r="E10" s="3"/>
    </row>
    <row r="11" spans="1:7" s="1" customFormat="1" x14ac:dyDescent="0.3">
      <c r="B11" s="3"/>
      <c r="C11" s="3"/>
      <c r="D11" s="3"/>
      <c r="E11" s="3"/>
    </row>
    <row r="12" spans="1:7" s="1" customFormat="1" x14ac:dyDescent="0.3">
      <c r="B12" s="3"/>
      <c r="C12" s="3"/>
      <c r="D12" s="3"/>
      <c r="E12" s="3"/>
    </row>
    <row r="13" spans="1:7" s="1" customFormat="1" x14ac:dyDescent="0.3">
      <c r="B13" s="3"/>
      <c r="C13" s="3"/>
      <c r="D13" s="3"/>
      <c r="E13" s="3"/>
    </row>
    <row r="14" spans="1:7" s="1" customFormat="1" x14ac:dyDescent="0.3">
      <c r="B14" s="3"/>
      <c r="C14" s="3"/>
      <c r="D14" s="3"/>
      <c r="E1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Table-Field List</vt:lpstr>
      <vt:lpstr>BOM - Explosion Eg</vt:lpstr>
      <vt:lpstr>SO WO PO Status</vt:lpstr>
      <vt:lpstr>Sheet1</vt:lpstr>
      <vt:lpstr>Data Entry</vt:lpstr>
      <vt:lpstr>Access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Ashok Rao</dc:creator>
  <cp:lastModifiedBy>MicroApt</cp:lastModifiedBy>
  <dcterms:created xsi:type="dcterms:W3CDTF">2024-04-17T07:31:39Z</dcterms:created>
  <dcterms:modified xsi:type="dcterms:W3CDTF">2024-10-04T10:54:06Z</dcterms:modified>
</cp:coreProperties>
</file>