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75" windowWidth="15480" windowHeight="9210"/>
  </bookViews>
  <sheets>
    <sheet name="Salary Structure" sheetId="3" r:id="rId1"/>
  </sheets>
  <externalReferences>
    <externalReference r:id="rId2"/>
  </externalReferences>
  <definedNames>
    <definedName name="City">'[1]Proof of Investments'!$B$65523:$B$65524</definedName>
  </definedNames>
  <calcPr calcId="145621"/>
</workbook>
</file>

<file path=xl/calcChain.xml><?xml version="1.0" encoding="utf-8"?>
<calcChain xmlns="http://schemas.openxmlformats.org/spreadsheetml/2006/main">
  <c r="D20" i="3" l="1"/>
  <c r="E21" i="3" l="1"/>
  <c r="E20" i="3" l="1"/>
  <c r="D23" i="3" l="1"/>
  <c r="D22" i="3"/>
  <c r="D21" i="3"/>
  <c r="D19" i="3"/>
  <c r="I18" i="3" l="1"/>
  <c r="I23" i="3"/>
  <c r="J23" i="3" s="1"/>
  <c r="G23" i="3"/>
  <c r="I22" i="3"/>
  <c r="J22" i="3" s="1"/>
  <c r="G22" i="3"/>
  <c r="I21" i="3"/>
  <c r="J21" i="3" s="1"/>
  <c r="G21" i="3"/>
  <c r="I20" i="3"/>
  <c r="J20" i="3" s="1"/>
  <c r="G20" i="3"/>
  <c r="I19" i="3"/>
  <c r="J19" i="3" s="1"/>
  <c r="G19" i="3"/>
  <c r="J18" i="3"/>
  <c r="G18" i="3"/>
  <c r="F11" i="3"/>
  <c r="E18" i="3" l="1"/>
  <c r="D18" i="3" s="1"/>
  <c r="F15" i="3"/>
  <c r="G15" i="3" s="1"/>
  <c r="G24" i="3"/>
  <c r="D25" i="3" s="1"/>
  <c r="G11" i="3"/>
  <c r="I11" i="3"/>
  <c r="F12" i="3"/>
  <c r="F14" i="3"/>
  <c r="F13" i="3" l="1"/>
  <c r="G13" i="3" s="1"/>
  <c r="J11" i="3"/>
  <c r="I26" i="3"/>
  <c r="J26" i="3" s="1"/>
  <c r="G14" i="3"/>
  <c r="I12" i="3"/>
  <c r="J12" i="3" s="1"/>
  <c r="G12" i="3"/>
  <c r="G25" i="3" l="1"/>
  <c r="I13" i="3"/>
  <c r="J13" i="3" s="1"/>
  <c r="J24" i="3" s="1"/>
  <c r="J27" i="3" s="1"/>
  <c r="I24" i="3" l="1"/>
  <c r="I27" i="3" s="1"/>
</calcChain>
</file>

<file path=xl/sharedStrings.xml><?xml version="1.0" encoding="utf-8"?>
<sst xmlns="http://schemas.openxmlformats.org/spreadsheetml/2006/main" count="40" uniqueCount="38">
  <si>
    <t>Emp Name:</t>
  </si>
  <si>
    <t>Emp ID</t>
  </si>
  <si>
    <t>Designation</t>
  </si>
  <si>
    <t xml:space="preserve">                Please Enter Your CTC here :</t>
  </si>
  <si>
    <t>%age to CTC</t>
  </si>
  <si>
    <t>Gross Take Home</t>
  </si>
  <si>
    <t>Components</t>
  </si>
  <si>
    <t>Monthly</t>
  </si>
  <si>
    <t>Yearly</t>
  </si>
  <si>
    <t>Basic</t>
  </si>
  <si>
    <t>House Rent Allowance</t>
  </si>
  <si>
    <t>Special Allowance</t>
  </si>
  <si>
    <t>(Balance Amount)</t>
  </si>
  <si>
    <t>PF (Employer's Contribution)</t>
  </si>
  <si>
    <t>Flexible Benefit Plan</t>
  </si>
  <si>
    <t>Maximum Limits - Annual Amount</t>
  </si>
  <si>
    <t>Annual Amount Opted</t>
  </si>
  <si>
    <t>Leave Travel Allowance</t>
  </si>
  <si>
    <t>Medical Reimbursement</t>
  </si>
  <si>
    <t>Driver Salary</t>
  </si>
  <si>
    <t>Vehicle Maintenance</t>
  </si>
  <si>
    <t>Vehicle Hire</t>
  </si>
  <si>
    <t>Maximum Limit</t>
  </si>
  <si>
    <t>Less:</t>
  </si>
  <si>
    <t>Employee's Contribution to PF</t>
  </si>
  <si>
    <t>Net Take Home (Subject to applicable TDS)</t>
  </si>
  <si>
    <t xml:space="preserve">Notes: </t>
  </si>
  <si>
    <t>1. Please maintain the confidentiality of the information filled in the form.</t>
  </si>
  <si>
    <t>2. Please fill the details in colored cells and submit with payroll team through email.</t>
  </si>
  <si>
    <t>Opera Solutions India Private Limited</t>
  </si>
  <si>
    <t>Vehicle Running</t>
  </si>
  <si>
    <t>NPS (Employer's Contribution)</t>
  </si>
  <si>
    <t>No</t>
  </si>
  <si>
    <t>Yes</t>
  </si>
  <si>
    <r>
      <t xml:space="preserve">Date of Joining 
</t>
    </r>
    <r>
      <rPr>
        <b/>
        <sz val="8"/>
        <color rgb="FF0000FF"/>
        <rFont val="Calibri"/>
        <family val="2"/>
        <scheme val="minor"/>
      </rPr>
      <t>(DD/MM/YYYY)</t>
    </r>
  </si>
  <si>
    <t>Salary Structure - FY 2015-16</t>
  </si>
  <si>
    <t>Shankar Dutt Mishra</t>
  </si>
  <si>
    <t>Sr Software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</si>
</sst>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[$-409]dd\-mmm\-yy;@"/>
    <numFmt numFmtId="166" formatCode="mmmm\ d\,\ yyyy"/>
    <numFmt numFmtId="167" formatCode="_(* #,##0_);_(* \(#,##0\);_(* &quot;-&quot;??_);_(@_)"/>
  </numFmts>
  <fonts count="15" x14ac:knownFonts="1">
    <font>
      <sz val="10"/>
      <name val="Arial"/>
    </font>
    <font>
      <sz val="10"/>
      <name val="Arial"/>
      <family val="2"/>
    </font>
    <font>
      <b/>
      <sz val="12"/>
      <color indexed="12"/>
      <name val="Calibri"/>
      <family val="2"/>
      <scheme val="minor"/>
    </font>
    <font>
      <sz val="10"/>
      <name val="Calibri"/>
      <family val="2"/>
      <scheme val="minor"/>
    </font>
    <font>
      <sz val="10"/>
      <color indexed="62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i/>
      <sz val="10"/>
      <name val="Calibri"/>
      <family val="2"/>
      <scheme val="minor"/>
    </font>
    <font>
      <b/>
      <i/>
      <u/>
      <sz val="10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indexed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</cellStyleXfs>
  <cellXfs count="100">
    <xf numFmtId="0" fontId="0" fillId="0" borderId="0" xfId="0"/>
    <xf numFmtId="0" fontId="3" fillId="0" borderId="0" xfId="2" applyFont="1" applyFill="1" applyAlignment="1" applyProtection="1">
      <alignment vertical="top"/>
    </xf>
    <xf numFmtId="0" fontId="4" fillId="0" borderId="0" xfId="2" applyFont="1" applyFill="1" applyAlignment="1" applyProtection="1">
      <alignment vertical="top"/>
    </xf>
    <xf numFmtId="0" fontId="6" fillId="0" borderId="0" xfId="2" applyFont="1" applyBorder="1" applyAlignment="1" applyProtection="1">
      <alignment horizontal="center" vertical="top"/>
    </xf>
    <xf numFmtId="0" fontId="3" fillId="0" borderId="0" xfId="2" applyFont="1" applyAlignment="1" applyProtection="1">
      <alignment vertical="top"/>
    </xf>
    <xf numFmtId="0" fontId="3" fillId="0" borderId="0" xfId="2" applyFont="1" applyAlignment="1" applyProtection="1">
      <alignment horizontal="left" vertical="top"/>
    </xf>
    <xf numFmtId="0" fontId="3" fillId="0" borderId="0" xfId="2" applyFont="1" applyBorder="1" applyAlignment="1" applyProtection="1">
      <alignment vertical="top"/>
    </xf>
    <xf numFmtId="0" fontId="6" fillId="0" borderId="0" xfId="2" applyFont="1" applyFill="1" applyAlignment="1" applyProtection="1">
      <alignment horizontal="left"/>
    </xf>
    <xf numFmtId="0" fontId="3" fillId="0" borderId="0" xfId="2" applyFont="1" applyFill="1" applyAlignment="1" applyProtection="1"/>
    <xf numFmtId="0" fontId="3" fillId="0" borderId="0" xfId="2" applyFont="1" applyFill="1" applyAlignment="1" applyProtection="1">
      <alignment horizontal="left"/>
    </xf>
    <xf numFmtId="0" fontId="3" fillId="0" borderId="0" xfId="2" applyFont="1" applyFill="1" applyBorder="1" applyAlignment="1" applyProtection="1">
      <alignment horizontal="left"/>
    </xf>
    <xf numFmtId="0" fontId="6" fillId="0" borderId="0" xfId="2" applyFont="1" applyFill="1" applyAlignment="1" applyProtection="1">
      <alignment horizontal="left" wrapText="1"/>
    </xf>
    <xf numFmtId="167" fontId="3" fillId="0" borderId="0" xfId="1" applyNumberFormat="1" applyFont="1" applyFill="1" applyAlignment="1" applyProtection="1"/>
    <xf numFmtId="0" fontId="6" fillId="0" borderId="8" xfId="2" applyFont="1" applyFill="1" applyBorder="1" applyAlignment="1" applyProtection="1">
      <alignment horizontal="left"/>
    </xf>
    <xf numFmtId="0" fontId="6" fillId="0" borderId="9" xfId="2" applyFont="1" applyFill="1" applyBorder="1" applyAlignment="1" applyProtection="1"/>
    <xf numFmtId="0" fontId="3" fillId="0" borderId="9" xfId="2" applyFont="1" applyFill="1" applyBorder="1" applyAlignment="1" applyProtection="1"/>
    <xf numFmtId="167" fontId="6" fillId="2" borderId="3" xfId="1" applyNumberFormat="1" applyFont="1" applyFill="1" applyBorder="1" applyAlignment="1" applyProtection="1">
      <protection locked="0"/>
    </xf>
    <xf numFmtId="0" fontId="8" fillId="0" borderId="10" xfId="2" applyFont="1" applyFill="1" applyBorder="1" applyAlignment="1" applyProtection="1"/>
    <xf numFmtId="0" fontId="6" fillId="0" borderId="1" xfId="2" applyFont="1" applyFill="1" applyBorder="1" applyAlignment="1" applyProtection="1"/>
    <xf numFmtId="0" fontId="3" fillId="0" borderId="0" xfId="2" applyFont="1" applyFill="1" applyBorder="1" applyAlignment="1" applyProtection="1"/>
    <xf numFmtId="0" fontId="3" fillId="0" borderId="2" xfId="2" applyFont="1" applyFill="1" applyBorder="1" applyAlignment="1" applyProtection="1"/>
    <xf numFmtId="0" fontId="6" fillId="0" borderId="14" xfId="2" applyFont="1" applyFill="1" applyBorder="1" applyAlignment="1" applyProtection="1">
      <alignment horizontal="center"/>
    </xf>
    <xf numFmtId="0" fontId="6" fillId="0" borderId="15" xfId="2" applyFont="1" applyFill="1" applyBorder="1" applyAlignment="1" applyProtection="1">
      <alignment horizontal="center"/>
    </xf>
    <xf numFmtId="0" fontId="3" fillId="0" borderId="1" xfId="2" applyFont="1" applyFill="1" applyBorder="1" applyAlignment="1" applyProtection="1"/>
    <xf numFmtId="167" fontId="3" fillId="0" borderId="0" xfId="1" applyNumberFormat="1" applyFont="1" applyFill="1" applyBorder="1" applyAlignment="1" applyProtection="1">
      <protection hidden="1"/>
    </xf>
    <xf numFmtId="10" fontId="3" fillId="0" borderId="2" xfId="3" applyNumberFormat="1" applyFont="1" applyFill="1" applyBorder="1" applyAlignment="1" applyProtection="1">
      <alignment horizontal="center"/>
      <protection hidden="1"/>
    </xf>
    <xf numFmtId="167" fontId="3" fillId="0" borderId="2" xfId="1" applyNumberFormat="1" applyFont="1" applyFill="1" applyBorder="1" applyAlignment="1" applyProtection="1"/>
    <xf numFmtId="167" fontId="3" fillId="0" borderId="16" xfId="1" applyNumberFormat="1" applyFont="1" applyFill="1" applyBorder="1" applyAlignment="1" applyProtection="1">
      <alignment horizontal="left"/>
      <protection hidden="1"/>
    </xf>
    <xf numFmtId="167" fontId="3" fillId="0" borderId="17" xfId="1" applyNumberFormat="1" applyFont="1" applyFill="1" applyBorder="1" applyAlignment="1" applyProtection="1">
      <alignment horizontal="left"/>
      <protection hidden="1"/>
    </xf>
    <xf numFmtId="9" fontId="3" fillId="0" borderId="0" xfId="2" applyNumberFormat="1" applyFont="1" applyFill="1" applyAlignment="1" applyProtection="1"/>
    <xf numFmtId="0" fontId="3" fillId="0" borderId="0" xfId="2" applyFont="1" applyFill="1" applyBorder="1" applyAlignment="1" applyProtection="1">
      <alignment horizontal="right"/>
    </xf>
    <xf numFmtId="0" fontId="3" fillId="0" borderId="1" xfId="4" applyFont="1" applyFill="1" applyBorder="1" applyAlignment="1" applyProtection="1"/>
    <xf numFmtId="0" fontId="3" fillId="0" borderId="0" xfId="4" applyFont="1" applyFill="1" applyBorder="1" applyAlignment="1" applyProtection="1"/>
    <xf numFmtId="0" fontId="6" fillId="3" borderId="3" xfId="4" applyFont="1" applyFill="1" applyBorder="1" applyAlignment="1" applyProtection="1">
      <alignment horizontal="center"/>
      <protection locked="0"/>
    </xf>
    <xf numFmtId="167" fontId="3" fillId="0" borderId="0" xfId="1" applyNumberFormat="1" applyFont="1" applyFill="1" applyBorder="1" applyAlignment="1" applyProtection="1">
      <alignment horizontal="left"/>
    </xf>
    <xf numFmtId="0" fontId="3" fillId="0" borderId="2" xfId="2" applyFont="1" applyFill="1" applyBorder="1" applyAlignment="1" applyProtection="1">
      <alignment horizontal="left"/>
    </xf>
    <xf numFmtId="0" fontId="9" fillId="0" borderId="1" xfId="2" applyFont="1" applyFill="1" applyBorder="1" applyAlignment="1" applyProtection="1"/>
    <xf numFmtId="10" fontId="3" fillId="0" borderId="19" xfId="2" applyNumberFormat="1" applyFont="1" applyFill="1" applyBorder="1" applyAlignment="1" applyProtection="1">
      <alignment horizontal="center"/>
    </xf>
    <xf numFmtId="0" fontId="3" fillId="0" borderId="1" xfId="2" applyFont="1" applyFill="1" applyBorder="1" applyAlignment="1" applyProtection="1">
      <alignment vertical="top" wrapText="1"/>
    </xf>
    <xf numFmtId="0" fontId="3" fillId="0" borderId="0" xfId="2" applyFont="1" applyFill="1" applyBorder="1" applyAlignment="1" applyProtection="1">
      <alignment vertical="top" wrapText="1"/>
    </xf>
    <xf numFmtId="0" fontId="10" fillId="0" borderId="4" xfId="2" applyFont="1" applyFill="1" applyBorder="1" applyAlignment="1" applyProtection="1">
      <alignment horizontal="center" vertical="top" wrapText="1"/>
    </xf>
    <xf numFmtId="0" fontId="6" fillId="2" borderId="4" xfId="2" applyFont="1" applyFill="1" applyBorder="1" applyAlignment="1" applyProtection="1">
      <alignment horizontal="center" vertical="top" wrapText="1"/>
    </xf>
    <xf numFmtId="10" fontId="6" fillId="0" borderId="15" xfId="2" applyNumberFormat="1" applyFont="1" applyFill="1" applyBorder="1" applyAlignment="1" applyProtection="1">
      <alignment horizontal="center" vertical="top" wrapText="1"/>
    </xf>
    <xf numFmtId="0" fontId="3" fillId="0" borderId="2" xfId="2" applyFont="1" applyFill="1" applyBorder="1" applyAlignment="1" applyProtection="1">
      <alignment horizontal="center" vertical="top" wrapText="1"/>
    </xf>
    <xf numFmtId="167" fontId="3" fillId="0" borderId="16" xfId="1" applyNumberFormat="1" applyFont="1" applyFill="1" applyBorder="1" applyAlignment="1" applyProtection="1">
      <alignment horizontal="left" vertical="top" wrapText="1"/>
      <protection hidden="1"/>
    </xf>
    <xf numFmtId="0" fontId="3" fillId="0" borderId="0" xfId="2" applyFont="1" applyFill="1" applyAlignment="1" applyProtection="1">
      <alignment vertical="top" wrapText="1"/>
    </xf>
    <xf numFmtId="0" fontId="11" fillId="0" borderId="0" xfId="2" applyFont="1" applyFill="1" applyBorder="1" applyAlignment="1" applyProtection="1"/>
    <xf numFmtId="167" fontId="12" fillId="0" borderId="20" xfId="1" applyNumberFormat="1" applyFont="1" applyFill="1" applyBorder="1" applyAlignment="1" applyProtection="1">
      <alignment horizontal="center"/>
      <protection hidden="1"/>
    </xf>
    <xf numFmtId="167" fontId="3" fillId="2" borderId="22" xfId="1" applyNumberFormat="1" applyFont="1" applyFill="1" applyBorder="1" applyAlignment="1" applyProtection="1">
      <alignment horizontal="right"/>
      <protection locked="0"/>
    </xf>
    <xf numFmtId="10" fontId="3" fillId="0" borderId="21" xfId="3" applyNumberFormat="1" applyFont="1" applyFill="1" applyBorder="1" applyAlignment="1" applyProtection="1">
      <alignment horizontal="center"/>
      <protection hidden="1"/>
    </xf>
    <xf numFmtId="167" fontId="3" fillId="0" borderId="2" xfId="1" applyNumberFormat="1" applyFont="1" applyFill="1" applyBorder="1" applyAlignment="1" applyProtection="1">
      <alignment horizontal="left"/>
    </xf>
    <xf numFmtId="167" fontId="12" fillId="0" borderId="16" xfId="1" applyNumberFormat="1" applyFont="1" applyFill="1" applyBorder="1" applyAlignment="1" applyProtection="1">
      <alignment horizontal="left"/>
      <protection hidden="1"/>
    </xf>
    <xf numFmtId="167" fontId="12" fillId="0" borderId="22" xfId="1" applyNumberFormat="1" applyFont="1" applyFill="1" applyBorder="1" applyAlignment="1" applyProtection="1">
      <alignment horizontal="center"/>
      <protection hidden="1"/>
    </xf>
    <xf numFmtId="167" fontId="12" fillId="0" borderId="23" xfId="1" applyNumberFormat="1" applyFont="1" applyFill="1" applyBorder="1" applyAlignment="1" applyProtection="1">
      <alignment horizontal="center"/>
      <protection hidden="1"/>
    </xf>
    <xf numFmtId="9" fontId="10" fillId="0" borderId="4" xfId="2" applyNumberFormat="1" applyFont="1" applyFill="1" applyBorder="1" applyAlignment="1" applyProtection="1">
      <alignment horizontal="center"/>
    </xf>
    <xf numFmtId="0" fontId="3" fillId="0" borderId="4" xfId="2" applyFont="1" applyFill="1" applyBorder="1" applyAlignment="1" applyProtection="1"/>
    <xf numFmtId="10" fontId="6" fillId="0" borderId="15" xfId="2" applyNumberFormat="1" applyFont="1" applyFill="1" applyBorder="1" applyAlignment="1" applyProtection="1">
      <alignment horizontal="center"/>
    </xf>
    <xf numFmtId="167" fontId="10" fillId="0" borderId="24" xfId="1" applyNumberFormat="1" applyFont="1" applyFill="1" applyBorder="1" applyAlignment="1" applyProtection="1">
      <alignment horizontal="left"/>
      <protection hidden="1"/>
    </xf>
    <xf numFmtId="167" fontId="3" fillId="0" borderId="25" xfId="1" applyNumberFormat="1" applyFont="1" applyFill="1" applyBorder="1" applyAlignment="1" applyProtection="1">
      <alignment horizontal="left"/>
      <protection hidden="1"/>
    </xf>
    <xf numFmtId="167" fontId="3" fillId="0" borderId="0" xfId="2" applyNumberFormat="1" applyFont="1" applyFill="1" applyAlignment="1" applyProtection="1"/>
    <xf numFmtId="0" fontId="3" fillId="0" borderId="1" xfId="2" applyFont="1" applyFill="1" applyBorder="1" applyAlignment="1" applyProtection="1">
      <alignment horizontal="left"/>
    </xf>
    <xf numFmtId="0" fontId="13" fillId="0" borderId="0" xfId="2" applyFont="1" applyFill="1" applyBorder="1" applyAlignment="1" applyProtection="1">
      <alignment horizontal="left"/>
    </xf>
    <xf numFmtId="10" fontId="14" fillId="0" borderId="2" xfId="3" applyNumberFormat="1" applyFont="1" applyFill="1" applyBorder="1" applyAlignment="1" applyProtection="1">
      <alignment horizontal="center"/>
    </xf>
    <xf numFmtId="0" fontId="3" fillId="0" borderId="24" xfId="2" applyFont="1" applyFill="1" applyBorder="1" applyAlignment="1" applyProtection="1"/>
    <xf numFmtId="0" fontId="6" fillId="0" borderId="0" xfId="2" applyFont="1" applyFill="1" applyBorder="1" applyAlignment="1" applyProtection="1"/>
    <xf numFmtId="167" fontId="3" fillId="0" borderId="0" xfId="1" applyNumberFormat="1" applyFont="1" applyFill="1" applyBorder="1" applyAlignment="1" applyProtection="1"/>
    <xf numFmtId="167" fontId="6" fillId="0" borderId="0" xfId="1" applyNumberFormat="1" applyFont="1" applyFill="1" applyBorder="1" applyAlignment="1" applyProtection="1">
      <alignment horizontal="right"/>
    </xf>
    <xf numFmtId="167" fontId="6" fillId="0" borderId="2" xfId="1" applyNumberFormat="1" applyFont="1" applyFill="1" applyBorder="1" applyAlignment="1" applyProtection="1">
      <alignment horizontal="right"/>
    </xf>
    <xf numFmtId="167" fontId="12" fillId="0" borderId="26" xfId="1" applyNumberFormat="1" applyFont="1" applyFill="1" applyBorder="1" applyAlignment="1" applyProtection="1">
      <alignment horizontal="left"/>
      <protection hidden="1"/>
    </xf>
    <xf numFmtId="167" fontId="3" fillId="0" borderId="27" xfId="1" applyNumberFormat="1" applyFont="1" applyFill="1" applyBorder="1" applyAlignment="1" applyProtection="1">
      <alignment horizontal="left"/>
      <protection hidden="1"/>
    </xf>
    <xf numFmtId="0" fontId="3" fillId="0" borderId="5" xfId="2" applyFont="1" applyFill="1" applyBorder="1" applyAlignment="1" applyProtection="1">
      <alignment horizontal="left"/>
    </xf>
    <xf numFmtId="0" fontId="3" fillId="0" borderId="6" xfId="2" applyFont="1" applyFill="1" applyBorder="1" applyAlignment="1" applyProtection="1"/>
    <xf numFmtId="167" fontId="10" fillId="0" borderId="6" xfId="1" applyNumberFormat="1" applyFont="1" applyFill="1" applyBorder="1" applyAlignment="1" applyProtection="1"/>
    <xf numFmtId="167" fontId="3" fillId="0" borderId="6" xfId="1" applyNumberFormat="1" applyFont="1" applyFill="1" applyBorder="1" applyAlignment="1" applyProtection="1">
      <alignment horizontal="left"/>
    </xf>
    <xf numFmtId="167" fontId="3" fillId="0" borderId="7" xfId="1" applyNumberFormat="1" applyFont="1" applyFill="1" applyBorder="1" applyAlignment="1" applyProtection="1">
      <alignment horizontal="left"/>
    </xf>
    <xf numFmtId="167" fontId="3" fillId="0" borderId="0" xfId="1" applyNumberFormat="1" applyFont="1" applyFill="1" applyAlignment="1" applyProtection="1">
      <alignment horizontal="left"/>
    </xf>
    <xf numFmtId="167" fontId="10" fillId="0" borderId="28" xfId="1" applyNumberFormat="1" applyFont="1" applyFill="1" applyBorder="1" applyAlignment="1" applyProtection="1">
      <alignment horizontal="left"/>
      <protection hidden="1"/>
    </xf>
    <xf numFmtId="167" fontId="3" fillId="0" borderId="29" xfId="1" applyNumberFormat="1" applyFont="1" applyFill="1" applyBorder="1" applyAlignment="1" applyProtection="1">
      <alignment horizontal="left"/>
      <protection hidden="1"/>
    </xf>
    <xf numFmtId="164" fontId="3" fillId="0" borderId="0" xfId="2" applyNumberFormat="1" applyFont="1" applyFill="1" applyAlignment="1" applyProtection="1"/>
    <xf numFmtId="167" fontId="10" fillId="0" borderId="0" xfId="1" applyNumberFormat="1" applyFont="1" applyFill="1" applyBorder="1" applyAlignment="1" applyProtection="1"/>
    <xf numFmtId="167" fontId="10" fillId="0" borderId="0" xfId="1" applyNumberFormat="1" applyFont="1" applyFill="1" applyBorder="1" applyAlignment="1" applyProtection="1">
      <alignment horizontal="left"/>
      <protection hidden="1"/>
    </xf>
    <xf numFmtId="167" fontId="3" fillId="0" borderId="0" xfId="1" applyNumberFormat="1" applyFont="1" applyFill="1" applyBorder="1" applyAlignment="1" applyProtection="1">
      <alignment horizontal="left"/>
      <protection hidden="1"/>
    </xf>
    <xf numFmtId="167" fontId="3" fillId="0" borderId="0" xfId="2" applyNumberFormat="1" applyFont="1" applyFill="1" applyAlignment="1" applyProtection="1">
      <alignment vertical="top"/>
    </xf>
    <xf numFmtId="0" fontId="8" fillId="0" borderId="0" xfId="2" applyFont="1" applyFill="1" applyAlignment="1" applyProtection="1">
      <alignment vertical="top"/>
    </xf>
    <xf numFmtId="167" fontId="6" fillId="0" borderId="0" xfId="2" applyNumberFormat="1" applyFont="1" applyFill="1" applyAlignment="1" applyProtection="1">
      <alignment vertical="top"/>
    </xf>
    <xf numFmtId="0" fontId="6" fillId="0" borderId="8" xfId="2" applyFont="1" applyFill="1" applyBorder="1" applyAlignment="1" applyProtection="1">
      <alignment horizontal="center"/>
    </xf>
    <xf numFmtId="0" fontId="6" fillId="0" borderId="10" xfId="2" applyFont="1" applyFill="1" applyBorder="1" applyAlignment="1" applyProtection="1">
      <alignment horizontal="center"/>
    </xf>
    <xf numFmtId="0" fontId="10" fillId="0" borderId="18" xfId="2" applyFont="1" applyFill="1" applyBorder="1" applyAlignment="1" applyProtection="1">
      <alignment horizontal="center"/>
    </xf>
    <xf numFmtId="0" fontId="2" fillId="0" borderId="11" xfId="2" applyFont="1" applyFill="1" applyBorder="1" applyAlignment="1" applyProtection="1">
      <alignment horizontal="center" vertical="top"/>
    </xf>
    <xf numFmtId="0" fontId="2" fillId="0" borderId="12" xfId="2" applyFont="1" applyFill="1" applyBorder="1" applyAlignment="1" applyProtection="1">
      <alignment horizontal="center" vertical="top"/>
    </xf>
    <xf numFmtId="0" fontId="2" fillId="0" borderId="13" xfId="2" applyFont="1" applyFill="1" applyBorder="1" applyAlignment="1" applyProtection="1">
      <alignment horizontal="center" vertical="top"/>
    </xf>
    <xf numFmtId="0" fontId="5" fillId="0" borderId="11" xfId="2" applyFont="1" applyBorder="1" applyAlignment="1" applyProtection="1">
      <alignment horizontal="center" vertical="top"/>
    </xf>
    <xf numFmtId="0" fontId="5" fillId="0" borderId="12" xfId="2" applyFont="1" applyBorder="1" applyAlignment="1" applyProtection="1">
      <alignment horizontal="center" vertical="top"/>
    </xf>
    <xf numFmtId="0" fontId="5" fillId="0" borderId="13" xfId="2" applyFont="1" applyBorder="1" applyAlignment="1" applyProtection="1">
      <alignment horizontal="center" vertical="top"/>
    </xf>
    <xf numFmtId="0" fontId="6" fillId="2" borderId="30" xfId="2" applyNumberFormat="1" applyFont="1" applyFill="1" applyBorder="1" applyAlignment="1" applyProtection="1">
      <alignment horizontal="center"/>
      <protection locked="0"/>
    </xf>
    <xf numFmtId="0" fontId="6" fillId="2" borderId="31" xfId="2" applyNumberFormat="1" applyFont="1" applyFill="1" applyBorder="1" applyAlignment="1" applyProtection="1">
      <alignment horizontal="center"/>
      <protection locked="0"/>
    </xf>
    <xf numFmtId="165" fontId="6" fillId="2" borderId="30" xfId="2" applyNumberFormat="1" applyFont="1" applyFill="1" applyBorder="1" applyAlignment="1" applyProtection="1">
      <alignment horizontal="center"/>
      <protection locked="0"/>
    </xf>
    <xf numFmtId="165" fontId="6" fillId="2" borderId="31" xfId="2" applyNumberFormat="1" applyFont="1" applyFill="1" applyBorder="1" applyAlignment="1" applyProtection="1">
      <alignment horizontal="center"/>
      <protection locked="0"/>
    </xf>
    <xf numFmtId="166" fontId="6" fillId="2" borderId="30" xfId="2" applyNumberFormat="1" applyFont="1" applyFill="1" applyBorder="1" applyAlignment="1" applyProtection="1">
      <alignment horizontal="center"/>
      <protection locked="0"/>
    </xf>
    <xf numFmtId="166" fontId="6" fillId="2" borderId="31" xfId="2" applyNumberFormat="1" applyFont="1" applyFill="1" applyBorder="1" applyAlignment="1" applyProtection="1">
      <alignment horizontal="center"/>
      <protection locked="0"/>
    </xf>
  </cellXfs>
  <cellStyles count="5">
    <cellStyle name="Comma" xfId="1" builtinId="3"/>
    <cellStyle name="Normal" xfId="0" builtinId="0"/>
    <cellStyle name="Normal 2" xfId="2"/>
    <cellStyle name="Normal 2 2 2" xfId="4"/>
    <cellStyle name="Percent 2" xfId="3"/>
  </cellStyles>
  <dxfs count="0"/>
  <tableStyles count="0" defaultTableStyle="TableStyleMedium9" defaultPivotStyle="PivotStyleLight16"/>
  <colors>
    <mruColors>
      <color rgb="FF00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8</xdr:row>
      <xdr:rowOff>38100</xdr:rowOff>
    </xdr:from>
    <xdr:to>
      <xdr:col>4</xdr:col>
      <xdr:colOff>962025</xdr:colOff>
      <xdr:row>9</xdr:row>
      <xdr:rowOff>19050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2828925" y="1209675"/>
          <a:ext cx="819150" cy="152400"/>
        </a:xfrm>
        <a:prstGeom prst="rightArrow">
          <a:avLst>
            <a:gd name="adj1" fmla="val 50000"/>
            <a:gd name="adj2" fmla="val 134375"/>
          </a:avLst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sharma/Local%20Settings/Temporary%20Internet%20Files/OLK18/Salary%20reimbursement%20Pl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of of Investments"/>
    </sheetNames>
    <sheetDataSet>
      <sheetData sheetId="0" refreshError="1">
        <row r="65523">
          <cell r="B65523" t="str">
            <v>Gurgaon</v>
          </cell>
        </row>
        <row r="65524">
          <cell r="B65524" t="str">
            <v>Chennai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S41"/>
  <sheetViews>
    <sheetView showGridLines="0" tabSelected="1" workbookViewId="0">
      <selection activeCell="G21" sqref="G21"/>
    </sheetView>
  </sheetViews>
  <sheetFormatPr defaultColWidth="0" defaultRowHeight="12.75" zeroHeight="1" x14ac:dyDescent="0.2"/>
  <cols>
    <col min="1" max="1" width="1.5703125" style="1" customWidth="1"/>
    <col min="2" max="2" width="20.28515625" style="1" customWidth="1"/>
    <col min="3" max="3" width="0.7109375" style="1" customWidth="1"/>
    <col min="4" max="4" width="13.140625" style="1" customWidth="1"/>
    <col min="5" max="5" width="16" style="1" customWidth="1"/>
    <col min="6" max="6" width="16.140625" style="1" customWidth="1"/>
    <col min="7" max="7" width="12.42578125" style="1" customWidth="1"/>
    <col min="8" max="8" width="1" style="1" customWidth="1"/>
    <col min="9" max="9" width="13.5703125" style="1" customWidth="1"/>
    <col min="10" max="10" width="12.5703125" style="1" customWidth="1"/>
    <col min="11" max="11" width="1.140625" style="1" customWidth="1"/>
    <col min="12" max="12" width="14.7109375" style="1" hidden="1" customWidth="1"/>
    <col min="13" max="13" width="19.42578125" style="1" hidden="1" customWidth="1"/>
    <col min="14" max="14" width="9.140625" style="1" hidden="1" customWidth="1"/>
    <col min="15" max="15" width="9.85546875" style="1" hidden="1" customWidth="1"/>
    <col min="16" max="253" width="0" style="1" hidden="1" customWidth="1"/>
    <col min="254" max="16384" width="9.140625" style="1" hidden="1"/>
  </cols>
  <sheetData>
    <row r="1" spans="2:11" ht="16.5" thickBot="1" x14ac:dyDescent="0.25">
      <c r="B1" s="88" t="s">
        <v>29</v>
      </c>
      <c r="C1" s="89"/>
      <c r="D1" s="89"/>
      <c r="E1" s="89"/>
      <c r="F1" s="89"/>
      <c r="G1" s="89"/>
      <c r="H1" s="89"/>
      <c r="I1" s="89"/>
      <c r="J1" s="90"/>
    </row>
    <row r="2" spans="2:11" ht="7.5" customHeight="1" thickBot="1" x14ac:dyDescent="0.25">
      <c r="B2" s="2"/>
    </row>
    <row r="3" spans="2:11" s="4" customFormat="1" ht="16.5" thickBot="1" x14ac:dyDescent="0.25">
      <c r="B3" s="91" t="s">
        <v>35</v>
      </c>
      <c r="C3" s="92"/>
      <c r="D3" s="92"/>
      <c r="E3" s="92"/>
      <c r="F3" s="92"/>
      <c r="G3" s="92"/>
      <c r="H3" s="92"/>
      <c r="I3" s="92"/>
      <c r="J3" s="93"/>
      <c r="K3" s="3"/>
    </row>
    <row r="4" spans="2:11" s="4" customFormat="1" ht="6" customHeight="1" x14ac:dyDescent="0.2">
      <c r="B4" s="5"/>
      <c r="C4" s="6"/>
      <c r="D4" s="6"/>
      <c r="E4" s="6"/>
      <c r="F4" s="6"/>
      <c r="G4" s="6"/>
      <c r="H4" s="6"/>
      <c r="I4" s="6"/>
      <c r="J4" s="6"/>
      <c r="K4" s="6"/>
    </row>
    <row r="5" spans="2:11" s="8" customFormat="1" ht="14.45" customHeight="1" x14ac:dyDescent="0.2">
      <c r="B5" s="7" t="s">
        <v>0</v>
      </c>
      <c r="D5" s="94" t="s">
        <v>36</v>
      </c>
      <c r="E5" s="95"/>
      <c r="F5" s="7" t="s">
        <v>1</v>
      </c>
      <c r="G5" s="9"/>
      <c r="H5" s="9"/>
      <c r="I5" s="94">
        <v>417</v>
      </c>
      <c r="J5" s="95"/>
      <c r="K5" s="10"/>
    </row>
    <row r="6" spans="2:11" s="8" customFormat="1" x14ac:dyDescent="0.2">
      <c r="B6" s="7"/>
      <c r="F6" s="7"/>
      <c r="G6" s="9"/>
      <c r="H6" s="9"/>
      <c r="I6" s="7"/>
      <c r="J6" s="7"/>
      <c r="K6" s="10"/>
    </row>
    <row r="7" spans="2:11" s="8" customFormat="1" ht="21.4" customHeight="1" x14ac:dyDescent="0.2">
      <c r="B7" s="11" t="s">
        <v>34</v>
      </c>
      <c r="D7" s="96">
        <v>41463</v>
      </c>
      <c r="E7" s="97"/>
      <c r="F7" s="7" t="s">
        <v>2</v>
      </c>
      <c r="G7" s="9"/>
      <c r="H7" s="9"/>
      <c r="I7" s="98" t="s">
        <v>37</v>
      </c>
      <c r="J7" s="99"/>
      <c r="K7" s="10"/>
    </row>
    <row r="8" spans="2:11" s="8" customFormat="1" ht="7.5" customHeight="1" thickBot="1" x14ac:dyDescent="0.25">
      <c r="H8" s="12"/>
      <c r="J8" s="10"/>
      <c r="K8" s="10"/>
    </row>
    <row r="9" spans="2:11" s="8" customFormat="1" ht="13.5" thickBot="1" x14ac:dyDescent="0.25">
      <c r="B9" s="13" t="s">
        <v>3</v>
      </c>
      <c r="C9" s="14"/>
      <c r="D9" s="14"/>
      <c r="E9" s="15"/>
      <c r="F9" s="16">
        <v>1265000</v>
      </c>
      <c r="G9" s="17" t="s">
        <v>4</v>
      </c>
      <c r="H9" s="9"/>
      <c r="I9" s="85" t="s">
        <v>5</v>
      </c>
      <c r="J9" s="86"/>
      <c r="K9" s="10"/>
    </row>
    <row r="10" spans="2:11" s="8" customFormat="1" x14ac:dyDescent="0.2">
      <c r="B10" s="18" t="s">
        <v>6</v>
      </c>
      <c r="C10" s="19"/>
      <c r="D10" s="19"/>
      <c r="E10" s="19"/>
      <c r="F10" s="19"/>
      <c r="G10" s="20"/>
      <c r="H10" s="20"/>
      <c r="I10" s="21" t="s">
        <v>7</v>
      </c>
      <c r="J10" s="22" t="s">
        <v>8</v>
      </c>
    </row>
    <row r="11" spans="2:11" s="8" customFormat="1" x14ac:dyDescent="0.2">
      <c r="B11" s="23" t="s">
        <v>9</v>
      </c>
      <c r="C11" s="19"/>
      <c r="D11" s="19"/>
      <c r="E11" s="19"/>
      <c r="F11" s="24">
        <f>F9*40%</f>
        <v>506000</v>
      </c>
      <c r="G11" s="25">
        <f>IF(ISERROR(F11/$F$9),0,F11/$F$9)</f>
        <v>0.4</v>
      </c>
      <c r="H11" s="26"/>
      <c r="I11" s="27">
        <f>F11/12</f>
        <v>42166.666666666664</v>
      </c>
      <c r="J11" s="28">
        <f>I11*12</f>
        <v>506000</v>
      </c>
      <c r="K11" s="29"/>
    </row>
    <row r="12" spans="2:11" s="8" customFormat="1" x14ac:dyDescent="0.2">
      <c r="B12" s="23" t="s">
        <v>10</v>
      </c>
      <c r="C12" s="19"/>
      <c r="D12" s="19"/>
      <c r="E12" s="19"/>
      <c r="F12" s="24">
        <f>F11*50%</f>
        <v>253000</v>
      </c>
      <c r="G12" s="25">
        <f>IF(ISERROR(F12/$F$9),0,F12/$F$9)</f>
        <v>0.2</v>
      </c>
      <c r="H12" s="26"/>
      <c r="I12" s="27">
        <f>F12/12</f>
        <v>21083.333333333332</v>
      </c>
      <c r="J12" s="28">
        <f>I12*12</f>
        <v>253000</v>
      </c>
    </row>
    <row r="13" spans="2:11" s="8" customFormat="1" x14ac:dyDescent="0.2">
      <c r="B13" s="23" t="s">
        <v>11</v>
      </c>
      <c r="C13" s="19"/>
      <c r="D13" s="19"/>
      <c r="E13" s="30" t="s">
        <v>12</v>
      </c>
      <c r="F13" s="24">
        <f>F9-(F11+F12+F14)-SUM(F18:F23)-F15</f>
        <v>274280</v>
      </c>
      <c r="G13" s="25">
        <f>IF(ISERROR(F13/$F$9),0,F13/$F$9)</f>
        <v>0.21682213438735179</v>
      </c>
      <c r="H13" s="26"/>
      <c r="I13" s="27">
        <f>F13/12</f>
        <v>22856.666666666668</v>
      </c>
      <c r="J13" s="28">
        <f>I13*12</f>
        <v>274280</v>
      </c>
    </row>
    <row r="14" spans="2:11" s="8" customFormat="1" ht="13.5" thickBot="1" x14ac:dyDescent="0.25">
      <c r="B14" s="23" t="s">
        <v>13</v>
      </c>
      <c r="C14" s="19"/>
      <c r="D14" s="19"/>
      <c r="E14" s="19"/>
      <c r="F14" s="24">
        <f>F11*12%</f>
        <v>60720</v>
      </c>
      <c r="G14" s="25">
        <f>IF(ISERROR(F14/$F$9),0,F14/$F$9)</f>
        <v>4.8000000000000001E-2</v>
      </c>
      <c r="H14" s="26"/>
      <c r="I14" s="27"/>
      <c r="J14" s="28"/>
    </row>
    <row r="15" spans="2:11" s="8" customFormat="1" ht="13.5" thickBot="1" x14ac:dyDescent="0.25">
      <c r="B15" s="31" t="s">
        <v>31</v>
      </c>
      <c r="C15" s="32"/>
      <c r="D15" s="32"/>
      <c r="E15" s="33" t="s">
        <v>32</v>
      </c>
      <c r="F15" s="34">
        <f>ROUND(IF(E15="Yes",F11*10%,0),0)</f>
        <v>0</v>
      </c>
      <c r="G15" s="25">
        <f>IF(ISERROR(F15/$F$9),0,F15/$F$9)</f>
        <v>0</v>
      </c>
      <c r="H15" s="35"/>
      <c r="I15" s="27"/>
      <c r="J15" s="28"/>
    </row>
    <row r="16" spans="2:11" s="8" customFormat="1" x14ac:dyDescent="0.2">
      <c r="B16" s="36" t="s">
        <v>14</v>
      </c>
      <c r="C16" s="19"/>
      <c r="D16" s="19"/>
      <c r="E16" s="87" t="s">
        <v>15</v>
      </c>
      <c r="F16" s="87"/>
      <c r="G16" s="37"/>
      <c r="H16" s="35"/>
      <c r="I16" s="27"/>
      <c r="J16" s="28"/>
    </row>
    <row r="17" spans="2:253" s="45" customFormat="1" ht="25.5" x14ac:dyDescent="0.2">
      <c r="B17" s="38"/>
      <c r="C17" s="39"/>
      <c r="D17" s="19"/>
      <c r="E17" s="40"/>
      <c r="F17" s="41" t="s">
        <v>16</v>
      </c>
      <c r="G17" s="42" t="s">
        <v>4</v>
      </c>
      <c r="H17" s="43"/>
      <c r="I17" s="44"/>
      <c r="J17" s="28"/>
      <c r="L17" s="8"/>
      <c r="M17" s="8"/>
      <c r="N17" s="8"/>
      <c r="O17" s="8"/>
      <c r="P17" s="8"/>
      <c r="Q17" s="8"/>
      <c r="R17" s="8"/>
      <c r="S17" s="8"/>
    </row>
    <row r="18" spans="2:253" s="8" customFormat="1" x14ac:dyDescent="0.2">
      <c r="B18" s="23" t="s">
        <v>17</v>
      </c>
      <c r="C18" s="19"/>
      <c r="D18" s="46" t="str">
        <f>IF(F18&gt;E18,"Please Recheck","")</f>
        <v/>
      </c>
      <c r="E18" s="47">
        <f>$F$11/12</f>
        <v>42166.666666666664</v>
      </c>
      <c r="F18" s="48"/>
      <c r="G18" s="49">
        <f t="shared" ref="G18:G23" si="0">IF(ISERROR(F18/$F$9),0,F18/$F$9)</f>
        <v>0</v>
      </c>
      <c r="H18" s="50"/>
      <c r="I18" s="51">
        <f t="shared" ref="I18:I23" si="1">F18/12</f>
        <v>0</v>
      </c>
      <c r="J18" s="28">
        <f>F18</f>
        <v>0</v>
      </c>
    </row>
    <row r="19" spans="2:253" s="8" customFormat="1" x14ac:dyDescent="0.2">
      <c r="B19" s="23" t="s">
        <v>18</v>
      </c>
      <c r="C19" s="19"/>
      <c r="D19" s="46" t="str">
        <f>IF(F19&gt;E19,"Please Recheck","")</f>
        <v/>
      </c>
      <c r="E19" s="52">
        <v>15000</v>
      </c>
      <c r="F19" s="48">
        <v>15000</v>
      </c>
      <c r="G19" s="49">
        <f t="shared" si="0"/>
        <v>1.1857707509881422E-2</v>
      </c>
      <c r="H19" s="50"/>
      <c r="I19" s="51">
        <f t="shared" si="1"/>
        <v>1250</v>
      </c>
      <c r="J19" s="28">
        <f>I19*12</f>
        <v>15000</v>
      </c>
    </row>
    <row r="20" spans="2:253" s="8" customFormat="1" x14ac:dyDescent="0.2">
      <c r="B20" s="23" t="s">
        <v>19</v>
      </c>
      <c r="C20" s="19"/>
      <c r="D20" s="46" t="str">
        <f>IF(F20&gt;E20,"Please Recheck","")</f>
        <v/>
      </c>
      <c r="E20" s="53">
        <f>12000*12</f>
        <v>144000</v>
      </c>
      <c r="F20" s="48">
        <v>120000</v>
      </c>
      <c r="G20" s="49">
        <f t="shared" si="0"/>
        <v>9.4861660079051377E-2</v>
      </c>
      <c r="H20" s="50"/>
      <c r="I20" s="51">
        <f t="shared" si="1"/>
        <v>10000</v>
      </c>
      <c r="J20" s="28">
        <f>I20*12</f>
        <v>120000</v>
      </c>
    </row>
    <row r="21" spans="2:253" s="8" customFormat="1" x14ac:dyDescent="0.2">
      <c r="B21" s="23" t="s">
        <v>30</v>
      </c>
      <c r="C21" s="19"/>
      <c r="D21" s="46" t="str">
        <f t="shared" ref="D21:D23" si="2">IF(F21&gt;E21,"Please Recheck","")</f>
        <v/>
      </c>
      <c r="E21" s="53">
        <f>12000*12</f>
        <v>144000</v>
      </c>
      <c r="F21" s="48">
        <v>36000</v>
      </c>
      <c r="G21" s="49">
        <f t="shared" si="0"/>
        <v>2.8458498023715414E-2</v>
      </c>
      <c r="H21" s="50"/>
      <c r="I21" s="51">
        <f t="shared" si="1"/>
        <v>3000</v>
      </c>
      <c r="J21" s="28">
        <f>I21*12</f>
        <v>36000</v>
      </c>
    </row>
    <row r="22" spans="2:253" s="8" customFormat="1" x14ac:dyDescent="0.2">
      <c r="B22" s="23" t="s">
        <v>20</v>
      </c>
      <c r="C22" s="19"/>
      <c r="D22" s="46" t="str">
        <f t="shared" si="2"/>
        <v/>
      </c>
      <c r="E22" s="53">
        <v>100000</v>
      </c>
      <c r="F22" s="48"/>
      <c r="G22" s="49">
        <f t="shared" si="0"/>
        <v>0</v>
      </c>
      <c r="H22" s="50"/>
      <c r="I22" s="51">
        <f t="shared" si="1"/>
        <v>0</v>
      </c>
      <c r="J22" s="28">
        <f>I22*12</f>
        <v>0</v>
      </c>
    </row>
    <row r="23" spans="2:253" s="8" customFormat="1" x14ac:dyDescent="0.2">
      <c r="B23" s="23" t="s">
        <v>21</v>
      </c>
      <c r="C23" s="19"/>
      <c r="D23" s="46" t="str">
        <f t="shared" si="2"/>
        <v/>
      </c>
      <c r="E23" s="53">
        <v>192000</v>
      </c>
      <c r="F23" s="48"/>
      <c r="G23" s="49">
        <f t="shared" si="0"/>
        <v>0</v>
      </c>
      <c r="H23" s="50"/>
      <c r="I23" s="51">
        <f t="shared" si="1"/>
        <v>0</v>
      </c>
      <c r="J23" s="28">
        <f>I23*12</f>
        <v>0</v>
      </c>
    </row>
    <row r="24" spans="2:253" s="8" customFormat="1" x14ac:dyDescent="0.2">
      <c r="B24" s="23"/>
      <c r="D24" s="10" t="s">
        <v>22</v>
      </c>
      <c r="E24" s="54">
        <v>0.3</v>
      </c>
      <c r="F24" s="55"/>
      <c r="G24" s="56">
        <f>SUM(G20:G23)</f>
        <v>0.12332015810276679</v>
      </c>
      <c r="H24" s="50"/>
      <c r="I24" s="57">
        <f>SUM(I11:I23)</f>
        <v>100356.66666666667</v>
      </c>
      <c r="J24" s="58">
        <f>SUM(J11:J23)</f>
        <v>1204280</v>
      </c>
      <c r="L24" s="59"/>
    </row>
    <row r="25" spans="2:253" s="8" customFormat="1" ht="18.75" customHeight="1" x14ac:dyDescent="0.25">
      <c r="B25" s="60"/>
      <c r="C25" s="30"/>
      <c r="D25" s="61" t="str">
        <f>IF(G24&gt;E24,"Maximum Limit Exceeded","")</f>
        <v/>
      </c>
      <c r="G25" s="62">
        <f>IF(ISERROR(SUM(G11:G15)+G24+F18/F9),0,(SUM(G11:G15)+G24+F18/F9))</f>
        <v>0.98814229249011865</v>
      </c>
      <c r="H25" s="50"/>
      <c r="I25" s="63"/>
      <c r="J25" s="58"/>
    </row>
    <row r="26" spans="2:253" s="8" customFormat="1" x14ac:dyDescent="0.2">
      <c r="B26" s="23"/>
      <c r="C26" s="19"/>
      <c r="D26" s="64" t="s">
        <v>23</v>
      </c>
      <c r="E26" s="65" t="s">
        <v>24</v>
      </c>
      <c r="F26" s="66"/>
      <c r="G26" s="67"/>
      <c r="H26" s="66"/>
      <c r="I26" s="68">
        <f>F14/12</f>
        <v>5060</v>
      </c>
      <c r="J26" s="69">
        <f>I26*12</f>
        <v>60720</v>
      </c>
    </row>
    <row r="27" spans="2:253" s="8" customFormat="1" ht="13.5" thickBot="1" x14ac:dyDescent="0.25">
      <c r="B27" s="70"/>
      <c r="C27" s="71"/>
      <c r="D27" s="71"/>
      <c r="E27" s="72" t="s">
        <v>25</v>
      </c>
      <c r="F27" s="73"/>
      <c r="G27" s="74"/>
      <c r="H27" s="75"/>
      <c r="I27" s="76">
        <f>I24-I26</f>
        <v>95296.666666666672</v>
      </c>
      <c r="J27" s="77">
        <f>J24-J26</f>
        <v>1143560</v>
      </c>
      <c r="K27" s="34"/>
      <c r="L27" s="3"/>
      <c r="M27" s="78"/>
    </row>
    <row r="28" spans="2:253" s="8" customFormat="1" x14ac:dyDescent="0.2">
      <c r="B28" s="10"/>
      <c r="C28" s="19"/>
      <c r="D28" s="19"/>
      <c r="E28" s="79"/>
      <c r="F28" s="34"/>
      <c r="G28" s="34"/>
      <c r="H28" s="75"/>
      <c r="I28" s="80"/>
      <c r="J28" s="81"/>
      <c r="K28" s="34"/>
      <c r="L28" s="3"/>
      <c r="M28" s="78"/>
    </row>
    <row r="29" spans="2:253" x14ac:dyDescent="0.2">
      <c r="L29" s="82"/>
      <c r="M29" s="82"/>
      <c r="N29" s="82"/>
      <c r="O29" s="82"/>
      <c r="IS29" s="82"/>
    </row>
    <row r="30" spans="2:253" x14ac:dyDescent="0.2">
      <c r="B30" s="83" t="s">
        <v>26</v>
      </c>
      <c r="M30" s="82"/>
      <c r="N30" s="82"/>
      <c r="O30" s="82"/>
    </row>
    <row r="31" spans="2:253" x14ac:dyDescent="0.2">
      <c r="B31" s="83" t="s">
        <v>27</v>
      </c>
      <c r="O31" s="84"/>
    </row>
    <row r="32" spans="2:253" x14ac:dyDescent="0.2">
      <c r="B32" s="83" t="s">
        <v>28</v>
      </c>
    </row>
    <row r="33" spans="2:2" x14ac:dyDescent="0.2"/>
    <row r="34" spans="2:2" x14ac:dyDescent="0.2"/>
    <row r="35" spans="2:2" x14ac:dyDescent="0.2"/>
    <row r="36" spans="2:2" hidden="1" x14ac:dyDescent="0.2"/>
    <row r="37" spans="2:2" hidden="1" x14ac:dyDescent="0.2"/>
    <row r="38" spans="2:2" hidden="1" x14ac:dyDescent="0.2"/>
    <row r="39" spans="2:2" hidden="1" x14ac:dyDescent="0.2"/>
    <row r="40" spans="2:2" hidden="1" x14ac:dyDescent="0.2">
      <c r="B40" s="1" t="s">
        <v>33</v>
      </c>
    </row>
    <row r="41" spans="2:2" hidden="1" x14ac:dyDescent="0.2">
      <c r="B41" s="1" t="s">
        <v>32</v>
      </c>
    </row>
  </sheetData>
  <sheetProtection password="CB3B" sheet="1" objects="1" scenarios="1"/>
  <mergeCells count="8">
    <mergeCell ref="I9:J9"/>
    <mergeCell ref="E16:F16"/>
    <mergeCell ref="B1:J1"/>
    <mergeCell ref="B3:J3"/>
    <mergeCell ref="D5:E5"/>
    <mergeCell ref="I5:J5"/>
    <mergeCell ref="D7:E7"/>
    <mergeCell ref="I7:J7"/>
  </mergeCells>
  <dataValidations count="8">
    <dataValidation type="whole" allowBlank="1" showInputMessage="1" showErrorMessage="1" error="Maximum Limit Exceeded" prompt="Please input value upto maximum limit as applicable" sqref="F18:F19">
      <formula1>0</formula1>
      <formula2>E18</formula2>
    </dataValidation>
    <dataValidation type="list" showInputMessage="1" showErrorMessage="1" sqref="H18">
      <formula1>$D$18:$E$18</formula1>
    </dataValidation>
    <dataValidation type="list" showInputMessage="1" showErrorMessage="1" sqref="H19:H23">
      <formula1>$D$19:$E$19</formula1>
    </dataValidation>
    <dataValidation type="whole" operator="equal" allowBlank="1" showInputMessage="1" showErrorMessage="1" error="Maximum Limit Exceeded" prompt="Please input value as shown under maximum limit" sqref="F23">
      <formula1>E23</formula1>
    </dataValidation>
    <dataValidation type="whole" allowBlank="1" showInputMessage="1" showErrorMessage="1" error="Maximum Limit Exceeded" prompt="Please input value with minimum as INR 96,000/- per annum and maximum upto the limit as applicable" sqref="F20">
      <formula1>96000</formula1>
      <formula2>E20</formula2>
    </dataValidation>
    <dataValidation type="whole" allowBlank="1" showInputMessage="1" showErrorMessage="1" error="Maximum Limit Exceeded" prompt="Please input value with minimum as INR 36,000/- per annum and maximum upto the limit as applicable" sqref="F21">
      <formula1>36000</formula1>
      <formula2>E21</formula2>
    </dataValidation>
    <dataValidation type="whole" allowBlank="1" showInputMessage="1" showErrorMessage="1" error="Maximum Limit Exceeded" prompt="Please input value with minimum as INR 5,000/- per annum and maximum upto the limit as applicable" sqref="F22">
      <formula1>5000</formula1>
      <formula2>E22</formula2>
    </dataValidation>
    <dataValidation type="list" allowBlank="1" showInputMessage="1" showErrorMessage="1" prompt="Please select &quot;Yes&quot; if you would like to opt for NPS, Else select &quot;No&quot;." sqref="E15">
      <formula1>$B$40:$B$41</formula1>
    </dataValidation>
  </dataValidations>
  <pageMargins left="0.75" right="0.75" top="1" bottom="1" header="0.5" footer="0.5"/>
  <pageSetup paperSize="9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Salary Structure</vt:lpstr>
    </vt:vector>
  </TitlesOfParts>
  <Company>Operasolutions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Shankar Dutt</dc:creator>
  <cp:lastModifiedBy>Shankar Dutt</cp:lastModifiedBy>
  <cp:lastPrinted>2013-04-08T12:07:13Z</cp:lastPrinted>
  <dcterms:created xsi:type="dcterms:W3CDTF">2008-04-02T17:08:19Z</dcterms:created>
  <dcterms:modified xsi:type="dcterms:W3CDTF">2015-04-16T04:36:50Z</dcterms:modified>
</cp:coreProperties>
</file>