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kar.dutt\Desktop\"/>
    </mc:Choice>
  </mc:AlternateContent>
  <xr:revisionPtr revIDLastSave="0" documentId="13_ncr:1_{BB509FA1-F084-4F9A-B164-E0C9537F75A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alary Structure" sheetId="3" r:id="rId1"/>
  </sheets>
  <externalReferences>
    <externalReference r:id="rId2"/>
  </externalReferences>
  <definedNames>
    <definedName name="City">'[1]Proof of Investments'!$B$65523:$B$65524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3" l="1"/>
  <c r="F12" i="3" s="1"/>
  <c r="J18" i="3" l="1"/>
  <c r="I18" i="3"/>
  <c r="G18" i="3" l="1"/>
  <c r="E18" i="3"/>
  <c r="G17" i="3" l="1"/>
  <c r="G19" i="3" s="1"/>
  <c r="I17" i="3"/>
  <c r="J17" i="3"/>
  <c r="E17" i="3"/>
  <c r="D17" i="3" s="1"/>
  <c r="G11" i="3" l="1"/>
  <c r="I11" i="3"/>
  <c r="F14" i="3"/>
  <c r="F13" i="3" l="1"/>
  <c r="G13" i="3" s="1"/>
  <c r="J11" i="3"/>
  <c r="I21" i="3"/>
  <c r="J21" i="3" s="1"/>
  <c r="G14" i="3"/>
  <c r="I12" i="3"/>
  <c r="J12" i="3" s="1"/>
  <c r="G12" i="3"/>
  <c r="G20" i="3" l="1"/>
  <c r="I13" i="3"/>
  <c r="J13" i="3" l="1"/>
  <c r="I19" i="3"/>
  <c r="I22" i="3" s="1"/>
  <c r="J19" i="3" l="1"/>
  <c r="J22" i="3" s="1"/>
</calcChain>
</file>

<file path=xl/sharedStrings.xml><?xml version="1.0" encoding="utf-8"?>
<sst xmlns="http://schemas.openxmlformats.org/spreadsheetml/2006/main" count="33" uniqueCount="32">
  <si>
    <t>Emp Name:</t>
  </si>
  <si>
    <t>Emp ID</t>
  </si>
  <si>
    <t>Designation</t>
  </si>
  <si>
    <t xml:space="preserve">                Please Enter Your CTC here :</t>
  </si>
  <si>
    <t>%age to CTC</t>
  </si>
  <si>
    <t>Gross Take Home</t>
  </si>
  <si>
    <t>Components</t>
  </si>
  <si>
    <t>Monthly</t>
  </si>
  <si>
    <t>Yearly</t>
  </si>
  <si>
    <t>Basic</t>
  </si>
  <si>
    <t>House Rent Allowance</t>
  </si>
  <si>
    <t>Special Allowance</t>
  </si>
  <si>
    <t>(Balance Amount)</t>
  </si>
  <si>
    <t>PF (Employer's Contribution)</t>
  </si>
  <si>
    <t>Flexible Benefit Plan</t>
  </si>
  <si>
    <t>Maximum Limits - Annual Amount</t>
  </si>
  <si>
    <t>Annual Amount Opted</t>
  </si>
  <si>
    <t>Leave Travel Allowance</t>
  </si>
  <si>
    <t>Less:</t>
  </si>
  <si>
    <t>Employee's Contribution to PF</t>
  </si>
  <si>
    <t>Net Take Home (Subject to applicable TDS)</t>
  </si>
  <si>
    <t xml:space="preserve">Notes: </t>
  </si>
  <si>
    <t>1. Please maintain the confidentiality of the information filled in the form.</t>
  </si>
  <si>
    <t>2. Please fill the details in colored cells and submit with payroll team through email.</t>
  </si>
  <si>
    <t>Opera Solutions India Private Limited</t>
  </si>
  <si>
    <t>No</t>
  </si>
  <si>
    <t>Yes</t>
  </si>
  <si>
    <r>
      <t xml:space="preserve">Date of Joining 
</t>
    </r>
    <r>
      <rPr>
        <b/>
        <sz val="8"/>
        <color rgb="FF0000FF"/>
        <rFont val="Calibri"/>
        <family val="2"/>
        <scheme val="minor"/>
      </rPr>
      <t>(DD/MM/YYYY)</t>
    </r>
  </si>
  <si>
    <t>Salary Structure - FY 2018-19</t>
  </si>
  <si>
    <t>Food Coupon Allowance</t>
  </si>
  <si>
    <t>Shankar Dutt Mishra</t>
  </si>
  <si>
    <t>LEAD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</si>
</sst>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[$-409]dd\-mmm\-yy;@"/>
    <numFmt numFmtId="166" formatCode="mmmm\ d\,\ yyyy"/>
    <numFmt numFmtId="167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color indexed="6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2" applyFont="1" applyFill="1" applyAlignment="1" applyProtection="1">
      <alignment vertical="top"/>
    </xf>
    <xf numFmtId="0" fontId="4" fillId="0" borderId="0" xfId="2" applyFont="1" applyFill="1" applyAlignment="1" applyProtection="1">
      <alignment vertical="top"/>
    </xf>
    <xf numFmtId="0" fontId="6" fillId="0" borderId="0" xfId="2" applyFont="1" applyBorder="1" applyAlignment="1" applyProtection="1">
      <alignment horizontal="center" vertical="top"/>
    </xf>
    <xf numFmtId="0" fontId="3" fillId="0" borderId="0" xfId="2" applyFont="1" applyAlignment="1" applyProtection="1">
      <alignment vertical="top"/>
    </xf>
    <xf numFmtId="0" fontId="3" fillId="0" borderId="0" xfId="2" applyFont="1" applyAlignment="1" applyProtection="1">
      <alignment horizontal="left" vertical="top"/>
    </xf>
    <xf numFmtId="0" fontId="3" fillId="0" borderId="0" xfId="2" applyFont="1" applyBorder="1" applyAlignment="1" applyProtection="1">
      <alignment vertical="top"/>
    </xf>
    <xf numFmtId="0" fontId="6" fillId="0" borderId="0" xfId="2" applyFont="1" applyFill="1" applyAlignment="1" applyProtection="1">
      <alignment horizontal="left"/>
    </xf>
    <xf numFmtId="0" fontId="3" fillId="0" borderId="0" xfId="2" applyFont="1" applyFill="1" applyAlignment="1" applyProtection="1"/>
    <xf numFmtId="0" fontId="3" fillId="0" borderId="0" xfId="2" applyFont="1" applyFill="1" applyAlignment="1" applyProtection="1">
      <alignment horizontal="left"/>
    </xf>
    <xf numFmtId="0" fontId="3" fillId="0" borderId="0" xfId="2" applyFont="1" applyFill="1" applyBorder="1" applyAlignment="1" applyProtection="1">
      <alignment horizontal="left"/>
    </xf>
    <xf numFmtId="0" fontId="6" fillId="0" borderId="0" xfId="2" applyFont="1" applyFill="1" applyAlignment="1" applyProtection="1">
      <alignment horizontal="left" wrapText="1"/>
    </xf>
    <xf numFmtId="167" fontId="3" fillId="0" borderId="0" xfId="1" applyNumberFormat="1" applyFont="1" applyFill="1" applyAlignment="1" applyProtection="1"/>
    <xf numFmtId="0" fontId="6" fillId="0" borderId="8" xfId="2" applyFont="1" applyFill="1" applyBorder="1" applyAlignment="1" applyProtection="1">
      <alignment horizontal="left"/>
    </xf>
    <xf numFmtId="0" fontId="6" fillId="0" borderId="9" xfId="2" applyFont="1" applyFill="1" applyBorder="1" applyAlignment="1" applyProtection="1"/>
    <xf numFmtId="0" fontId="3" fillId="0" borderId="9" xfId="2" applyFont="1" applyFill="1" applyBorder="1" applyAlignment="1" applyProtection="1"/>
    <xf numFmtId="0" fontId="8" fillId="0" borderId="10" xfId="2" applyFont="1" applyFill="1" applyBorder="1" applyAlignment="1" applyProtection="1"/>
    <xf numFmtId="0" fontId="6" fillId="0" borderId="1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2" xfId="2" applyFont="1" applyFill="1" applyBorder="1" applyAlignment="1" applyProtection="1"/>
    <xf numFmtId="0" fontId="6" fillId="0" borderId="14" xfId="2" applyFont="1" applyFill="1" applyBorder="1" applyAlignment="1" applyProtection="1">
      <alignment horizontal="center"/>
    </xf>
    <xf numFmtId="0" fontId="6" fillId="0" borderId="15" xfId="2" applyFont="1" applyFill="1" applyBorder="1" applyAlignment="1" applyProtection="1">
      <alignment horizontal="center"/>
    </xf>
    <xf numFmtId="0" fontId="3" fillId="0" borderId="1" xfId="2" applyFont="1" applyFill="1" applyBorder="1" applyAlignment="1" applyProtection="1"/>
    <xf numFmtId="167" fontId="3" fillId="0" borderId="0" xfId="1" applyNumberFormat="1" applyFont="1" applyFill="1" applyBorder="1" applyAlignment="1" applyProtection="1">
      <protection hidden="1"/>
    </xf>
    <xf numFmtId="10" fontId="3" fillId="0" borderId="2" xfId="3" applyNumberFormat="1" applyFont="1" applyFill="1" applyBorder="1" applyAlignment="1" applyProtection="1">
      <alignment horizontal="center"/>
      <protection hidden="1"/>
    </xf>
    <xf numFmtId="167" fontId="3" fillId="0" borderId="2" xfId="1" applyNumberFormat="1" applyFont="1" applyFill="1" applyBorder="1" applyAlignment="1" applyProtection="1"/>
    <xf numFmtId="167" fontId="3" fillId="0" borderId="16" xfId="1" applyNumberFormat="1" applyFont="1" applyFill="1" applyBorder="1" applyAlignment="1" applyProtection="1">
      <alignment horizontal="left"/>
      <protection hidden="1"/>
    </xf>
    <xf numFmtId="167" fontId="3" fillId="0" borderId="17" xfId="1" applyNumberFormat="1" applyFont="1" applyFill="1" applyBorder="1" applyAlignment="1" applyProtection="1">
      <alignment horizontal="left"/>
      <protection hidden="1"/>
    </xf>
    <xf numFmtId="9" fontId="3" fillId="0" borderId="0" xfId="2" applyNumberFormat="1" applyFont="1" applyFill="1" applyAlignment="1" applyProtection="1"/>
    <xf numFmtId="0" fontId="3" fillId="0" borderId="0" xfId="2" applyFont="1" applyFill="1" applyBorder="1" applyAlignment="1" applyProtection="1">
      <alignment horizontal="right"/>
    </xf>
    <xf numFmtId="167" fontId="3" fillId="0" borderId="0" xfId="1" applyNumberFormat="1" applyFont="1" applyFill="1" applyBorder="1" applyAlignment="1" applyProtection="1">
      <alignment horizontal="left"/>
    </xf>
    <xf numFmtId="0" fontId="3" fillId="0" borderId="2" xfId="2" applyFont="1" applyFill="1" applyBorder="1" applyAlignment="1" applyProtection="1">
      <alignment horizontal="left"/>
    </xf>
    <xf numFmtId="0" fontId="9" fillId="0" borderId="1" xfId="2" applyFont="1" applyFill="1" applyBorder="1" applyAlignment="1" applyProtection="1"/>
    <xf numFmtId="10" fontId="3" fillId="0" borderId="18" xfId="2" applyNumberFormat="1" applyFont="1" applyFill="1" applyBorder="1" applyAlignment="1" applyProtection="1">
      <alignment horizontal="center"/>
    </xf>
    <xf numFmtId="0" fontId="3" fillId="0" borderId="1" xfId="2" applyFont="1" applyFill="1" applyBorder="1" applyAlignment="1" applyProtection="1">
      <alignment vertical="top" wrapText="1"/>
    </xf>
    <xf numFmtId="0" fontId="3" fillId="0" borderId="0" xfId="2" applyFont="1" applyFill="1" applyBorder="1" applyAlignment="1" applyProtection="1">
      <alignment vertical="top" wrapText="1"/>
    </xf>
    <xf numFmtId="0" fontId="10" fillId="0" borderId="4" xfId="2" applyFont="1" applyFill="1" applyBorder="1" applyAlignment="1" applyProtection="1">
      <alignment horizontal="center" vertical="top" wrapText="1"/>
    </xf>
    <xf numFmtId="0" fontId="6" fillId="2" borderId="4" xfId="2" applyFont="1" applyFill="1" applyBorder="1" applyAlignment="1" applyProtection="1">
      <alignment horizontal="center" vertical="top" wrapText="1"/>
    </xf>
    <xf numFmtId="10" fontId="6" fillId="0" borderId="15" xfId="2" applyNumberFormat="1" applyFont="1" applyFill="1" applyBorder="1" applyAlignment="1" applyProtection="1">
      <alignment horizontal="center" vertical="top" wrapText="1"/>
    </xf>
    <xf numFmtId="0" fontId="3" fillId="0" borderId="2" xfId="2" applyFont="1" applyFill="1" applyBorder="1" applyAlignment="1" applyProtection="1">
      <alignment horizontal="center" vertical="top" wrapText="1"/>
    </xf>
    <xf numFmtId="167" fontId="3" fillId="0" borderId="16" xfId="1" applyNumberFormat="1" applyFont="1" applyFill="1" applyBorder="1" applyAlignment="1" applyProtection="1">
      <alignment horizontal="left" vertical="top" wrapText="1"/>
      <protection hidden="1"/>
    </xf>
    <xf numFmtId="0" fontId="3" fillId="0" borderId="0" xfId="2" applyFont="1" applyFill="1" applyAlignment="1" applyProtection="1">
      <alignment vertical="top" wrapText="1"/>
    </xf>
    <xf numFmtId="0" fontId="11" fillId="0" borderId="0" xfId="2" applyFont="1" applyFill="1" applyBorder="1" applyAlignment="1" applyProtection="1"/>
    <xf numFmtId="167" fontId="12" fillId="0" borderId="19" xfId="1" applyNumberFormat="1" applyFont="1" applyFill="1" applyBorder="1" applyAlignment="1" applyProtection="1">
      <alignment horizontal="center"/>
      <protection hidden="1"/>
    </xf>
    <xf numFmtId="10" fontId="3" fillId="0" borderId="20" xfId="3" applyNumberFormat="1" applyFont="1" applyFill="1" applyBorder="1" applyAlignment="1" applyProtection="1">
      <alignment horizontal="center"/>
      <protection hidden="1"/>
    </xf>
    <xf numFmtId="167" fontId="3" fillId="0" borderId="2" xfId="1" applyNumberFormat="1" applyFont="1" applyFill="1" applyBorder="1" applyAlignment="1" applyProtection="1">
      <alignment horizontal="left"/>
    </xf>
    <xf numFmtId="167" fontId="12" fillId="0" borderId="16" xfId="1" applyNumberFormat="1" applyFont="1" applyFill="1" applyBorder="1" applyAlignment="1" applyProtection="1">
      <alignment horizontal="left"/>
      <protection hidden="1"/>
    </xf>
    <xf numFmtId="9" fontId="10" fillId="0" borderId="4" xfId="2" applyNumberFormat="1" applyFont="1" applyFill="1" applyBorder="1" applyAlignment="1" applyProtection="1">
      <alignment horizontal="center"/>
    </xf>
    <xf numFmtId="0" fontId="3" fillId="0" borderId="4" xfId="2" applyFont="1" applyFill="1" applyBorder="1" applyAlignment="1" applyProtection="1"/>
    <xf numFmtId="10" fontId="6" fillId="0" borderId="15" xfId="2" applyNumberFormat="1" applyFont="1" applyFill="1" applyBorder="1" applyAlignment="1" applyProtection="1">
      <alignment horizontal="center"/>
    </xf>
    <xf numFmtId="167" fontId="10" fillId="0" borderId="21" xfId="1" applyNumberFormat="1" applyFont="1" applyFill="1" applyBorder="1" applyAlignment="1" applyProtection="1">
      <alignment horizontal="left"/>
      <protection hidden="1"/>
    </xf>
    <xf numFmtId="167" fontId="3" fillId="0" borderId="22" xfId="1" applyNumberFormat="1" applyFont="1" applyFill="1" applyBorder="1" applyAlignment="1" applyProtection="1">
      <alignment horizontal="left"/>
      <protection hidden="1"/>
    </xf>
    <xf numFmtId="167" fontId="3" fillId="0" borderId="0" xfId="2" applyNumberFormat="1" applyFont="1" applyFill="1" applyAlignment="1" applyProtection="1"/>
    <xf numFmtId="0" fontId="3" fillId="0" borderId="1" xfId="2" applyFont="1" applyFill="1" applyBorder="1" applyAlignment="1" applyProtection="1">
      <alignment horizontal="left"/>
    </xf>
    <xf numFmtId="0" fontId="13" fillId="0" borderId="0" xfId="2" applyFont="1" applyFill="1" applyBorder="1" applyAlignment="1" applyProtection="1">
      <alignment horizontal="left"/>
    </xf>
    <xf numFmtId="10" fontId="14" fillId="0" borderId="2" xfId="3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/>
    <xf numFmtId="0" fontId="6" fillId="0" borderId="0" xfId="2" applyFont="1" applyFill="1" applyBorder="1" applyAlignment="1" applyProtection="1"/>
    <xf numFmtId="167" fontId="3" fillId="0" borderId="0" xfId="1" applyNumberFormat="1" applyFont="1" applyFill="1" applyBorder="1" applyAlignment="1" applyProtection="1"/>
    <xf numFmtId="167" fontId="6" fillId="0" borderId="0" xfId="1" applyNumberFormat="1" applyFont="1" applyFill="1" applyBorder="1" applyAlignment="1" applyProtection="1">
      <alignment horizontal="right"/>
    </xf>
    <xf numFmtId="167" fontId="6" fillId="0" borderId="2" xfId="1" applyNumberFormat="1" applyFont="1" applyFill="1" applyBorder="1" applyAlignment="1" applyProtection="1">
      <alignment horizontal="right"/>
    </xf>
    <xf numFmtId="167" fontId="12" fillId="0" borderId="23" xfId="1" applyNumberFormat="1" applyFont="1" applyFill="1" applyBorder="1" applyAlignment="1" applyProtection="1">
      <alignment horizontal="left"/>
      <protection hidden="1"/>
    </xf>
    <xf numFmtId="167" fontId="3" fillId="0" borderId="24" xfId="1" applyNumberFormat="1" applyFont="1" applyFill="1" applyBorder="1" applyAlignment="1" applyProtection="1">
      <alignment horizontal="left"/>
      <protection hidden="1"/>
    </xf>
    <xf numFmtId="0" fontId="3" fillId="0" borderId="5" xfId="2" applyFont="1" applyFill="1" applyBorder="1" applyAlignment="1" applyProtection="1">
      <alignment horizontal="left"/>
    </xf>
    <xf numFmtId="0" fontId="3" fillId="0" borderId="6" xfId="2" applyFont="1" applyFill="1" applyBorder="1" applyAlignment="1" applyProtection="1"/>
    <xf numFmtId="167" fontId="10" fillId="0" borderId="6" xfId="1" applyNumberFormat="1" applyFont="1" applyFill="1" applyBorder="1" applyAlignment="1" applyProtection="1"/>
    <xf numFmtId="167" fontId="3" fillId="0" borderId="6" xfId="1" applyNumberFormat="1" applyFont="1" applyFill="1" applyBorder="1" applyAlignment="1" applyProtection="1">
      <alignment horizontal="left"/>
    </xf>
    <xf numFmtId="167" fontId="3" fillId="0" borderId="7" xfId="1" applyNumberFormat="1" applyFont="1" applyFill="1" applyBorder="1" applyAlignment="1" applyProtection="1">
      <alignment horizontal="left"/>
    </xf>
    <xf numFmtId="167" fontId="3" fillId="0" borderId="0" xfId="1" applyNumberFormat="1" applyFont="1" applyFill="1" applyAlignment="1" applyProtection="1">
      <alignment horizontal="left"/>
    </xf>
    <xf numFmtId="167" fontId="10" fillId="0" borderId="25" xfId="1" applyNumberFormat="1" applyFont="1" applyFill="1" applyBorder="1" applyAlignment="1" applyProtection="1">
      <alignment horizontal="left"/>
      <protection hidden="1"/>
    </xf>
    <xf numFmtId="167" fontId="3" fillId="0" borderId="26" xfId="1" applyNumberFormat="1" applyFont="1" applyFill="1" applyBorder="1" applyAlignment="1" applyProtection="1">
      <alignment horizontal="left"/>
      <protection hidden="1"/>
    </xf>
    <xf numFmtId="164" fontId="3" fillId="0" borderId="0" xfId="2" applyNumberFormat="1" applyFont="1" applyFill="1" applyAlignment="1" applyProtection="1"/>
    <xf numFmtId="167" fontId="10" fillId="0" borderId="0" xfId="1" applyNumberFormat="1" applyFont="1" applyFill="1" applyBorder="1" applyAlignment="1" applyProtection="1"/>
    <xf numFmtId="167" fontId="10" fillId="0" borderId="0" xfId="1" applyNumberFormat="1" applyFont="1" applyFill="1" applyBorder="1" applyAlignment="1" applyProtection="1">
      <alignment horizontal="left"/>
      <protection hidden="1"/>
    </xf>
    <xf numFmtId="167" fontId="3" fillId="0" borderId="0" xfId="1" applyNumberFormat="1" applyFont="1" applyFill="1" applyBorder="1" applyAlignment="1" applyProtection="1">
      <alignment horizontal="left"/>
      <protection hidden="1"/>
    </xf>
    <xf numFmtId="167" fontId="3" fillId="0" borderId="0" xfId="2" applyNumberFormat="1" applyFont="1" applyFill="1" applyAlignment="1" applyProtection="1">
      <alignment vertical="top"/>
    </xf>
    <xf numFmtId="0" fontId="8" fillId="0" borderId="0" xfId="2" applyFont="1" applyFill="1" applyAlignment="1" applyProtection="1">
      <alignment vertical="top"/>
    </xf>
    <xf numFmtId="167" fontId="6" fillId="0" borderId="0" xfId="2" applyNumberFormat="1" applyFont="1" applyFill="1" applyAlignment="1" applyProtection="1">
      <alignment vertical="top"/>
    </xf>
    <xf numFmtId="167" fontId="12" fillId="0" borderId="29" xfId="1" applyNumberFormat="1" applyFont="1" applyFill="1" applyBorder="1" applyAlignment="1" applyProtection="1">
      <alignment horizontal="center"/>
      <protection hidden="1"/>
    </xf>
    <xf numFmtId="167" fontId="3" fillId="2" borderId="29" xfId="1" applyNumberFormat="1" applyFont="1" applyFill="1" applyBorder="1" applyAlignment="1" applyProtection="1">
      <alignment horizontal="right"/>
      <protection locked="0"/>
    </xf>
    <xf numFmtId="167" fontId="12" fillId="0" borderId="19" xfId="1" applyNumberFormat="1" applyFont="1" applyFill="1" applyBorder="1" applyAlignment="1" applyProtection="1">
      <alignment horizontal="center"/>
      <protection locked="0" hidden="1"/>
    </xf>
    <xf numFmtId="167" fontId="6" fillId="2" borderId="3" xfId="5" applyNumberFormat="1" applyFont="1" applyFill="1" applyBorder="1" applyAlignment="1" applyProtection="1">
      <protection locked="0"/>
    </xf>
    <xf numFmtId="0" fontId="10" fillId="0" borderId="27" xfId="2" applyFont="1" applyFill="1" applyBorder="1" applyAlignment="1" applyProtection="1">
      <alignment horizontal="center"/>
    </xf>
    <xf numFmtId="0" fontId="10" fillId="0" borderId="28" xfId="2" applyFont="1" applyFill="1" applyBorder="1" applyAlignment="1" applyProtection="1">
      <alignment horizontal="center"/>
    </xf>
    <xf numFmtId="0" fontId="6" fillId="0" borderId="8" xfId="2" applyFont="1" applyFill="1" applyBorder="1" applyAlignment="1" applyProtection="1">
      <alignment horizontal="center"/>
    </xf>
    <xf numFmtId="0" fontId="6" fillId="0" borderId="10" xfId="2" applyFont="1" applyFill="1" applyBorder="1" applyAlignment="1" applyProtection="1">
      <alignment horizontal="center"/>
    </xf>
    <xf numFmtId="0" fontId="2" fillId="0" borderId="11" xfId="2" applyFont="1" applyFill="1" applyBorder="1" applyAlignment="1" applyProtection="1">
      <alignment horizontal="center" vertical="top"/>
    </xf>
    <xf numFmtId="0" fontId="2" fillId="0" borderId="12" xfId="2" applyFont="1" applyFill="1" applyBorder="1" applyAlignment="1" applyProtection="1">
      <alignment horizontal="center" vertical="top"/>
    </xf>
    <xf numFmtId="0" fontId="2" fillId="0" borderId="13" xfId="2" applyFont="1" applyFill="1" applyBorder="1" applyAlignment="1" applyProtection="1">
      <alignment horizontal="center" vertical="top"/>
    </xf>
    <xf numFmtId="0" fontId="5" fillId="0" borderId="11" xfId="2" applyFont="1" applyBorder="1" applyAlignment="1" applyProtection="1">
      <alignment horizontal="center" vertical="top"/>
    </xf>
    <xf numFmtId="0" fontId="5" fillId="0" borderId="12" xfId="2" applyFont="1" applyBorder="1" applyAlignment="1" applyProtection="1">
      <alignment horizontal="center" vertical="top"/>
    </xf>
    <xf numFmtId="0" fontId="5" fillId="0" borderId="13" xfId="2" applyFont="1" applyBorder="1" applyAlignment="1" applyProtection="1">
      <alignment horizontal="center" vertical="top"/>
    </xf>
    <xf numFmtId="0" fontId="6" fillId="2" borderId="27" xfId="2" applyNumberFormat="1" applyFont="1" applyFill="1" applyBorder="1" applyAlignment="1" applyProtection="1">
      <alignment horizontal="center"/>
      <protection locked="0"/>
    </xf>
    <xf numFmtId="0" fontId="6" fillId="2" borderId="28" xfId="2" applyNumberFormat="1" applyFont="1" applyFill="1" applyBorder="1" applyAlignment="1" applyProtection="1">
      <alignment horizontal="center"/>
      <protection locked="0"/>
    </xf>
    <xf numFmtId="165" fontId="6" fillId="2" borderId="27" xfId="2" applyNumberFormat="1" applyFont="1" applyFill="1" applyBorder="1" applyAlignment="1" applyProtection="1">
      <alignment horizontal="center"/>
      <protection locked="0"/>
    </xf>
    <xf numFmtId="165" fontId="6" fillId="2" borderId="28" xfId="2" applyNumberFormat="1" applyFont="1" applyFill="1" applyBorder="1" applyAlignment="1" applyProtection="1">
      <alignment horizontal="center"/>
      <protection locked="0"/>
    </xf>
    <xf numFmtId="166" fontId="6" fillId="2" borderId="27" xfId="2" applyNumberFormat="1" applyFont="1" applyFill="1" applyBorder="1" applyAlignment="1" applyProtection="1">
      <alignment horizontal="center"/>
      <protection locked="0"/>
    </xf>
    <xf numFmtId="166" fontId="6" fillId="2" borderId="28" xfId="2" applyNumberFormat="1" applyFont="1" applyFill="1" applyBorder="1" applyAlignment="1" applyProtection="1">
      <alignment horizontal="center"/>
      <protection locked="0"/>
    </xf>
  </cellXfs>
  <cellStyles count="6">
    <cellStyle name="Comma" xfId="1" builtinId="3"/>
    <cellStyle name="Comma 2" xfId="5" xr:uid="{00000000-0005-0000-0000-000001000000}"/>
    <cellStyle name="Normal" xfId="0" builtinId="0"/>
    <cellStyle name="Normal 2" xfId="2" xr:uid="{00000000-0005-0000-0000-000003000000}"/>
    <cellStyle name="Normal 2 2 2" xfId="4" xr:uid="{00000000-0005-0000-0000-000004000000}"/>
    <cellStyle name="Percent 2" xfId="3" xr:uid="{00000000-0005-0000-0000-000005000000}"/>
  </cellStyles>
  <dxfs count="0"/>
  <tableStyles count="0" defaultTableStyle="TableStyleMedium9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8</xdr:row>
      <xdr:rowOff>38100</xdr:rowOff>
    </xdr:from>
    <xdr:to>
      <xdr:col>4</xdr:col>
      <xdr:colOff>962025</xdr:colOff>
      <xdr:row>9</xdr:row>
      <xdr:rowOff>19050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828925" y="1209675"/>
          <a:ext cx="819150" cy="152400"/>
        </a:xfrm>
        <a:prstGeom prst="rightArrow">
          <a:avLst>
            <a:gd name="adj1" fmla="val 50000"/>
            <a:gd name="adj2" fmla="val 134375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sharma\Local%20Settings\Temporary%20Internet%20Files\OLK18\Salary%20reimbursemen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of of Investments"/>
    </sheetNames>
    <sheetDataSet>
      <sheetData sheetId="0" refreshError="1">
        <row r="65523">
          <cell r="B65523" t="str">
            <v>Gurgaon</v>
          </cell>
        </row>
        <row r="65524">
          <cell r="B65524" t="str">
            <v>Chennai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S43"/>
  <sheetViews>
    <sheetView showGridLines="0" tabSelected="1" zoomScaleNormal="100" workbookViewId="0">
      <selection activeCell="F9" sqref="F9"/>
    </sheetView>
  </sheetViews>
  <sheetFormatPr defaultColWidth="0" defaultRowHeight="12.75" zeroHeight="1" x14ac:dyDescent="0.2"/>
  <cols>
    <col min="1" max="1" width="1.5703125" style="1" customWidth="1"/>
    <col min="2" max="2" width="20.28515625" style="1" customWidth="1"/>
    <col min="3" max="3" width="0.7109375" style="1" customWidth="1"/>
    <col min="4" max="4" width="13.140625" style="1" customWidth="1"/>
    <col min="5" max="5" width="16" style="1" customWidth="1"/>
    <col min="6" max="6" width="16.140625" style="1" customWidth="1"/>
    <col min="7" max="7" width="12.42578125" style="1" customWidth="1"/>
    <col min="8" max="8" width="1" style="1" customWidth="1"/>
    <col min="9" max="9" width="13.5703125" style="1" customWidth="1"/>
    <col min="10" max="10" width="12.5703125" style="1" customWidth="1"/>
    <col min="11" max="11" width="1.140625" style="1" customWidth="1"/>
    <col min="12" max="12" width="14.7109375" style="1" hidden="1" customWidth="1"/>
    <col min="13" max="13" width="19.42578125" style="1" hidden="1" customWidth="1"/>
    <col min="14" max="14" width="9.140625" style="1" hidden="1" customWidth="1"/>
    <col min="15" max="15" width="9.85546875" style="1" hidden="1" customWidth="1"/>
    <col min="16" max="253" width="0" style="1" hidden="1" customWidth="1"/>
    <col min="254" max="16384" width="9.140625" style="1" hidden="1"/>
  </cols>
  <sheetData>
    <row r="1" spans="2:19" ht="16.5" thickBot="1" x14ac:dyDescent="0.25">
      <c r="B1" s="86" t="s">
        <v>24</v>
      </c>
      <c r="C1" s="87"/>
      <c r="D1" s="87"/>
      <c r="E1" s="87"/>
      <c r="F1" s="87"/>
      <c r="G1" s="87"/>
      <c r="H1" s="87"/>
      <c r="I1" s="87"/>
      <c r="J1" s="88"/>
    </row>
    <row r="2" spans="2:19" ht="7.5" customHeight="1" thickBot="1" x14ac:dyDescent="0.25">
      <c r="B2" s="2"/>
    </row>
    <row r="3" spans="2:19" s="4" customFormat="1" ht="16.5" thickBot="1" x14ac:dyDescent="0.25">
      <c r="B3" s="89" t="s">
        <v>28</v>
      </c>
      <c r="C3" s="90"/>
      <c r="D3" s="90"/>
      <c r="E3" s="90"/>
      <c r="F3" s="90"/>
      <c r="G3" s="90"/>
      <c r="H3" s="90"/>
      <c r="I3" s="90"/>
      <c r="J3" s="91"/>
      <c r="K3" s="3"/>
    </row>
    <row r="4" spans="2:19" s="4" customFormat="1" ht="6" customHeight="1" x14ac:dyDescent="0.2">
      <c r="B4" s="5"/>
      <c r="C4" s="6"/>
      <c r="D4" s="6"/>
      <c r="E4" s="6"/>
      <c r="F4" s="6"/>
      <c r="G4" s="6"/>
      <c r="H4" s="6"/>
      <c r="I4" s="6"/>
      <c r="J4" s="6"/>
      <c r="K4" s="6"/>
    </row>
    <row r="5" spans="2:19" s="8" customFormat="1" ht="14.45" customHeight="1" x14ac:dyDescent="0.2">
      <c r="B5" s="7" t="s">
        <v>0</v>
      </c>
      <c r="D5" s="92" t="s">
        <v>30</v>
      </c>
      <c r="E5" s="93"/>
      <c r="F5" s="7" t="s">
        <v>1</v>
      </c>
      <c r="G5" s="9"/>
      <c r="H5" s="9"/>
      <c r="I5" s="92">
        <v>417</v>
      </c>
      <c r="J5" s="93"/>
      <c r="K5" s="10"/>
    </row>
    <row r="6" spans="2:19" s="8" customFormat="1" ht="16.899999999999999" customHeight="1" x14ac:dyDescent="0.2">
      <c r="B6" s="7"/>
      <c r="F6" s="7"/>
      <c r="G6" s="9"/>
      <c r="H6" s="9"/>
      <c r="I6" s="7"/>
      <c r="J6" s="7"/>
      <c r="K6" s="10"/>
    </row>
    <row r="7" spans="2:19" s="8" customFormat="1" ht="26.45" customHeight="1" x14ac:dyDescent="0.2">
      <c r="B7" s="11" t="s">
        <v>27</v>
      </c>
      <c r="D7" s="94">
        <v>41463</v>
      </c>
      <c r="E7" s="95"/>
      <c r="F7" s="7" t="s">
        <v>2</v>
      </c>
      <c r="G7" s="9"/>
      <c r="H7" s="9"/>
      <c r="I7" s="96" t="s">
        <v>31</v>
      </c>
      <c r="J7" s="97"/>
      <c r="K7" s="10"/>
    </row>
    <row r="8" spans="2:19" s="8" customFormat="1" ht="7.5" customHeight="1" thickBot="1" x14ac:dyDescent="0.25">
      <c r="H8" s="12"/>
      <c r="J8" s="10"/>
      <c r="K8" s="10"/>
    </row>
    <row r="9" spans="2:19" s="8" customFormat="1" ht="13.5" thickBot="1" x14ac:dyDescent="0.25">
      <c r="B9" s="13" t="s">
        <v>3</v>
      </c>
      <c r="C9" s="14"/>
      <c r="D9" s="14"/>
      <c r="E9" s="15"/>
      <c r="F9" s="81">
        <v>1912680</v>
      </c>
      <c r="G9" s="16" t="s">
        <v>4</v>
      </c>
      <c r="H9" s="9"/>
      <c r="I9" s="84" t="s">
        <v>5</v>
      </c>
      <c r="J9" s="85"/>
      <c r="K9" s="10"/>
    </row>
    <row r="10" spans="2:19" s="8" customFormat="1" x14ac:dyDescent="0.2">
      <c r="B10" s="17" t="s">
        <v>6</v>
      </c>
      <c r="C10" s="18"/>
      <c r="D10" s="18"/>
      <c r="E10" s="18"/>
      <c r="F10" s="18"/>
      <c r="G10" s="19"/>
      <c r="H10" s="19"/>
      <c r="I10" s="20" t="s">
        <v>7</v>
      </c>
      <c r="J10" s="21" t="s">
        <v>8</v>
      </c>
    </row>
    <row r="11" spans="2:19" s="8" customFormat="1" x14ac:dyDescent="0.2">
      <c r="B11" s="22" t="s">
        <v>9</v>
      </c>
      <c r="C11" s="18"/>
      <c r="D11" s="18"/>
      <c r="E11" s="18"/>
      <c r="F11" s="23">
        <f>IF(F9&lt;450000,180000,F9*40%)</f>
        <v>765072</v>
      </c>
      <c r="G11" s="24">
        <f>IF(ISERROR(F11/$F$9),0,F11/$F$9)</f>
        <v>0.4</v>
      </c>
      <c r="H11" s="25"/>
      <c r="I11" s="26">
        <f>F11/12</f>
        <v>63756</v>
      </c>
      <c r="J11" s="27">
        <f>I11*12</f>
        <v>765072</v>
      </c>
      <c r="K11" s="28"/>
    </row>
    <row r="12" spans="2:19" s="8" customFormat="1" x14ac:dyDescent="0.2">
      <c r="B12" s="22" t="s">
        <v>10</v>
      </c>
      <c r="C12" s="18"/>
      <c r="D12" s="18"/>
      <c r="E12" s="18"/>
      <c r="F12" s="23">
        <f>IF(F9&lt;300000,F11*10%,F11*50%)</f>
        <v>382536</v>
      </c>
      <c r="G12" s="24">
        <f>IF(ISERROR(F12/$F$9),0,F12/$F$9)</f>
        <v>0.2</v>
      </c>
      <c r="H12" s="25"/>
      <c r="I12" s="26">
        <f>F12/12</f>
        <v>31878</v>
      </c>
      <c r="J12" s="27">
        <f>I12*12</f>
        <v>382536</v>
      </c>
    </row>
    <row r="13" spans="2:19" s="8" customFormat="1" x14ac:dyDescent="0.2">
      <c r="B13" s="22" t="s">
        <v>11</v>
      </c>
      <c r="C13" s="18"/>
      <c r="D13" s="18"/>
      <c r="E13" s="29" t="s">
        <v>12</v>
      </c>
      <c r="F13" s="23">
        <f>F9-(F11+F12+F14)-SUM(F17:F18)</f>
        <v>673263.3600000001</v>
      </c>
      <c r="G13" s="24">
        <f>IF(ISERROR(F13/$F$9),0,F13/$F$9)</f>
        <v>0.35200000000000004</v>
      </c>
      <c r="H13" s="25"/>
      <c r="I13" s="26">
        <f>F13/12</f>
        <v>56105.280000000006</v>
      </c>
      <c r="J13" s="27">
        <f>I13*12</f>
        <v>673263.3600000001</v>
      </c>
    </row>
    <row r="14" spans="2:19" s="8" customFormat="1" x14ac:dyDescent="0.2">
      <c r="B14" s="22" t="s">
        <v>13</v>
      </c>
      <c r="C14" s="18"/>
      <c r="D14" s="18"/>
      <c r="E14" s="18"/>
      <c r="F14" s="23">
        <f>F11*12%</f>
        <v>91808.639999999999</v>
      </c>
      <c r="G14" s="24">
        <f>IF(ISERROR(F14/$F$9),0,F14/$F$9)</f>
        <v>4.8000000000000001E-2</v>
      </c>
      <c r="H14" s="25"/>
      <c r="I14" s="26"/>
      <c r="J14" s="27"/>
    </row>
    <row r="15" spans="2:19" s="8" customFormat="1" x14ac:dyDescent="0.2">
      <c r="B15" s="32" t="s">
        <v>14</v>
      </c>
      <c r="C15" s="18"/>
      <c r="D15" s="18"/>
      <c r="E15" s="82" t="s">
        <v>15</v>
      </c>
      <c r="F15" s="83"/>
      <c r="G15" s="33"/>
      <c r="H15" s="31"/>
      <c r="I15" s="26"/>
      <c r="J15" s="27"/>
    </row>
    <row r="16" spans="2:19" s="41" customFormat="1" ht="25.5" x14ac:dyDescent="0.2">
      <c r="B16" s="34"/>
      <c r="C16" s="35"/>
      <c r="D16" s="18"/>
      <c r="E16" s="36"/>
      <c r="F16" s="37" t="s">
        <v>16</v>
      </c>
      <c r="G16" s="38" t="s">
        <v>4</v>
      </c>
      <c r="H16" s="39"/>
      <c r="I16" s="40"/>
      <c r="J16" s="27"/>
      <c r="L16" s="8"/>
      <c r="M16" s="8"/>
      <c r="N16" s="8"/>
      <c r="O16" s="8"/>
      <c r="P16" s="8"/>
      <c r="Q16" s="8"/>
      <c r="R16" s="8"/>
      <c r="S16" s="8"/>
    </row>
    <row r="17" spans="2:253" s="8" customFormat="1" x14ac:dyDescent="0.2">
      <c r="B17" s="22" t="s">
        <v>17</v>
      </c>
      <c r="C17" s="18"/>
      <c r="D17" s="42" t="str">
        <f>IF(F17&gt;E17,"Please Recheck","")</f>
        <v/>
      </c>
      <c r="E17" s="43">
        <f>$F$11/12</f>
        <v>63756</v>
      </c>
      <c r="F17" s="80"/>
      <c r="G17" s="44">
        <f t="shared" ref="G17:G18" si="0">IF(ISERROR(F17/$F$9),0,F17/$F$9)</f>
        <v>0</v>
      </c>
      <c r="H17" s="45"/>
      <c r="I17" s="46">
        <f t="shared" ref="I17:I18" si="1">F17/12</f>
        <v>0</v>
      </c>
      <c r="J17" s="27">
        <f>F17</f>
        <v>0</v>
      </c>
    </row>
    <row r="18" spans="2:253" s="8" customFormat="1" x14ac:dyDescent="0.2">
      <c r="B18" s="22" t="s">
        <v>29</v>
      </c>
      <c r="C18" s="18"/>
      <c r="D18" s="42"/>
      <c r="E18" s="78">
        <f>50*3*22*12</f>
        <v>39600</v>
      </c>
      <c r="F18" s="79"/>
      <c r="G18" s="44">
        <f t="shared" si="0"/>
        <v>0</v>
      </c>
      <c r="H18" s="45"/>
      <c r="I18" s="46">
        <f t="shared" si="1"/>
        <v>0</v>
      </c>
      <c r="J18" s="27">
        <f>F18</f>
        <v>0</v>
      </c>
    </row>
    <row r="19" spans="2:253" s="8" customFormat="1" x14ac:dyDescent="0.2">
      <c r="B19" s="22"/>
      <c r="D19" s="10"/>
      <c r="E19" s="47"/>
      <c r="F19" s="48"/>
      <c r="G19" s="49">
        <f>SUM(G17:G17)</f>
        <v>0</v>
      </c>
      <c r="H19" s="45"/>
      <c r="I19" s="50">
        <f>SUM(I11:I18)</f>
        <v>151739.28</v>
      </c>
      <c r="J19" s="51">
        <f>SUM(J11:J18)</f>
        <v>1820871.36</v>
      </c>
      <c r="L19" s="52"/>
    </row>
    <row r="20" spans="2:253" s="8" customFormat="1" ht="18.75" customHeight="1" x14ac:dyDescent="0.25">
      <c r="B20" s="53"/>
      <c r="C20" s="29"/>
      <c r="D20" s="54"/>
      <c r="G20" s="55">
        <f>IF(ISERROR(SUM(G11:G14)+G19+F17/F9),0,(SUM(G11:G14)+G19+F17/F9))</f>
        <v>1.0000000000000002</v>
      </c>
      <c r="H20" s="45"/>
      <c r="I20" s="56"/>
      <c r="J20" s="51"/>
    </row>
    <row r="21" spans="2:253" s="8" customFormat="1" x14ac:dyDescent="0.2">
      <c r="B21" s="22"/>
      <c r="C21" s="18"/>
      <c r="D21" s="57" t="s">
        <v>18</v>
      </c>
      <c r="E21" s="58" t="s">
        <v>19</v>
      </c>
      <c r="F21" s="59"/>
      <c r="G21" s="60"/>
      <c r="H21" s="59"/>
      <c r="I21" s="61">
        <f>F14/12</f>
        <v>7650.72</v>
      </c>
      <c r="J21" s="62">
        <f>I21*12</f>
        <v>91808.639999999999</v>
      </c>
    </row>
    <row r="22" spans="2:253" s="8" customFormat="1" ht="13.5" thickBot="1" x14ac:dyDescent="0.25">
      <c r="B22" s="63"/>
      <c r="C22" s="64"/>
      <c r="D22" s="64"/>
      <c r="E22" s="65" t="s">
        <v>20</v>
      </c>
      <c r="F22" s="66"/>
      <c r="G22" s="67"/>
      <c r="H22" s="68"/>
      <c r="I22" s="69">
        <f>I19-I21</f>
        <v>144088.56</v>
      </c>
      <c r="J22" s="70">
        <f>J19-J21</f>
        <v>1729062.7200000002</v>
      </c>
      <c r="K22" s="30"/>
      <c r="L22" s="3"/>
      <c r="M22" s="71"/>
    </row>
    <row r="23" spans="2:253" s="8" customFormat="1" x14ac:dyDescent="0.2">
      <c r="B23" s="10"/>
      <c r="C23" s="18"/>
      <c r="D23" s="18"/>
      <c r="E23" s="72"/>
      <c r="F23" s="30"/>
      <c r="G23" s="30"/>
      <c r="H23" s="68"/>
      <c r="I23" s="73"/>
      <c r="J23" s="74"/>
      <c r="K23" s="30"/>
      <c r="L23" s="3"/>
      <c r="M23" s="71"/>
    </row>
    <row r="24" spans="2:253" x14ac:dyDescent="0.2">
      <c r="L24" s="75"/>
      <c r="M24" s="75"/>
      <c r="N24" s="75"/>
      <c r="O24" s="75"/>
      <c r="IS24" s="75"/>
    </row>
    <row r="25" spans="2:253" x14ac:dyDescent="0.2">
      <c r="B25" s="76" t="s">
        <v>21</v>
      </c>
      <c r="M25" s="75"/>
      <c r="N25" s="75"/>
      <c r="O25" s="75"/>
    </row>
    <row r="26" spans="2:253" x14ac:dyDescent="0.2">
      <c r="B26" s="76" t="s">
        <v>22</v>
      </c>
      <c r="O26" s="77"/>
    </row>
    <row r="27" spans="2:253" x14ac:dyDescent="0.2">
      <c r="B27" s="76" t="s">
        <v>23</v>
      </c>
    </row>
    <row r="28" spans="2:253" x14ac:dyDescent="0.2"/>
    <row r="29" spans="2:253" x14ac:dyDescent="0.2"/>
    <row r="30" spans="2:253" x14ac:dyDescent="0.2"/>
    <row r="31" spans="2:253" hidden="1" x14ac:dyDescent="0.2"/>
    <row r="32" spans="2:253" hidden="1" x14ac:dyDescent="0.2"/>
    <row r="33" spans="2:2" hidden="1" x14ac:dyDescent="0.2"/>
    <row r="34" spans="2:2" hidden="1" x14ac:dyDescent="0.2"/>
    <row r="35" spans="2:2" hidden="1" x14ac:dyDescent="0.2">
      <c r="B35" s="1" t="s">
        <v>26</v>
      </c>
    </row>
    <row r="36" spans="2:2" hidden="1" x14ac:dyDescent="0.2">
      <c r="B36" s="1" t="s">
        <v>25</v>
      </c>
    </row>
    <row r="37" spans="2:2" x14ac:dyDescent="0.2"/>
    <row r="38" spans="2:2" x14ac:dyDescent="0.2"/>
    <row r="39" spans="2:2" x14ac:dyDescent="0.2"/>
    <row r="40" spans="2:2" x14ac:dyDescent="0.2"/>
    <row r="41" spans="2:2" x14ac:dyDescent="0.2"/>
    <row r="42" spans="2:2" x14ac:dyDescent="0.2"/>
    <row r="43" spans="2:2" x14ac:dyDescent="0.2"/>
  </sheetData>
  <sheetProtection password="CB3B" sheet="1" objects="1" scenarios="1"/>
  <mergeCells count="8">
    <mergeCell ref="E15:F15"/>
    <mergeCell ref="I9:J9"/>
    <mergeCell ref="B1:J1"/>
    <mergeCell ref="B3:J3"/>
    <mergeCell ref="D5:E5"/>
    <mergeCell ref="I5:J5"/>
    <mergeCell ref="D7:E7"/>
    <mergeCell ref="I7:J7"/>
  </mergeCells>
  <dataValidations count="3">
    <dataValidation type="list" showInputMessage="1" showErrorMessage="1" sqref="H17:H18" xr:uid="{00000000-0002-0000-0000-000000000000}">
      <formula1>$D$17:$E$17</formula1>
    </dataValidation>
    <dataValidation type="whole" operator="lessThanOrEqual" allowBlank="1" showInputMessage="1" showErrorMessage="1" error="Maximum Limit Exceeded" prompt="Please input value upto maximum limit as applicable" sqref="F17" xr:uid="{00000000-0002-0000-0000-000001000000}">
      <formula1>E17</formula1>
    </dataValidation>
    <dataValidation type="whole" operator="equal" allowBlank="1" showInputMessage="1" showErrorMessage="1" error="Maximum Limit Exceeded" prompt="Please input value upto maximum limit as applicable" sqref="F18" xr:uid="{00000000-0002-0000-0000-000002000000}">
      <formula1>E18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Structure</vt:lpstr>
    </vt:vector>
  </TitlesOfParts>
  <Company>Operasolutions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Bhushan Pandey</dc:creator>
  <cp:lastModifiedBy>shankar.dutt</cp:lastModifiedBy>
  <cp:lastPrinted>2013-04-08T12:07:13Z</cp:lastPrinted>
  <dcterms:created xsi:type="dcterms:W3CDTF">2008-04-02T17:08:19Z</dcterms:created>
  <dcterms:modified xsi:type="dcterms:W3CDTF">2019-02-14T03:21:24Z</dcterms:modified>
</cp:coreProperties>
</file>