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d9c9832c8f81fdc/Desktop/Class/"/>
    </mc:Choice>
  </mc:AlternateContent>
  <xr:revisionPtr revIDLastSave="0" documentId="8_{0E568FBB-A9AD-4DF4-B98E-BA4A67D3CF6E}" xr6:coauthVersionLast="47" xr6:coauthVersionMax="47" xr10:uidLastSave="{00000000-0000-0000-0000-000000000000}"/>
  <bookViews>
    <workbookView xWindow="-28920" yWindow="-120" windowWidth="29040" windowHeight="15840" firstSheet="1" activeTab="4" xr2:uid="{00000000-000D-0000-FFFF-FFFF00000000}"/>
  </bookViews>
  <sheets>
    <sheet name="Category Outcomes" sheetId="2" r:id="rId1"/>
    <sheet name="Sub-Category Outcomes" sheetId="3" r:id="rId2"/>
    <sheet name="Date Created Outcomes" sheetId="5" r:id="rId3"/>
    <sheet name="Goal Outcomes" sheetId="6" r:id="rId4"/>
    <sheet name="Statistical Analysis" sheetId="7" r:id="rId5"/>
    <sheet name="Crowdfunding" sheetId="1" r:id="rId6"/>
  </sheets>
  <definedNames>
    <definedName name="_xlchart.v1.0" hidden="1">'Statistical Analysis'!$G$1</definedName>
    <definedName name="_xlchart.v1.1" hidden="1">'Statistical Analysis'!$G$2:$G$1001</definedName>
    <definedName name="_xlchart.v1.10" hidden="1">'Statistical Analysis'!$C$1</definedName>
    <definedName name="_xlchart.v1.11" hidden="1">'Statistical Analysis'!$C$2:$C$1001</definedName>
    <definedName name="_xlchart.v1.2" hidden="1">'Statistical Analysis'!$I$1</definedName>
    <definedName name="_xlchart.v1.3" hidden="1">'Statistical Analysis'!$I$2:$I$1001</definedName>
    <definedName name="_xlchart.v1.4" hidden="1">'Statistical Analysis'!$G$1</definedName>
    <definedName name="_xlchart.v1.5" hidden="1">'Statistical Analysis'!$G$2:$G$1001</definedName>
    <definedName name="_xlchart.v1.6" hidden="1">'Statistical Analysis'!$I$1</definedName>
    <definedName name="_xlchart.v1.7" hidden="1">'Statistical Analysis'!$I$2:$I$1001</definedName>
    <definedName name="_xlchart.v1.8" hidden="1">'Statistical Analysis'!$A$1</definedName>
    <definedName name="_xlchart.v1.9" hidden="1">'Statistical Analysis'!$A$2:$A$1001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3" i="7" l="1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N50" i="7"/>
  <c r="O50" i="7"/>
  <c r="N51" i="7"/>
  <c r="O51" i="7"/>
  <c r="N52" i="7"/>
  <c r="O52" i="7"/>
  <c r="N53" i="7"/>
  <c r="O53" i="7"/>
  <c r="N54" i="7"/>
  <c r="O54" i="7"/>
  <c r="N55" i="7"/>
  <c r="O55" i="7"/>
  <c r="N56" i="7"/>
  <c r="O56" i="7"/>
  <c r="N57" i="7"/>
  <c r="O57" i="7"/>
  <c r="N58" i="7"/>
  <c r="O58" i="7"/>
  <c r="N59" i="7"/>
  <c r="O59" i="7"/>
  <c r="N60" i="7"/>
  <c r="O60" i="7"/>
  <c r="N61" i="7"/>
  <c r="O61" i="7"/>
  <c r="N62" i="7"/>
  <c r="O62" i="7"/>
  <c r="N63" i="7"/>
  <c r="O63" i="7"/>
  <c r="N64" i="7"/>
  <c r="O64" i="7"/>
  <c r="N65" i="7"/>
  <c r="O65" i="7"/>
  <c r="N66" i="7"/>
  <c r="O66" i="7"/>
  <c r="N67" i="7"/>
  <c r="O67" i="7"/>
  <c r="N68" i="7"/>
  <c r="O68" i="7"/>
  <c r="N69" i="7"/>
  <c r="O69" i="7"/>
  <c r="N70" i="7"/>
  <c r="O70" i="7"/>
  <c r="N71" i="7"/>
  <c r="O71" i="7"/>
  <c r="N72" i="7"/>
  <c r="O72" i="7"/>
  <c r="N73" i="7"/>
  <c r="O73" i="7"/>
  <c r="N74" i="7"/>
  <c r="O74" i="7"/>
  <c r="N75" i="7"/>
  <c r="O75" i="7"/>
  <c r="N76" i="7"/>
  <c r="O76" i="7"/>
  <c r="N77" i="7"/>
  <c r="O77" i="7"/>
  <c r="N78" i="7"/>
  <c r="O78" i="7"/>
  <c r="N79" i="7"/>
  <c r="O79" i="7"/>
  <c r="N80" i="7"/>
  <c r="O80" i="7"/>
  <c r="N81" i="7"/>
  <c r="O81" i="7"/>
  <c r="N82" i="7"/>
  <c r="O82" i="7"/>
  <c r="N83" i="7"/>
  <c r="O83" i="7"/>
  <c r="N84" i="7"/>
  <c r="O84" i="7"/>
  <c r="N85" i="7"/>
  <c r="O85" i="7"/>
  <c r="N86" i="7"/>
  <c r="O86" i="7"/>
  <c r="N87" i="7"/>
  <c r="O87" i="7"/>
  <c r="N88" i="7"/>
  <c r="O88" i="7"/>
  <c r="N89" i="7"/>
  <c r="O89" i="7"/>
  <c r="N90" i="7"/>
  <c r="O90" i="7"/>
  <c r="N91" i="7"/>
  <c r="O91" i="7"/>
  <c r="N92" i="7"/>
  <c r="O92" i="7"/>
  <c r="N93" i="7"/>
  <c r="O93" i="7"/>
  <c r="N94" i="7"/>
  <c r="O94" i="7"/>
  <c r="N95" i="7"/>
  <c r="O95" i="7"/>
  <c r="N96" i="7"/>
  <c r="O96" i="7"/>
  <c r="N97" i="7"/>
  <c r="O97" i="7"/>
  <c r="N98" i="7"/>
  <c r="O98" i="7"/>
  <c r="N99" i="7"/>
  <c r="O99" i="7"/>
  <c r="N100" i="7"/>
  <c r="O100" i="7"/>
  <c r="N101" i="7"/>
  <c r="O101" i="7"/>
  <c r="N102" i="7"/>
  <c r="O102" i="7"/>
  <c r="N103" i="7"/>
  <c r="O103" i="7"/>
  <c r="N104" i="7"/>
  <c r="O104" i="7"/>
  <c r="N105" i="7"/>
  <c r="O105" i="7"/>
  <c r="N106" i="7"/>
  <c r="O106" i="7"/>
  <c r="N107" i="7"/>
  <c r="O107" i="7"/>
  <c r="N108" i="7"/>
  <c r="O108" i="7"/>
  <c r="N109" i="7"/>
  <c r="O109" i="7"/>
  <c r="N110" i="7"/>
  <c r="O110" i="7"/>
  <c r="N111" i="7"/>
  <c r="O111" i="7"/>
  <c r="N112" i="7"/>
  <c r="O112" i="7"/>
  <c r="N113" i="7"/>
  <c r="O113" i="7"/>
  <c r="N114" i="7"/>
  <c r="O114" i="7"/>
  <c r="N115" i="7"/>
  <c r="O115" i="7"/>
  <c r="N116" i="7"/>
  <c r="O116" i="7"/>
  <c r="N117" i="7"/>
  <c r="O117" i="7"/>
  <c r="N118" i="7"/>
  <c r="O118" i="7"/>
  <c r="N119" i="7"/>
  <c r="O119" i="7"/>
  <c r="N120" i="7"/>
  <c r="O120" i="7"/>
  <c r="N121" i="7"/>
  <c r="O121" i="7"/>
  <c r="N122" i="7"/>
  <c r="O122" i="7"/>
  <c r="N123" i="7"/>
  <c r="O123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N134" i="7"/>
  <c r="O134" i="7"/>
  <c r="N135" i="7"/>
  <c r="O135" i="7"/>
  <c r="N136" i="7"/>
  <c r="O136" i="7"/>
  <c r="N137" i="7"/>
  <c r="O137" i="7"/>
  <c r="N138" i="7"/>
  <c r="O138" i="7"/>
  <c r="N139" i="7"/>
  <c r="O139" i="7"/>
  <c r="N140" i="7"/>
  <c r="O140" i="7"/>
  <c r="N141" i="7"/>
  <c r="O141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N164" i="7"/>
  <c r="O164" i="7"/>
  <c r="N165" i="7"/>
  <c r="O165" i="7"/>
  <c r="N166" i="7"/>
  <c r="O166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N176" i="7"/>
  <c r="O176" i="7"/>
  <c r="N177" i="7"/>
  <c r="O177" i="7"/>
  <c r="N178" i="7"/>
  <c r="O178" i="7"/>
  <c r="N179" i="7"/>
  <c r="O179" i="7"/>
  <c r="N180" i="7"/>
  <c r="O180" i="7"/>
  <c r="N181" i="7"/>
  <c r="O181" i="7"/>
  <c r="N182" i="7"/>
  <c r="O182" i="7"/>
  <c r="N183" i="7"/>
  <c r="O183" i="7"/>
  <c r="N184" i="7"/>
  <c r="O184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N195" i="7"/>
  <c r="O195" i="7"/>
  <c r="N196" i="7"/>
  <c r="O196" i="7"/>
  <c r="N197" i="7"/>
  <c r="O197" i="7"/>
  <c r="N198" i="7"/>
  <c r="O198" i="7"/>
  <c r="N199" i="7"/>
  <c r="O199" i="7"/>
  <c r="N200" i="7"/>
  <c r="O200" i="7"/>
  <c r="N201" i="7"/>
  <c r="O201" i="7"/>
  <c r="N202" i="7"/>
  <c r="O202" i="7"/>
  <c r="N203" i="7"/>
  <c r="O203" i="7"/>
  <c r="N204" i="7"/>
  <c r="O204" i="7"/>
  <c r="N205" i="7"/>
  <c r="O205" i="7"/>
  <c r="N206" i="7"/>
  <c r="O206" i="7"/>
  <c r="N207" i="7"/>
  <c r="O207" i="7"/>
  <c r="N208" i="7"/>
  <c r="O208" i="7"/>
  <c r="N209" i="7"/>
  <c r="O209" i="7"/>
  <c r="N210" i="7"/>
  <c r="O210" i="7"/>
  <c r="N211" i="7"/>
  <c r="O211" i="7"/>
  <c r="N212" i="7"/>
  <c r="O212" i="7"/>
  <c r="N213" i="7"/>
  <c r="O213" i="7"/>
  <c r="N214" i="7"/>
  <c r="O214" i="7"/>
  <c r="N215" i="7"/>
  <c r="O215" i="7"/>
  <c r="N216" i="7"/>
  <c r="O216" i="7"/>
  <c r="N217" i="7"/>
  <c r="O217" i="7"/>
  <c r="N218" i="7"/>
  <c r="O218" i="7"/>
  <c r="N219" i="7"/>
  <c r="O219" i="7"/>
  <c r="N220" i="7"/>
  <c r="O220" i="7"/>
  <c r="N221" i="7"/>
  <c r="O221" i="7"/>
  <c r="N222" i="7"/>
  <c r="O222" i="7"/>
  <c r="N223" i="7"/>
  <c r="O223" i="7"/>
  <c r="N224" i="7"/>
  <c r="O224" i="7"/>
  <c r="N225" i="7"/>
  <c r="O225" i="7"/>
  <c r="N226" i="7"/>
  <c r="O226" i="7"/>
  <c r="N227" i="7"/>
  <c r="O227" i="7"/>
  <c r="N228" i="7"/>
  <c r="O228" i="7"/>
  <c r="N229" i="7"/>
  <c r="O229" i="7"/>
  <c r="N230" i="7"/>
  <c r="O230" i="7"/>
  <c r="N231" i="7"/>
  <c r="O231" i="7"/>
  <c r="N232" i="7"/>
  <c r="O232" i="7"/>
  <c r="N233" i="7"/>
  <c r="O233" i="7"/>
  <c r="N234" i="7"/>
  <c r="O234" i="7"/>
  <c r="N235" i="7"/>
  <c r="O235" i="7"/>
  <c r="N236" i="7"/>
  <c r="O236" i="7"/>
  <c r="N237" i="7"/>
  <c r="O237" i="7"/>
  <c r="N238" i="7"/>
  <c r="O238" i="7"/>
  <c r="N239" i="7"/>
  <c r="O239" i="7"/>
  <c r="N240" i="7"/>
  <c r="O240" i="7"/>
  <c r="N241" i="7"/>
  <c r="O241" i="7"/>
  <c r="N242" i="7"/>
  <c r="O242" i="7"/>
  <c r="N243" i="7"/>
  <c r="O243" i="7"/>
  <c r="N244" i="7"/>
  <c r="O244" i="7"/>
  <c r="N245" i="7"/>
  <c r="O245" i="7"/>
  <c r="N246" i="7"/>
  <c r="O246" i="7"/>
  <c r="N247" i="7"/>
  <c r="O247" i="7"/>
  <c r="N248" i="7"/>
  <c r="O248" i="7"/>
  <c r="N249" i="7"/>
  <c r="O249" i="7"/>
  <c r="N250" i="7"/>
  <c r="O250" i="7"/>
  <c r="N251" i="7"/>
  <c r="O251" i="7"/>
  <c r="N252" i="7"/>
  <c r="O252" i="7"/>
  <c r="N253" i="7"/>
  <c r="O253" i="7"/>
  <c r="N254" i="7"/>
  <c r="O254" i="7"/>
  <c r="N255" i="7"/>
  <c r="O255" i="7"/>
  <c r="N256" i="7"/>
  <c r="O256" i="7"/>
  <c r="N257" i="7"/>
  <c r="O257" i="7"/>
  <c r="N258" i="7"/>
  <c r="O258" i="7"/>
  <c r="N259" i="7"/>
  <c r="O259" i="7"/>
  <c r="N260" i="7"/>
  <c r="O260" i="7"/>
  <c r="N261" i="7"/>
  <c r="O261" i="7"/>
  <c r="N262" i="7"/>
  <c r="O262" i="7"/>
  <c r="N263" i="7"/>
  <c r="O263" i="7"/>
  <c r="N264" i="7"/>
  <c r="O264" i="7"/>
  <c r="N265" i="7"/>
  <c r="O265" i="7"/>
  <c r="N266" i="7"/>
  <c r="O266" i="7"/>
  <c r="N267" i="7"/>
  <c r="O267" i="7"/>
  <c r="N268" i="7"/>
  <c r="O268" i="7"/>
  <c r="N269" i="7"/>
  <c r="O269" i="7"/>
  <c r="N270" i="7"/>
  <c r="O270" i="7"/>
  <c r="N271" i="7"/>
  <c r="O271" i="7"/>
  <c r="N272" i="7"/>
  <c r="O272" i="7"/>
  <c r="N273" i="7"/>
  <c r="O273" i="7"/>
  <c r="N274" i="7"/>
  <c r="O274" i="7"/>
  <c r="N275" i="7"/>
  <c r="O275" i="7"/>
  <c r="N276" i="7"/>
  <c r="O276" i="7"/>
  <c r="N277" i="7"/>
  <c r="O277" i="7"/>
  <c r="N278" i="7"/>
  <c r="O278" i="7"/>
  <c r="N279" i="7"/>
  <c r="O279" i="7"/>
  <c r="N280" i="7"/>
  <c r="O280" i="7"/>
  <c r="N281" i="7"/>
  <c r="O281" i="7"/>
  <c r="N282" i="7"/>
  <c r="O282" i="7"/>
  <c r="N283" i="7"/>
  <c r="O283" i="7"/>
  <c r="N284" i="7"/>
  <c r="O284" i="7"/>
  <c r="N285" i="7"/>
  <c r="O285" i="7"/>
  <c r="N286" i="7"/>
  <c r="O286" i="7"/>
  <c r="N287" i="7"/>
  <c r="O287" i="7"/>
  <c r="N288" i="7"/>
  <c r="O288" i="7"/>
  <c r="N289" i="7"/>
  <c r="O289" i="7"/>
  <c r="N290" i="7"/>
  <c r="O290" i="7"/>
  <c r="N291" i="7"/>
  <c r="O291" i="7"/>
  <c r="N292" i="7"/>
  <c r="O292" i="7"/>
  <c r="N293" i="7"/>
  <c r="O293" i="7"/>
  <c r="N294" i="7"/>
  <c r="O294" i="7"/>
  <c r="N295" i="7"/>
  <c r="O295" i="7"/>
  <c r="N296" i="7"/>
  <c r="O296" i="7"/>
  <c r="N297" i="7"/>
  <c r="O297" i="7"/>
  <c r="N298" i="7"/>
  <c r="O298" i="7"/>
  <c r="N299" i="7"/>
  <c r="O299" i="7"/>
  <c r="N300" i="7"/>
  <c r="O300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N322" i="7"/>
  <c r="O322" i="7"/>
  <c r="N323" i="7"/>
  <c r="O323" i="7"/>
  <c r="N324" i="7"/>
  <c r="O324" i="7"/>
  <c r="N325" i="7"/>
  <c r="O325" i="7"/>
  <c r="N326" i="7"/>
  <c r="O326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N347" i="7"/>
  <c r="O347" i="7"/>
  <c r="N348" i="7"/>
  <c r="O348" i="7"/>
  <c r="N349" i="7"/>
  <c r="O349" i="7"/>
  <c r="N350" i="7"/>
  <c r="O350" i="7"/>
  <c r="N351" i="7"/>
  <c r="O351" i="7"/>
  <c r="N352" i="7"/>
  <c r="O352" i="7"/>
  <c r="N353" i="7"/>
  <c r="O353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N361" i="7"/>
  <c r="O361" i="7"/>
  <c r="N362" i="7"/>
  <c r="O362" i="7"/>
  <c r="N363" i="7"/>
  <c r="O363" i="7"/>
  <c r="N364" i="7"/>
  <c r="O364" i="7"/>
  <c r="N365" i="7"/>
  <c r="O365" i="7"/>
  <c r="N366" i="7"/>
  <c r="O366" i="7"/>
  <c r="N367" i="7"/>
  <c r="O367" i="7"/>
  <c r="N368" i="7"/>
  <c r="O368" i="7"/>
  <c r="N369" i="7"/>
  <c r="O369" i="7"/>
  <c r="N370" i="7"/>
  <c r="O370" i="7"/>
  <c r="N371" i="7"/>
  <c r="O371" i="7"/>
  <c r="N372" i="7"/>
  <c r="O372" i="7"/>
  <c r="N373" i="7"/>
  <c r="O373" i="7"/>
  <c r="N374" i="7"/>
  <c r="O374" i="7"/>
  <c r="N375" i="7"/>
  <c r="O375" i="7"/>
  <c r="N376" i="7"/>
  <c r="O376" i="7"/>
  <c r="N377" i="7"/>
  <c r="O377" i="7"/>
  <c r="N378" i="7"/>
  <c r="O378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N399" i="7"/>
  <c r="O399" i="7"/>
  <c r="N400" i="7"/>
  <c r="O400" i="7"/>
  <c r="N401" i="7"/>
  <c r="O401" i="7"/>
  <c r="N402" i="7"/>
  <c r="O402" i="7"/>
  <c r="N403" i="7"/>
  <c r="O403" i="7"/>
  <c r="N404" i="7"/>
  <c r="O404" i="7"/>
  <c r="N405" i="7"/>
  <c r="O405" i="7"/>
  <c r="N406" i="7"/>
  <c r="O406" i="7"/>
  <c r="N407" i="7"/>
  <c r="O407" i="7"/>
  <c r="N408" i="7"/>
  <c r="O408" i="7"/>
  <c r="N409" i="7"/>
  <c r="O409" i="7"/>
  <c r="N410" i="7"/>
  <c r="O410" i="7"/>
  <c r="N411" i="7"/>
  <c r="O411" i="7"/>
  <c r="N412" i="7"/>
  <c r="O412" i="7"/>
  <c r="N413" i="7"/>
  <c r="O413" i="7"/>
  <c r="N414" i="7"/>
  <c r="O414" i="7"/>
  <c r="N415" i="7"/>
  <c r="O415" i="7"/>
  <c r="N416" i="7"/>
  <c r="O416" i="7"/>
  <c r="N417" i="7"/>
  <c r="O417" i="7"/>
  <c r="N418" i="7"/>
  <c r="O418" i="7"/>
  <c r="N419" i="7"/>
  <c r="O419" i="7"/>
  <c r="N420" i="7"/>
  <c r="O420" i="7"/>
  <c r="N421" i="7"/>
  <c r="O421" i="7"/>
  <c r="N422" i="7"/>
  <c r="O422" i="7"/>
  <c r="N423" i="7"/>
  <c r="O423" i="7"/>
  <c r="N424" i="7"/>
  <c r="O424" i="7"/>
  <c r="N425" i="7"/>
  <c r="O425" i="7"/>
  <c r="N426" i="7"/>
  <c r="O426" i="7"/>
  <c r="N427" i="7"/>
  <c r="O427" i="7"/>
  <c r="N428" i="7"/>
  <c r="O428" i="7"/>
  <c r="N429" i="7"/>
  <c r="O429" i="7"/>
  <c r="N430" i="7"/>
  <c r="O430" i="7"/>
  <c r="N431" i="7"/>
  <c r="O431" i="7"/>
  <c r="N432" i="7"/>
  <c r="O432" i="7"/>
  <c r="N433" i="7"/>
  <c r="O433" i="7"/>
  <c r="N434" i="7"/>
  <c r="O434" i="7"/>
  <c r="N435" i="7"/>
  <c r="O435" i="7"/>
  <c r="N436" i="7"/>
  <c r="O436" i="7"/>
  <c r="N437" i="7"/>
  <c r="O437" i="7"/>
  <c r="N438" i="7"/>
  <c r="O438" i="7"/>
  <c r="N439" i="7"/>
  <c r="O439" i="7"/>
  <c r="N440" i="7"/>
  <c r="O440" i="7"/>
  <c r="N441" i="7"/>
  <c r="O441" i="7"/>
  <c r="N442" i="7"/>
  <c r="O442" i="7"/>
  <c r="N443" i="7"/>
  <c r="O443" i="7"/>
  <c r="N444" i="7"/>
  <c r="O444" i="7"/>
  <c r="N445" i="7"/>
  <c r="O445" i="7"/>
  <c r="N446" i="7"/>
  <c r="O446" i="7"/>
  <c r="N447" i="7"/>
  <c r="O447" i="7"/>
  <c r="N448" i="7"/>
  <c r="O448" i="7"/>
  <c r="N449" i="7"/>
  <c r="O449" i="7"/>
  <c r="N450" i="7"/>
  <c r="O450" i="7"/>
  <c r="N451" i="7"/>
  <c r="O451" i="7"/>
  <c r="N452" i="7"/>
  <c r="O452" i="7"/>
  <c r="N453" i="7"/>
  <c r="O453" i="7"/>
  <c r="N454" i="7"/>
  <c r="O454" i="7"/>
  <c r="N455" i="7"/>
  <c r="O455" i="7"/>
  <c r="N456" i="7"/>
  <c r="O456" i="7"/>
  <c r="N457" i="7"/>
  <c r="O457" i="7"/>
  <c r="N458" i="7"/>
  <c r="O458" i="7"/>
  <c r="N459" i="7"/>
  <c r="O459" i="7"/>
  <c r="N460" i="7"/>
  <c r="O460" i="7"/>
  <c r="N461" i="7"/>
  <c r="O461" i="7"/>
  <c r="N462" i="7"/>
  <c r="O462" i="7"/>
  <c r="N463" i="7"/>
  <c r="O463" i="7"/>
  <c r="N464" i="7"/>
  <c r="O464" i="7"/>
  <c r="N465" i="7"/>
  <c r="O465" i="7"/>
  <c r="N466" i="7"/>
  <c r="O466" i="7"/>
  <c r="N467" i="7"/>
  <c r="O467" i="7"/>
  <c r="N468" i="7"/>
  <c r="O468" i="7"/>
  <c r="N469" i="7"/>
  <c r="O469" i="7"/>
  <c r="N470" i="7"/>
  <c r="O470" i="7"/>
  <c r="N471" i="7"/>
  <c r="O471" i="7"/>
  <c r="N472" i="7"/>
  <c r="O472" i="7"/>
  <c r="N473" i="7"/>
  <c r="O473" i="7"/>
  <c r="N474" i="7"/>
  <c r="O474" i="7"/>
  <c r="N475" i="7"/>
  <c r="O475" i="7"/>
  <c r="N476" i="7"/>
  <c r="O476" i="7"/>
  <c r="N477" i="7"/>
  <c r="O477" i="7"/>
  <c r="N478" i="7"/>
  <c r="O478" i="7"/>
  <c r="N479" i="7"/>
  <c r="O479" i="7"/>
  <c r="N480" i="7"/>
  <c r="O480" i="7"/>
  <c r="N481" i="7"/>
  <c r="O481" i="7"/>
  <c r="N482" i="7"/>
  <c r="O482" i="7"/>
  <c r="N483" i="7"/>
  <c r="O483" i="7"/>
  <c r="N484" i="7"/>
  <c r="O484" i="7"/>
  <c r="N485" i="7"/>
  <c r="O485" i="7"/>
  <c r="N486" i="7"/>
  <c r="O486" i="7"/>
  <c r="N487" i="7"/>
  <c r="O487" i="7"/>
  <c r="N488" i="7"/>
  <c r="O488" i="7"/>
  <c r="N489" i="7"/>
  <c r="O489" i="7"/>
  <c r="N490" i="7"/>
  <c r="O490" i="7"/>
  <c r="N491" i="7"/>
  <c r="O491" i="7"/>
  <c r="N492" i="7"/>
  <c r="O492" i="7"/>
  <c r="N493" i="7"/>
  <c r="O493" i="7"/>
  <c r="N494" i="7"/>
  <c r="O494" i="7"/>
  <c r="N495" i="7"/>
  <c r="O495" i="7"/>
  <c r="N496" i="7"/>
  <c r="O496" i="7"/>
  <c r="N497" i="7"/>
  <c r="O497" i="7"/>
  <c r="N498" i="7"/>
  <c r="O498" i="7"/>
  <c r="N499" i="7"/>
  <c r="O499" i="7"/>
  <c r="N500" i="7"/>
  <c r="O500" i="7"/>
  <c r="N501" i="7"/>
  <c r="O501" i="7"/>
  <c r="N502" i="7"/>
  <c r="O502" i="7"/>
  <c r="N503" i="7"/>
  <c r="O503" i="7"/>
  <c r="N504" i="7"/>
  <c r="O504" i="7"/>
  <c r="N505" i="7"/>
  <c r="O505" i="7"/>
  <c r="N506" i="7"/>
  <c r="O506" i="7"/>
  <c r="N507" i="7"/>
  <c r="O507" i="7"/>
  <c r="N508" i="7"/>
  <c r="O508" i="7"/>
  <c r="N509" i="7"/>
  <c r="O509" i="7"/>
  <c r="N510" i="7"/>
  <c r="O510" i="7"/>
  <c r="N511" i="7"/>
  <c r="O511" i="7"/>
  <c r="N512" i="7"/>
  <c r="O512" i="7"/>
  <c r="N513" i="7"/>
  <c r="O513" i="7"/>
  <c r="N514" i="7"/>
  <c r="O514" i="7"/>
  <c r="N515" i="7"/>
  <c r="O515" i="7"/>
  <c r="N516" i="7"/>
  <c r="O516" i="7"/>
  <c r="N517" i="7"/>
  <c r="O517" i="7"/>
  <c r="N518" i="7"/>
  <c r="O518" i="7"/>
  <c r="N519" i="7"/>
  <c r="O519" i="7"/>
  <c r="N520" i="7"/>
  <c r="O520" i="7"/>
  <c r="N521" i="7"/>
  <c r="O521" i="7"/>
  <c r="N522" i="7"/>
  <c r="O522" i="7"/>
  <c r="N523" i="7"/>
  <c r="O523" i="7"/>
  <c r="N524" i="7"/>
  <c r="O524" i="7"/>
  <c r="N525" i="7"/>
  <c r="O525" i="7"/>
  <c r="N526" i="7"/>
  <c r="O526" i="7"/>
  <c r="N527" i="7"/>
  <c r="O527" i="7"/>
  <c r="N528" i="7"/>
  <c r="O528" i="7"/>
  <c r="N529" i="7"/>
  <c r="O529" i="7"/>
  <c r="N530" i="7"/>
  <c r="O530" i="7"/>
  <c r="N531" i="7"/>
  <c r="O531" i="7"/>
  <c r="N532" i="7"/>
  <c r="O532" i="7"/>
  <c r="N533" i="7"/>
  <c r="O533" i="7"/>
  <c r="N534" i="7"/>
  <c r="O534" i="7"/>
  <c r="N535" i="7"/>
  <c r="O535" i="7"/>
  <c r="N536" i="7"/>
  <c r="O536" i="7"/>
  <c r="N537" i="7"/>
  <c r="O537" i="7"/>
  <c r="N538" i="7"/>
  <c r="O538" i="7"/>
  <c r="N539" i="7"/>
  <c r="O539" i="7"/>
  <c r="N540" i="7"/>
  <c r="O540" i="7"/>
  <c r="N541" i="7"/>
  <c r="O541" i="7"/>
  <c r="N542" i="7"/>
  <c r="O542" i="7"/>
  <c r="N543" i="7"/>
  <c r="O543" i="7"/>
  <c r="N544" i="7"/>
  <c r="O544" i="7"/>
  <c r="N545" i="7"/>
  <c r="O545" i="7"/>
  <c r="N546" i="7"/>
  <c r="O546" i="7"/>
  <c r="N547" i="7"/>
  <c r="O547" i="7"/>
  <c r="N548" i="7"/>
  <c r="O548" i="7"/>
  <c r="N549" i="7"/>
  <c r="O549" i="7"/>
  <c r="N550" i="7"/>
  <c r="O550" i="7"/>
  <c r="N551" i="7"/>
  <c r="O551" i="7"/>
  <c r="N552" i="7"/>
  <c r="O552" i="7"/>
  <c r="N553" i="7"/>
  <c r="O553" i="7"/>
  <c r="N554" i="7"/>
  <c r="O554" i="7"/>
  <c r="N555" i="7"/>
  <c r="O555" i="7"/>
  <c r="N556" i="7"/>
  <c r="O556" i="7"/>
  <c r="N557" i="7"/>
  <c r="O557" i="7"/>
  <c r="N558" i="7"/>
  <c r="O558" i="7"/>
  <c r="N559" i="7"/>
  <c r="O559" i="7"/>
  <c r="N560" i="7"/>
  <c r="O560" i="7"/>
  <c r="N561" i="7"/>
  <c r="O561" i="7"/>
  <c r="N562" i="7"/>
  <c r="O562" i="7"/>
  <c r="N563" i="7"/>
  <c r="O563" i="7"/>
  <c r="N564" i="7"/>
  <c r="O564" i="7"/>
  <c r="N565" i="7"/>
  <c r="O565" i="7"/>
  <c r="N566" i="7"/>
  <c r="O566" i="7"/>
  <c r="N567" i="7"/>
  <c r="O567" i="7"/>
  <c r="N568" i="7"/>
  <c r="O568" i="7"/>
  <c r="N569" i="7"/>
  <c r="O569" i="7"/>
  <c r="N570" i="7"/>
  <c r="O570" i="7"/>
  <c r="N571" i="7"/>
  <c r="O571" i="7"/>
  <c r="N572" i="7"/>
  <c r="O572" i="7"/>
  <c r="N573" i="7"/>
  <c r="O573" i="7"/>
  <c r="N574" i="7"/>
  <c r="O574" i="7"/>
  <c r="N575" i="7"/>
  <c r="O575" i="7"/>
  <c r="N576" i="7"/>
  <c r="O576" i="7"/>
  <c r="N577" i="7"/>
  <c r="O577" i="7"/>
  <c r="N578" i="7"/>
  <c r="O578" i="7"/>
  <c r="N579" i="7"/>
  <c r="O579" i="7"/>
  <c r="N580" i="7"/>
  <c r="O580" i="7"/>
  <c r="N581" i="7"/>
  <c r="O581" i="7"/>
  <c r="N582" i="7"/>
  <c r="O582" i="7"/>
  <c r="N583" i="7"/>
  <c r="O583" i="7"/>
  <c r="N584" i="7"/>
  <c r="O584" i="7"/>
  <c r="N585" i="7"/>
  <c r="O585" i="7"/>
  <c r="N586" i="7"/>
  <c r="O586" i="7"/>
  <c r="N587" i="7"/>
  <c r="O587" i="7"/>
  <c r="N588" i="7"/>
  <c r="O588" i="7"/>
  <c r="N589" i="7"/>
  <c r="O589" i="7"/>
  <c r="N590" i="7"/>
  <c r="O590" i="7"/>
  <c r="N591" i="7"/>
  <c r="O591" i="7"/>
  <c r="N592" i="7"/>
  <c r="O592" i="7"/>
  <c r="N593" i="7"/>
  <c r="O593" i="7"/>
  <c r="N594" i="7"/>
  <c r="O594" i="7"/>
  <c r="N595" i="7"/>
  <c r="O595" i="7"/>
  <c r="N596" i="7"/>
  <c r="O596" i="7"/>
  <c r="N597" i="7"/>
  <c r="O597" i="7"/>
  <c r="N598" i="7"/>
  <c r="O598" i="7"/>
  <c r="N599" i="7"/>
  <c r="O599" i="7"/>
  <c r="N600" i="7"/>
  <c r="O600" i="7"/>
  <c r="N601" i="7"/>
  <c r="O601" i="7"/>
  <c r="N602" i="7"/>
  <c r="O602" i="7"/>
  <c r="N603" i="7"/>
  <c r="O603" i="7"/>
  <c r="N604" i="7"/>
  <c r="O604" i="7"/>
  <c r="N605" i="7"/>
  <c r="O605" i="7"/>
  <c r="N606" i="7"/>
  <c r="O606" i="7"/>
  <c r="N607" i="7"/>
  <c r="O607" i="7"/>
  <c r="N608" i="7"/>
  <c r="O608" i="7"/>
  <c r="N609" i="7"/>
  <c r="O609" i="7"/>
  <c r="N610" i="7"/>
  <c r="O610" i="7"/>
  <c r="N611" i="7"/>
  <c r="O611" i="7"/>
  <c r="N612" i="7"/>
  <c r="O612" i="7"/>
  <c r="N613" i="7"/>
  <c r="O613" i="7"/>
  <c r="N614" i="7"/>
  <c r="O614" i="7"/>
  <c r="N615" i="7"/>
  <c r="O615" i="7"/>
  <c r="N616" i="7"/>
  <c r="O616" i="7"/>
  <c r="N617" i="7"/>
  <c r="O617" i="7"/>
  <c r="N618" i="7"/>
  <c r="O618" i="7"/>
  <c r="N619" i="7"/>
  <c r="O619" i="7"/>
  <c r="N620" i="7"/>
  <c r="O620" i="7"/>
  <c r="N621" i="7"/>
  <c r="O621" i="7"/>
  <c r="N622" i="7"/>
  <c r="O622" i="7"/>
  <c r="N623" i="7"/>
  <c r="O623" i="7"/>
  <c r="N624" i="7"/>
  <c r="O624" i="7"/>
  <c r="N625" i="7"/>
  <c r="O625" i="7"/>
  <c r="N626" i="7"/>
  <c r="O626" i="7"/>
  <c r="N627" i="7"/>
  <c r="O627" i="7"/>
  <c r="N628" i="7"/>
  <c r="O628" i="7"/>
  <c r="N629" i="7"/>
  <c r="O629" i="7"/>
  <c r="N630" i="7"/>
  <c r="O630" i="7"/>
  <c r="N631" i="7"/>
  <c r="O631" i="7"/>
  <c r="N632" i="7"/>
  <c r="O632" i="7"/>
  <c r="N633" i="7"/>
  <c r="O633" i="7"/>
  <c r="N634" i="7"/>
  <c r="O634" i="7"/>
  <c r="N635" i="7"/>
  <c r="O635" i="7"/>
  <c r="N636" i="7"/>
  <c r="O636" i="7"/>
  <c r="N637" i="7"/>
  <c r="O637" i="7"/>
  <c r="N638" i="7"/>
  <c r="O638" i="7"/>
  <c r="N639" i="7"/>
  <c r="O639" i="7"/>
  <c r="N640" i="7"/>
  <c r="O640" i="7"/>
  <c r="N641" i="7"/>
  <c r="O641" i="7"/>
  <c r="N642" i="7"/>
  <c r="O642" i="7"/>
  <c r="N643" i="7"/>
  <c r="O643" i="7"/>
  <c r="N644" i="7"/>
  <c r="O644" i="7"/>
  <c r="N645" i="7"/>
  <c r="O645" i="7"/>
  <c r="N646" i="7"/>
  <c r="O646" i="7"/>
  <c r="N647" i="7"/>
  <c r="O647" i="7"/>
  <c r="N648" i="7"/>
  <c r="O648" i="7"/>
  <c r="N649" i="7"/>
  <c r="O649" i="7"/>
  <c r="N650" i="7"/>
  <c r="O650" i="7"/>
  <c r="N651" i="7"/>
  <c r="O651" i="7"/>
  <c r="N652" i="7"/>
  <c r="O652" i="7"/>
  <c r="N653" i="7"/>
  <c r="O653" i="7"/>
  <c r="N654" i="7"/>
  <c r="O654" i="7"/>
  <c r="N655" i="7"/>
  <c r="O655" i="7"/>
  <c r="N656" i="7"/>
  <c r="O656" i="7"/>
  <c r="N657" i="7"/>
  <c r="O657" i="7"/>
  <c r="N658" i="7"/>
  <c r="O658" i="7"/>
  <c r="N659" i="7"/>
  <c r="O659" i="7"/>
  <c r="N660" i="7"/>
  <c r="O660" i="7"/>
  <c r="N661" i="7"/>
  <c r="O661" i="7"/>
  <c r="N662" i="7"/>
  <c r="O662" i="7"/>
  <c r="N663" i="7"/>
  <c r="O663" i="7"/>
  <c r="N664" i="7"/>
  <c r="O664" i="7"/>
  <c r="N665" i="7"/>
  <c r="O665" i="7"/>
  <c r="N666" i="7"/>
  <c r="O666" i="7"/>
  <c r="N667" i="7"/>
  <c r="O667" i="7"/>
  <c r="N668" i="7"/>
  <c r="O668" i="7"/>
  <c r="N669" i="7"/>
  <c r="O669" i="7"/>
  <c r="N670" i="7"/>
  <c r="O670" i="7"/>
  <c r="N671" i="7"/>
  <c r="O671" i="7"/>
  <c r="N672" i="7"/>
  <c r="O672" i="7"/>
  <c r="N673" i="7"/>
  <c r="O673" i="7"/>
  <c r="N674" i="7"/>
  <c r="O674" i="7"/>
  <c r="N675" i="7"/>
  <c r="O675" i="7"/>
  <c r="N676" i="7"/>
  <c r="O676" i="7"/>
  <c r="N677" i="7"/>
  <c r="O677" i="7"/>
  <c r="N678" i="7"/>
  <c r="O678" i="7"/>
  <c r="N679" i="7"/>
  <c r="O679" i="7"/>
  <c r="N680" i="7"/>
  <c r="O680" i="7"/>
  <c r="N681" i="7"/>
  <c r="O681" i="7"/>
  <c r="N682" i="7"/>
  <c r="O682" i="7"/>
  <c r="N683" i="7"/>
  <c r="O683" i="7"/>
  <c r="N684" i="7"/>
  <c r="O684" i="7"/>
  <c r="N685" i="7"/>
  <c r="O685" i="7"/>
  <c r="N686" i="7"/>
  <c r="O686" i="7"/>
  <c r="N687" i="7"/>
  <c r="O687" i="7"/>
  <c r="N688" i="7"/>
  <c r="O688" i="7"/>
  <c r="N689" i="7"/>
  <c r="O689" i="7"/>
  <c r="N690" i="7"/>
  <c r="O690" i="7"/>
  <c r="N691" i="7"/>
  <c r="O691" i="7"/>
  <c r="N692" i="7"/>
  <c r="O692" i="7"/>
  <c r="N693" i="7"/>
  <c r="O693" i="7"/>
  <c r="N694" i="7"/>
  <c r="O694" i="7"/>
  <c r="N695" i="7"/>
  <c r="O695" i="7"/>
  <c r="N696" i="7"/>
  <c r="O696" i="7"/>
  <c r="N697" i="7"/>
  <c r="O697" i="7"/>
  <c r="N698" i="7"/>
  <c r="O698" i="7"/>
  <c r="N699" i="7"/>
  <c r="O699" i="7"/>
  <c r="N700" i="7"/>
  <c r="O700" i="7"/>
  <c r="N701" i="7"/>
  <c r="O701" i="7"/>
  <c r="N702" i="7"/>
  <c r="O702" i="7"/>
  <c r="N703" i="7"/>
  <c r="O703" i="7"/>
  <c r="N704" i="7"/>
  <c r="O704" i="7"/>
  <c r="N705" i="7"/>
  <c r="O705" i="7"/>
  <c r="N706" i="7"/>
  <c r="O706" i="7"/>
  <c r="N707" i="7"/>
  <c r="O707" i="7"/>
  <c r="N708" i="7"/>
  <c r="O708" i="7"/>
  <c r="N709" i="7"/>
  <c r="O709" i="7"/>
  <c r="N710" i="7"/>
  <c r="O710" i="7"/>
  <c r="N711" i="7"/>
  <c r="O711" i="7"/>
  <c r="N712" i="7"/>
  <c r="O712" i="7"/>
  <c r="N713" i="7"/>
  <c r="O713" i="7"/>
  <c r="N714" i="7"/>
  <c r="O714" i="7"/>
  <c r="N715" i="7"/>
  <c r="O715" i="7"/>
  <c r="N716" i="7"/>
  <c r="O716" i="7"/>
  <c r="N717" i="7"/>
  <c r="O717" i="7"/>
  <c r="N718" i="7"/>
  <c r="O718" i="7"/>
  <c r="N719" i="7"/>
  <c r="O719" i="7"/>
  <c r="N720" i="7"/>
  <c r="O720" i="7"/>
  <c r="N721" i="7"/>
  <c r="O721" i="7"/>
  <c r="N722" i="7"/>
  <c r="O722" i="7"/>
  <c r="N723" i="7"/>
  <c r="O723" i="7"/>
  <c r="N724" i="7"/>
  <c r="O724" i="7"/>
  <c r="N725" i="7"/>
  <c r="O725" i="7"/>
  <c r="N726" i="7"/>
  <c r="O726" i="7"/>
  <c r="N727" i="7"/>
  <c r="O727" i="7"/>
  <c r="N728" i="7"/>
  <c r="O728" i="7"/>
  <c r="N729" i="7"/>
  <c r="O729" i="7"/>
  <c r="N730" i="7"/>
  <c r="O730" i="7"/>
  <c r="N731" i="7"/>
  <c r="O731" i="7"/>
  <c r="N732" i="7"/>
  <c r="O732" i="7"/>
  <c r="N733" i="7"/>
  <c r="O733" i="7"/>
  <c r="N734" i="7"/>
  <c r="O734" i="7"/>
  <c r="N735" i="7"/>
  <c r="O735" i="7"/>
  <c r="N736" i="7"/>
  <c r="O736" i="7"/>
  <c r="N737" i="7"/>
  <c r="O737" i="7"/>
  <c r="N738" i="7"/>
  <c r="O738" i="7"/>
  <c r="N739" i="7"/>
  <c r="O739" i="7"/>
  <c r="N740" i="7"/>
  <c r="O740" i="7"/>
  <c r="N741" i="7"/>
  <c r="O741" i="7"/>
  <c r="N742" i="7"/>
  <c r="O742" i="7"/>
  <c r="N743" i="7"/>
  <c r="O743" i="7"/>
  <c r="N744" i="7"/>
  <c r="O744" i="7"/>
  <c r="N745" i="7"/>
  <c r="O745" i="7"/>
  <c r="N746" i="7"/>
  <c r="O746" i="7"/>
  <c r="N747" i="7"/>
  <c r="O747" i="7"/>
  <c r="N748" i="7"/>
  <c r="O748" i="7"/>
  <c r="N749" i="7"/>
  <c r="O749" i="7"/>
  <c r="N750" i="7"/>
  <c r="O750" i="7"/>
  <c r="N751" i="7"/>
  <c r="O751" i="7"/>
  <c r="N752" i="7"/>
  <c r="O752" i="7"/>
  <c r="N753" i="7"/>
  <c r="O753" i="7"/>
  <c r="N754" i="7"/>
  <c r="O754" i="7"/>
  <c r="N755" i="7"/>
  <c r="O755" i="7"/>
  <c r="N756" i="7"/>
  <c r="O756" i="7"/>
  <c r="N757" i="7"/>
  <c r="O757" i="7"/>
  <c r="N758" i="7"/>
  <c r="O758" i="7"/>
  <c r="N759" i="7"/>
  <c r="O759" i="7"/>
  <c r="N760" i="7"/>
  <c r="O760" i="7"/>
  <c r="N761" i="7"/>
  <c r="O761" i="7"/>
  <c r="N762" i="7"/>
  <c r="O762" i="7"/>
  <c r="N763" i="7"/>
  <c r="O763" i="7"/>
  <c r="N764" i="7"/>
  <c r="O764" i="7"/>
  <c r="N765" i="7"/>
  <c r="O765" i="7"/>
  <c r="N766" i="7"/>
  <c r="O766" i="7"/>
  <c r="N767" i="7"/>
  <c r="O767" i="7"/>
  <c r="N768" i="7"/>
  <c r="O768" i="7"/>
  <c r="N769" i="7"/>
  <c r="O769" i="7"/>
  <c r="N770" i="7"/>
  <c r="O770" i="7"/>
  <c r="N771" i="7"/>
  <c r="O771" i="7"/>
  <c r="N772" i="7"/>
  <c r="O772" i="7"/>
  <c r="N773" i="7"/>
  <c r="O773" i="7"/>
  <c r="N774" i="7"/>
  <c r="O774" i="7"/>
  <c r="N775" i="7"/>
  <c r="O775" i="7"/>
  <c r="N776" i="7"/>
  <c r="O776" i="7"/>
  <c r="N777" i="7"/>
  <c r="O777" i="7"/>
  <c r="N778" i="7"/>
  <c r="O778" i="7"/>
  <c r="N779" i="7"/>
  <c r="O779" i="7"/>
  <c r="N780" i="7"/>
  <c r="O780" i="7"/>
  <c r="N781" i="7"/>
  <c r="O781" i="7"/>
  <c r="N782" i="7"/>
  <c r="O782" i="7"/>
  <c r="N783" i="7"/>
  <c r="O783" i="7"/>
  <c r="N784" i="7"/>
  <c r="O784" i="7"/>
  <c r="N785" i="7"/>
  <c r="O785" i="7"/>
  <c r="N786" i="7"/>
  <c r="O786" i="7"/>
  <c r="N787" i="7"/>
  <c r="O787" i="7"/>
  <c r="N788" i="7"/>
  <c r="O788" i="7"/>
  <c r="N789" i="7"/>
  <c r="O789" i="7"/>
  <c r="N790" i="7"/>
  <c r="O790" i="7"/>
  <c r="N791" i="7"/>
  <c r="O791" i="7"/>
  <c r="N792" i="7"/>
  <c r="O792" i="7"/>
  <c r="N793" i="7"/>
  <c r="O793" i="7"/>
  <c r="N794" i="7"/>
  <c r="O794" i="7"/>
  <c r="N795" i="7"/>
  <c r="O795" i="7"/>
  <c r="N796" i="7"/>
  <c r="O796" i="7"/>
  <c r="N797" i="7"/>
  <c r="O797" i="7"/>
  <c r="N798" i="7"/>
  <c r="O798" i="7"/>
  <c r="N799" i="7"/>
  <c r="O799" i="7"/>
  <c r="N800" i="7"/>
  <c r="O800" i="7"/>
  <c r="N801" i="7"/>
  <c r="O801" i="7"/>
  <c r="N802" i="7"/>
  <c r="O802" i="7"/>
  <c r="N803" i="7"/>
  <c r="O803" i="7"/>
  <c r="N804" i="7"/>
  <c r="O804" i="7"/>
  <c r="N805" i="7"/>
  <c r="O805" i="7"/>
  <c r="N806" i="7"/>
  <c r="O806" i="7"/>
  <c r="N807" i="7"/>
  <c r="O807" i="7"/>
  <c r="N808" i="7"/>
  <c r="O808" i="7"/>
  <c r="N809" i="7"/>
  <c r="O809" i="7"/>
  <c r="N810" i="7"/>
  <c r="O810" i="7"/>
  <c r="N811" i="7"/>
  <c r="O811" i="7"/>
  <c r="N812" i="7"/>
  <c r="O812" i="7"/>
  <c r="N813" i="7"/>
  <c r="O813" i="7"/>
  <c r="N814" i="7"/>
  <c r="O814" i="7"/>
  <c r="N815" i="7"/>
  <c r="O815" i="7"/>
  <c r="N816" i="7"/>
  <c r="O816" i="7"/>
  <c r="N817" i="7"/>
  <c r="O817" i="7"/>
  <c r="N818" i="7"/>
  <c r="O818" i="7"/>
  <c r="N819" i="7"/>
  <c r="O819" i="7"/>
  <c r="N820" i="7"/>
  <c r="O820" i="7"/>
  <c r="N821" i="7"/>
  <c r="O821" i="7"/>
  <c r="N822" i="7"/>
  <c r="O822" i="7"/>
  <c r="N823" i="7"/>
  <c r="O823" i="7"/>
  <c r="N824" i="7"/>
  <c r="O824" i="7"/>
  <c r="N825" i="7"/>
  <c r="O825" i="7"/>
  <c r="N826" i="7"/>
  <c r="O826" i="7"/>
  <c r="N827" i="7"/>
  <c r="O827" i="7"/>
  <c r="N828" i="7"/>
  <c r="O828" i="7"/>
  <c r="N829" i="7"/>
  <c r="O829" i="7"/>
  <c r="N830" i="7"/>
  <c r="O830" i="7"/>
  <c r="N831" i="7"/>
  <c r="O831" i="7"/>
  <c r="N832" i="7"/>
  <c r="O832" i="7"/>
  <c r="N833" i="7"/>
  <c r="O833" i="7"/>
  <c r="N834" i="7"/>
  <c r="O834" i="7"/>
  <c r="N835" i="7"/>
  <c r="O835" i="7"/>
  <c r="N836" i="7"/>
  <c r="O836" i="7"/>
  <c r="N837" i="7"/>
  <c r="O837" i="7"/>
  <c r="N838" i="7"/>
  <c r="O838" i="7"/>
  <c r="N839" i="7"/>
  <c r="O839" i="7"/>
  <c r="N840" i="7"/>
  <c r="O840" i="7"/>
  <c r="N841" i="7"/>
  <c r="O841" i="7"/>
  <c r="N842" i="7"/>
  <c r="O842" i="7"/>
  <c r="N843" i="7"/>
  <c r="O843" i="7"/>
  <c r="N844" i="7"/>
  <c r="O844" i="7"/>
  <c r="N845" i="7"/>
  <c r="O845" i="7"/>
  <c r="N846" i="7"/>
  <c r="O846" i="7"/>
  <c r="N847" i="7"/>
  <c r="O847" i="7"/>
  <c r="N848" i="7"/>
  <c r="O848" i="7"/>
  <c r="N849" i="7"/>
  <c r="O849" i="7"/>
  <c r="N850" i="7"/>
  <c r="O850" i="7"/>
  <c r="N851" i="7"/>
  <c r="O851" i="7"/>
  <c r="N852" i="7"/>
  <c r="O852" i="7"/>
  <c r="N853" i="7"/>
  <c r="O853" i="7"/>
  <c r="N854" i="7"/>
  <c r="O854" i="7"/>
  <c r="N855" i="7"/>
  <c r="O855" i="7"/>
  <c r="N856" i="7"/>
  <c r="O856" i="7"/>
  <c r="N857" i="7"/>
  <c r="O857" i="7"/>
  <c r="N858" i="7"/>
  <c r="O858" i="7"/>
  <c r="N859" i="7"/>
  <c r="O859" i="7"/>
  <c r="N860" i="7"/>
  <c r="O860" i="7"/>
  <c r="N861" i="7"/>
  <c r="O861" i="7"/>
  <c r="N862" i="7"/>
  <c r="O862" i="7"/>
  <c r="N863" i="7"/>
  <c r="O863" i="7"/>
  <c r="N864" i="7"/>
  <c r="O864" i="7"/>
  <c r="N865" i="7"/>
  <c r="O865" i="7"/>
  <c r="N866" i="7"/>
  <c r="O866" i="7"/>
  <c r="N867" i="7"/>
  <c r="O867" i="7"/>
  <c r="N868" i="7"/>
  <c r="O868" i="7"/>
  <c r="N869" i="7"/>
  <c r="O869" i="7"/>
  <c r="N870" i="7"/>
  <c r="O870" i="7"/>
  <c r="N871" i="7"/>
  <c r="O871" i="7"/>
  <c r="N872" i="7"/>
  <c r="O872" i="7"/>
  <c r="N873" i="7"/>
  <c r="O873" i="7"/>
  <c r="N874" i="7"/>
  <c r="O874" i="7"/>
  <c r="N875" i="7"/>
  <c r="O875" i="7"/>
  <c r="N876" i="7"/>
  <c r="O876" i="7"/>
  <c r="N877" i="7"/>
  <c r="O877" i="7"/>
  <c r="N878" i="7"/>
  <c r="O878" i="7"/>
  <c r="N879" i="7"/>
  <c r="O879" i="7"/>
  <c r="N880" i="7"/>
  <c r="O880" i="7"/>
  <c r="N881" i="7"/>
  <c r="O881" i="7"/>
  <c r="N882" i="7"/>
  <c r="O882" i="7"/>
  <c r="N883" i="7"/>
  <c r="O883" i="7"/>
  <c r="N884" i="7"/>
  <c r="O884" i="7"/>
  <c r="N885" i="7"/>
  <c r="O885" i="7"/>
  <c r="N886" i="7"/>
  <c r="O886" i="7"/>
  <c r="N887" i="7"/>
  <c r="O887" i="7"/>
  <c r="N888" i="7"/>
  <c r="O888" i="7"/>
  <c r="N889" i="7"/>
  <c r="O889" i="7"/>
  <c r="N890" i="7"/>
  <c r="O890" i="7"/>
  <c r="N891" i="7"/>
  <c r="O891" i="7"/>
  <c r="N892" i="7"/>
  <c r="O892" i="7"/>
  <c r="N893" i="7"/>
  <c r="O893" i="7"/>
  <c r="N894" i="7"/>
  <c r="O894" i="7"/>
  <c r="N895" i="7"/>
  <c r="O895" i="7"/>
  <c r="N896" i="7"/>
  <c r="O896" i="7"/>
  <c r="N897" i="7"/>
  <c r="O897" i="7"/>
  <c r="N898" i="7"/>
  <c r="O898" i="7"/>
  <c r="N899" i="7"/>
  <c r="O899" i="7"/>
  <c r="N900" i="7"/>
  <c r="O900" i="7"/>
  <c r="N901" i="7"/>
  <c r="O901" i="7"/>
  <c r="N902" i="7"/>
  <c r="O902" i="7"/>
  <c r="N903" i="7"/>
  <c r="O903" i="7"/>
  <c r="N904" i="7"/>
  <c r="O904" i="7"/>
  <c r="N905" i="7"/>
  <c r="O905" i="7"/>
  <c r="N906" i="7"/>
  <c r="O906" i="7"/>
  <c r="N907" i="7"/>
  <c r="O907" i="7"/>
  <c r="N908" i="7"/>
  <c r="O908" i="7"/>
  <c r="N909" i="7"/>
  <c r="O909" i="7"/>
  <c r="N910" i="7"/>
  <c r="O910" i="7"/>
  <c r="N911" i="7"/>
  <c r="O911" i="7"/>
  <c r="N912" i="7"/>
  <c r="O912" i="7"/>
  <c r="N913" i="7"/>
  <c r="O913" i="7"/>
  <c r="N914" i="7"/>
  <c r="O914" i="7"/>
  <c r="N915" i="7"/>
  <c r="O915" i="7"/>
  <c r="N916" i="7"/>
  <c r="O916" i="7"/>
  <c r="N917" i="7"/>
  <c r="O917" i="7"/>
  <c r="N918" i="7"/>
  <c r="O918" i="7"/>
  <c r="N919" i="7"/>
  <c r="O919" i="7"/>
  <c r="N920" i="7"/>
  <c r="O920" i="7"/>
  <c r="N921" i="7"/>
  <c r="O921" i="7"/>
  <c r="N922" i="7"/>
  <c r="O922" i="7"/>
  <c r="N923" i="7"/>
  <c r="O923" i="7"/>
  <c r="N924" i="7"/>
  <c r="O924" i="7"/>
  <c r="N925" i="7"/>
  <c r="O925" i="7"/>
  <c r="N926" i="7"/>
  <c r="O926" i="7"/>
  <c r="N927" i="7"/>
  <c r="O927" i="7"/>
  <c r="N928" i="7"/>
  <c r="O928" i="7"/>
  <c r="N929" i="7"/>
  <c r="O929" i="7"/>
  <c r="N930" i="7"/>
  <c r="O930" i="7"/>
  <c r="N931" i="7"/>
  <c r="O931" i="7"/>
  <c r="N932" i="7"/>
  <c r="O932" i="7"/>
  <c r="N933" i="7"/>
  <c r="O933" i="7"/>
  <c r="N934" i="7"/>
  <c r="O934" i="7"/>
  <c r="N935" i="7"/>
  <c r="O935" i="7"/>
  <c r="N936" i="7"/>
  <c r="O936" i="7"/>
  <c r="N937" i="7"/>
  <c r="O937" i="7"/>
  <c r="N938" i="7"/>
  <c r="O938" i="7"/>
  <c r="N939" i="7"/>
  <c r="O939" i="7"/>
  <c r="N940" i="7"/>
  <c r="O940" i="7"/>
  <c r="N941" i="7"/>
  <c r="O941" i="7"/>
  <c r="N942" i="7"/>
  <c r="O942" i="7"/>
  <c r="N943" i="7"/>
  <c r="O943" i="7"/>
  <c r="N944" i="7"/>
  <c r="O944" i="7"/>
  <c r="N945" i="7"/>
  <c r="O945" i="7"/>
  <c r="N946" i="7"/>
  <c r="O946" i="7"/>
  <c r="N947" i="7"/>
  <c r="O947" i="7"/>
  <c r="N948" i="7"/>
  <c r="O948" i="7"/>
  <c r="N949" i="7"/>
  <c r="O949" i="7"/>
  <c r="N950" i="7"/>
  <c r="O950" i="7"/>
  <c r="N951" i="7"/>
  <c r="O951" i="7"/>
  <c r="N952" i="7"/>
  <c r="O952" i="7"/>
  <c r="N953" i="7"/>
  <c r="O953" i="7"/>
  <c r="N954" i="7"/>
  <c r="O954" i="7"/>
  <c r="N955" i="7"/>
  <c r="O955" i="7"/>
  <c r="N956" i="7"/>
  <c r="O956" i="7"/>
  <c r="N957" i="7"/>
  <c r="O957" i="7"/>
  <c r="N958" i="7"/>
  <c r="O958" i="7"/>
  <c r="N959" i="7"/>
  <c r="O959" i="7"/>
  <c r="N960" i="7"/>
  <c r="O960" i="7"/>
  <c r="N961" i="7"/>
  <c r="O961" i="7"/>
  <c r="N962" i="7"/>
  <c r="O962" i="7"/>
  <c r="N963" i="7"/>
  <c r="O963" i="7"/>
  <c r="N964" i="7"/>
  <c r="O964" i="7"/>
  <c r="N965" i="7"/>
  <c r="O965" i="7"/>
  <c r="N966" i="7"/>
  <c r="O966" i="7"/>
  <c r="N967" i="7"/>
  <c r="O967" i="7"/>
  <c r="N968" i="7"/>
  <c r="O968" i="7"/>
  <c r="N969" i="7"/>
  <c r="O969" i="7"/>
  <c r="N970" i="7"/>
  <c r="O970" i="7"/>
  <c r="N971" i="7"/>
  <c r="O971" i="7"/>
  <c r="N972" i="7"/>
  <c r="O972" i="7"/>
  <c r="N973" i="7"/>
  <c r="O973" i="7"/>
  <c r="N974" i="7"/>
  <c r="O974" i="7"/>
  <c r="N975" i="7"/>
  <c r="O975" i="7"/>
  <c r="N976" i="7"/>
  <c r="O976" i="7"/>
  <c r="N977" i="7"/>
  <c r="O977" i="7"/>
  <c r="N978" i="7"/>
  <c r="O978" i="7"/>
  <c r="N979" i="7"/>
  <c r="O979" i="7"/>
  <c r="N980" i="7"/>
  <c r="O980" i="7"/>
  <c r="N981" i="7"/>
  <c r="O981" i="7"/>
  <c r="N982" i="7"/>
  <c r="O982" i="7"/>
  <c r="N983" i="7"/>
  <c r="O983" i="7"/>
  <c r="N984" i="7"/>
  <c r="O984" i="7"/>
  <c r="N985" i="7"/>
  <c r="O985" i="7"/>
  <c r="N986" i="7"/>
  <c r="O986" i="7"/>
  <c r="N987" i="7"/>
  <c r="O987" i="7"/>
  <c r="N988" i="7"/>
  <c r="O988" i="7"/>
  <c r="N989" i="7"/>
  <c r="O989" i="7"/>
  <c r="N990" i="7"/>
  <c r="O990" i="7"/>
  <c r="N991" i="7"/>
  <c r="O991" i="7"/>
  <c r="N992" i="7"/>
  <c r="O992" i="7"/>
  <c r="N993" i="7"/>
  <c r="O993" i="7"/>
  <c r="N994" i="7"/>
  <c r="O994" i="7"/>
  <c r="N995" i="7"/>
  <c r="O995" i="7"/>
  <c r="N996" i="7"/>
  <c r="O996" i="7"/>
  <c r="N997" i="7"/>
  <c r="O997" i="7"/>
  <c r="N998" i="7"/>
  <c r="O998" i="7"/>
  <c r="N999" i="7"/>
  <c r="O999" i="7"/>
  <c r="N1000" i="7"/>
  <c r="O1000" i="7"/>
  <c r="N1001" i="7"/>
  <c r="O1001" i="7"/>
  <c r="O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2" i="7"/>
  <c r="C3" i="7" s="1"/>
  <c r="D13" i="6"/>
  <c r="D4" i="6"/>
  <c r="D5" i="6"/>
  <c r="D6" i="6"/>
  <c r="D7" i="6"/>
  <c r="D8" i="6"/>
  <c r="D9" i="6"/>
  <c r="D10" i="6"/>
  <c r="D11" i="6"/>
  <c r="D12" i="6"/>
  <c r="D3" i="6"/>
  <c r="D2" i="6"/>
  <c r="C13" i="6"/>
  <c r="B13" i="6"/>
  <c r="C4" i="6"/>
  <c r="C5" i="6"/>
  <c r="C6" i="6"/>
  <c r="C7" i="6"/>
  <c r="C8" i="6"/>
  <c r="C9" i="6"/>
  <c r="C10" i="6"/>
  <c r="C11" i="6"/>
  <c r="C12" i="6"/>
  <c r="C3" i="6"/>
  <c r="B4" i="6"/>
  <c r="B5" i="6"/>
  <c r="B6" i="6"/>
  <c r="B7" i="6"/>
  <c r="B8" i="6"/>
  <c r="B9" i="6"/>
  <c r="B10" i="6"/>
  <c r="B11" i="6"/>
  <c r="B12" i="6"/>
  <c r="B3" i="6"/>
  <c r="C2" i="6"/>
  <c r="B2" i="6"/>
  <c r="A13" i="6"/>
  <c r="A4" i="6"/>
  <c r="A5" i="6"/>
  <c r="A6" i="6"/>
  <c r="A7" i="6"/>
  <c r="A8" i="6"/>
  <c r="A9" i="6"/>
  <c r="A10" i="6"/>
  <c r="A11" i="6"/>
  <c r="A12" i="6"/>
  <c r="A3" i="6"/>
  <c r="A2" i="6"/>
  <c r="K4" i="6"/>
  <c r="K5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12" i="6" l="1"/>
  <c r="H12" i="6"/>
  <c r="F12" i="6"/>
  <c r="F11" i="6"/>
  <c r="G6" i="6"/>
  <c r="H7" i="6"/>
  <c r="F7" i="6"/>
  <c r="F6" i="6"/>
  <c r="H5" i="6"/>
  <c r="G13" i="6"/>
  <c r="H13" i="6"/>
  <c r="E13" i="6"/>
  <c r="F13" i="6" s="1"/>
  <c r="E12" i="6"/>
  <c r="E11" i="6"/>
  <c r="G11" i="6" s="1"/>
  <c r="E10" i="6"/>
  <c r="H10" i="6" s="1"/>
  <c r="E9" i="6"/>
  <c r="H9" i="6" s="1"/>
  <c r="E8" i="6"/>
  <c r="G8" i="6" s="1"/>
  <c r="E7" i="6"/>
  <c r="G7" i="6" s="1"/>
  <c r="E6" i="6"/>
  <c r="H6" i="6" s="1"/>
  <c r="E5" i="6"/>
  <c r="F5" i="6" s="1"/>
  <c r="E4" i="6"/>
  <c r="G4" i="6" s="1"/>
  <c r="E3" i="6"/>
  <c r="H3" i="6" s="1"/>
  <c r="E2" i="6"/>
  <c r="H2" i="6" s="1"/>
  <c r="H339" i="7"/>
  <c r="C488" i="7"/>
  <c r="B361" i="7"/>
  <c r="B349" i="7"/>
  <c r="B337" i="7"/>
  <c r="B325" i="7"/>
  <c r="B313" i="7"/>
  <c r="B301" i="7"/>
  <c r="B289" i="7"/>
  <c r="B275" i="7"/>
  <c r="B261" i="7"/>
  <c r="B246" i="7"/>
  <c r="B232" i="7"/>
  <c r="B217" i="7"/>
  <c r="B203" i="7"/>
  <c r="B189" i="7"/>
  <c r="B174" i="7"/>
  <c r="B160" i="7"/>
  <c r="B145" i="7"/>
  <c r="B131" i="7"/>
  <c r="B111" i="7"/>
  <c r="B93" i="7"/>
  <c r="B71" i="7"/>
  <c r="B45" i="7"/>
  <c r="B15" i="7"/>
  <c r="B396" i="7"/>
  <c r="B521" i="7"/>
  <c r="B449" i="7"/>
  <c r="C558" i="7"/>
  <c r="C486" i="7"/>
  <c r="C414" i="7"/>
  <c r="C342" i="7"/>
  <c r="C266" i="7"/>
  <c r="C177" i="7"/>
  <c r="C23" i="7"/>
  <c r="C344" i="7"/>
  <c r="B360" i="7"/>
  <c r="B348" i="7"/>
  <c r="B336" i="7"/>
  <c r="B324" i="7"/>
  <c r="B312" i="7"/>
  <c r="B300" i="7"/>
  <c r="B288" i="7"/>
  <c r="B274" i="7"/>
  <c r="B260" i="7"/>
  <c r="B245" i="7"/>
  <c r="B231" i="7"/>
  <c r="B216" i="7"/>
  <c r="B202" i="7"/>
  <c r="B188" i="7"/>
  <c r="B173" i="7"/>
  <c r="B159" i="7"/>
  <c r="B144" i="7"/>
  <c r="B130" i="7"/>
  <c r="B109" i="7"/>
  <c r="B92" i="7"/>
  <c r="B70" i="7"/>
  <c r="B44" i="7"/>
  <c r="B12" i="7"/>
  <c r="B388" i="7"/>
  <c r="B511" i="7"/>
  <c r="B439" i="7"/>
  <c r="C548" i="7"/>
  <c r="C476" i="7"/>
  <c r="C404" i="7"/>
  <c r="C332" i="7"/>
  <c r="C255" i="7"/>
  <c r="C163" i="7"/>
  <c r="I3" i="7"/>
  <c r="I15" i="7"/>
  <c r="I27" i="7"/>
  <c r="I39" i="7"/>
  <c r="I51" i="7"/>
  <c r="I63" i="7"/>
  <c r="I75" i="7"/>
  <c r="I87" i="7"/>
  <c r="I99" i="7"/>
  <c r="I111" i="7"/>
  <c r="I123" i="7"/>
  <c r="I135" i="7"/>
  <c r="I147" i="7"/>
  <c r="I159" i="7"/>
  <c r="I171" i="7"/>
  <c r="I183" i="7"/>
  <c r="I195" i="7"/>
  <c r="I207" i="7"/>
  <c r="I219" i="7"/>
  <c r="I231" i="7"/>
  <c r="I243" i="7"/>
  <c r="I255" i="7"/>
  <c r="I267" i="7"/>
  <c r="I279" i="7"/>
  <c r="I291" i="7"/>
  <c r="I303" i="7"/>
  <c r="I315" i="7"/>
  <c r="I327" i="7"/>
  <c r="I339" i="7"/>
  <c r="I351" i="7"/>
  <c r="I363" i="7"/>
  <c r="H12" i="7"/>
  <c r="H24" i="7"/>
  <c r="H36" i="7"/>
  <c r="H48" i="7"/>
  <c r="H60" i="7"/>
  <c r="H72" i="7"/>
  <c r="H84" i="7"/>
  <c r="H96" i="7"/>
  <c r="H108" i="7"/>
  <c r="H120" i="7"/>
  <c r="H132" i="7"/>
  <c r="H144" i="7"/>
  <c r="H156" i="7"/>
  <c r="H168" i="7"/>
  <c r="H180" i="7"/>
  <c r="H192" i="7"/>
  <c r="H204" i="7"/>
  <c r="H216" i="7"/>
  <c r="H228" i="7"/>
  <c r="H240" i="7"/>
  <c r="H252" i="7"/>
  <c r="H264" i="7"/>
  <c r="H276" i="7"/>
  <c r="H288" i="7"/>
  <c r="H300" i="7"/>
  <c r="H312" i="7"/>
  <c r="H324" i="7"/>
  <c r="H336" i="7"/>
  <c r="H348" i="7"/>
  <c r="H360" i="7"/>
  <c r="C25" i="7"/>
  <c r="C37" i="7"/>
  <c r="C49" i="7"/>
  <c r="C61" i="7"/>
  <c r="C73" i="7"/>
  <c r="C85" i="7"/>
  <c r="C97" i="7"/>
  <c r="C109" i="7"/>
  <c r="C121" i="7"/>
  <c r="C133" i="7"/>
  <c r="C145" i="7"/>
  <c r="C157" i="7"/>
  <c r="C169" i="7"/>
  <c r="C181" i="7"/>
  <c r="C193" i="7"/>
  <c r="I4" i="7"/>
  <c r="I16" i="7"/>
  <c r="I28" i="7"/>
  <c r="I40" i="7"/>
  <c r="I52" i="7"/>
  <c r="I64" i="7"/>
  <c r="I76" i="7"/>
  <c r="I88" i="7"/>
  <c r="I100" i="7"/>
  <c r="I112" i="7"/>
  <c r="I124" i="7"/>
  <c r="I136" i="7"/>
  <c r="I148" i="7"/>
  <c r="I160" i="7"/>
  <c r="I172" i="7"/>
  <c r="I184" i="7"/>
  <c r="I196" i="7"/>
  <c r="I208" i="7"/>
  <c r="I220" i="7"/>
  <c r="I232" i="7"/>
  <c r="I244" i="7"/>
  <c r="I256" i="7"/>
  <c r="I268" i="7"/>
  <c r="I280" i="7"/>
  <c r="I292" i="7"/>
  <c r="I304" i="7"/>
  <c r="I316" i="7"/>
  <c r="I328" i="7"/>
  <c r="I340" i="7"/>
  <c r="I352" i="7"/>
  <c r="I364" i="7"/>
  <c r="H13" i="7"/>
  <c r="H25" i="7"/>
  <c r="H37" i="7"/>
  <c r="H49" i="7"/>
  <c r="H61" i="7"/>
  <c r="H73" i="7"/>
  <c r="H85" i="7"/>
  <c r="H97" i="7"/>
  <c r="H109" i="7"/>
  <c r="H121" i="7"/>
  <c r="H133" i="7"/>
  <c r="H145" i="7"/>
  <c r="H157" i="7"/>
  <c r="H169" i="7"/>
  <c r="H181" i="7"/>
  <c r="H193" i="7"/>
  <c r="H205" i="7"/>
  <c r="H217" i="7"/>
  <c r="H229" i="7"/>
  <c r="H241" i="7"/>
  <c r="H253" i="7"/>
  <c r="H265" i="7"/>
  <c r="H277" i="7"/>
  <c r="H289" i="7"/>
  <c r="H301" i="7"/>
  <c r="H313" i="7"/>
  <c r="H325" i="7"/>
  <c r="H337" i="7"/>
  <c r="H349" i="7"/>
  <c r="H361" i="7"/>
  <c r="C26" i="7"/>
  <c r="C38" i="7"/>
  <c r="C50" i="7"/>
  <c r="C62" i="7"/>
  <c r="C74" i="7"/>
  <c r="C86" i="7"/>
  <c r="C98" i="7"/>
  <c r="C110" i="7"/>
  <c r="C122" i="7"/>
  <c r="C134" i="7"/>
  <c r="C146" i="7"/>
  <c r="C158" i="7"/>
  <c r="C170" i="7"/>
  <c r="C182" i="7"/>
  <c r="C194" i="7"/>
  <c r="C206" i="7"/>
  <c r="C218" i="7"/>
  <c r="C230" i="7"/>
  <c r="I5" i="7"/>
  <c r="I17" i="7"/>
  <c r="I29" i="7"/>
  <c r="I41" i="7"/>
  <c r="I53" i="7"/>
  <c r="I65" i="7"/>
  <c r="I77" i="7"/>
  <c r="I89" i="7"/>
  <c r="I101" i="7"/>
  <c r="I113" i="7"/>
  <c r="I125" i="7"/>
  <c r="I137" i="7"/>
  <c r="I149" i="7"/>
  <c r="I161" i="7"/>
  <c r="I173" i="7"/>
  <c r="I185" i="7"/>
  <c r="I197" i="7"/>
  <c r="I209" i="7"/>
  <c r="I221" i="7"/>
  <c r="I233" i="7"/>
  <c r="I245" i="7"/>
  <c r="I257" i="7"/>
  <c r="I269" i="7"/>
  <c r="I281" i="7"/>
  <c r="I293" i="7"/>
  <c r="I305" i="7"/>
  <c r="I317" i="7"/>
  <c r="I329" i="7"/>
  <c r="I341" i="7"/>
  <c r="I353" i="7"/>
  <c r="I365" i="7"/>
  <c r="H14" i="7"/>
  <c r="H26" i="7"/>
  <c r="H38" i="7"/>
  <c r="H50" i="7"/>
  <c r="H62" i="7"/>
  <c r="H74" i="7"/>
  <c r="H86" i="7"/>
  <c r="H98" i="7"/>
  <c r="H110" i="7"/>
  <c r="H122" i="7"/>
  <c r="H134" i="7"/>
  <c r="H146" i="7"/>
  <c r="H158" i="7"/>
  <c r="H170" i="7"/>
  <c r="H182" i="7"/>
  <c r="H194" i="7"/>
  <c r="H206" i="7"/>
  <c r="H218" i="7"/>
  <c r="H230" i="7"/>
  <c r="H242" i="7"/>
  <c r="H254" i="7"/>
  <c r="H266" i="7"/>
  <c r="H278" i="7"/>
  <c r="H290" i="7"/>
  <c r="H302" i="7"/>
  <c r="H314" i="7"/>
  <c r="H326" i="7"/>
  <c r="H338" i="7"/>
  <c r="H350" i="7"/>
  <c r="H362" i="7"/>
  <c r="C27" i="7"/>
  <c r="C39" i="7"/>
  <c r="C51" i="7"/>
  <c r="C63" i="7"/>
  <c r="C75" i="7"/>
  <c r="C87" i="7"/>
  <c r="C99" i="7"/>
  <c r="C111" i="7"/>
  <c r="C123" i="7"/>
  <c r="C135" i="7"/>
  <c r="C147" i="7"/>
  <c r="I7" i="7"/>
  <c r="I19" i="7"/>
  <c r="I31" i="7"/>
  <c r="I43" i="7"/>
  <c r="I55" i="7"/>
  <c r="I67" i="7"/>
  <c r="I79" i="7"/>
  <c r="I91" i="7"/>
  <c r="I103" i="7"/>
  <c r="I115" i="7"/>
  <c r="I127" i="7"/>
  <c r="I139" i="7"/>
  <c r="I151" i="7"/>
  <c r="I163" i="7"/>
  <c r="I175" i="7"/>
  <c r="I187" i="7"/>
  <c r="I199" i="7"/>
  <c r="I211" i="7"/>
  <c r="I223" i="7"/>
  <c r="I235" i="7"/>
  <c r="I247" i="7"/>
  <c r="I259" i="7"/>
  <c r="I271" i="7"/>
  <c r="I283" i="7"/>
  <c r="I295" i="7"/>
  <c r="I307" i="7"/>
  <c r="I319" i="7"/>
  <c r="I331" i="7"/>
  <c r="I343" i="7"/>
  <c r="I355" i="7"/>
  <c r="H4" i="7"/>
  <c r="H16" i="7"/>
  <c r="H28" i="7"/>
  <c r="H40" i="7"/>
  <c r="H52" i="7"/>
  <c r="H64" i="7"/>
  <c r="H76" i="7"/>
  <c r="H88" i="7"/>
  <c r="H100" i="7"/>
  <c r="H112" i="7"/>
  <c r="H124" i="7"/>
  <c r="H136" i="7"/>
  <c r="H148" i="7"/>
  <c r="H160" i="7"/>
  <c r="H172" i="7"/>
  <c r="H184" i="7"/>
  <c r="H196" i="7"/>
  <c r="H208" i="7"/>
  <c r="H220" i="7"/>
  <c r="H232" i="7"/>
  <c r="H244" i="7"/>
  <c r="H256" i="7"/>
  <c r="H268" i="7"/>
  <c r="H280" i="7"/>
  <c r="H292" i="7"/>
  <c r="H304" i="7"/>
  <c r="H316" i="7"/>
  <c r="H328" i="7"/>
  <c r="I8" i="7"/>
  <c r="I20" i="7"/>
  <c r="I32" i="7"/>
  <c r="I44" i="7"/>
  <c r="I56" i="7"/>
  <c r="I68" i="7"/>
  <c r="I80" i="7"/>
  <c r="I92" i="7"/>
  <c r="I104" i="7"/>
  <c r="I116" i="7"/>
  <c r="I128" i="7"/>
  <c r="I140" i="7"/>
  <c r="I152" i="7"/>
  <c r="I164" i="7"/>
  <c r="I176" i="7"/>
  <c r="I188" i="7"/>
  <c r="I200" i="7"/>
  <c r="I212" i="7"/>
  <c r="I224" i="7"/>
  <c r="I236" i="7"/>
  <c r="I248" i="7"/>
  <c r="I260" i="7"/>
  <c r="I272" i="7"/>
  <c r="I284" i="7"/>
  <c r="I296" i="7"/>
  <c r="I308" i="7"/>
  <c r="I320" i="7"/>
  <c r="I332" i="7"/>
  <c r="I344" i="7"/>
  <c r="I356" i="7"/>
  <c r="H5" i="7"/>
  <c r="H17" i="7"/>
  <c r="H29" i="7"/>
  <c r="H41" i="7"/>
  <c r="H53" i="7"/>
  <c r="H65" i="7"/>
  <c r="H77" i="7"/>
  <c r="H89" i="7"/>
  <c r="H101" i="7"/>
  <c r="H113" i="7"/>
  <c r="H125" i="7"/>
  <c r="H137" i="7"/>
  <c r="H149" i="7"/>
  <c r="H161" i="7"/>
  <c r="H173" i="7"/>
  <c r="H185" i="7"/>
  <c r="H197" i="7"/>
  <c r="H209" i="7"/>
  <c r="H221" i="7"/>
  <c r="H233" i="7"/>
  <c r="H245" i="7"/>
  <c r="H257" i="7"/>
  <c r="H269" i="7"/>
  <c r="H281" i="7"/>
  <c r="H293" i="7"/>
  <c r="H305" i="7"/>
  <c r="H317" i="7"/>
  <c r="H329" i="7"/>
  <c r="H341" i="7"/>
  <c r="I9" i="7"/>
  <c r="I21" i="7"/>
  <c r="I33" i="7"/>
  <c r="I45" i="7"/>
  <c r="I57" i="7"/>
  <c r="I69" i="7"/>
  <c r="I81" i="7"/>
  <c r="I93" i="7"/>
  <c r="I105" i="7"/>
  <c r="I117" i="7"/>
  <c r="I129" i="7"/>
  <c r="I141" i="7"/>
  <c r="I153" i="7"/>
  <c r="I165" i="7"/>
  <c r="I177" i="7"/>
  <c r="I189" i="7"/>
  <c r="I201" i="7"/>
  <c r="I213" i="7"/>
  <c r="I225" i="7"/>
  <c r="I237" i="7"/>
  <c r="I249" i="7"/>
  <c r="I261" i="7"/>
  <c r="I273" i="7"/>
  <c r="I285" i="7"/>
  <c r="I297" i="7"/>
  <c r="I309" i="7"/>
  <c r="I321" i="7"/>
  <c r="I333" i="7"/>
  <c r="I345" i="7"/>
  <c r="I357" i="7"/>
  <c r="H6" i="7"/>
  <c r="H18" i="7"/>
  <c r="H30" i="7"/>
  <c r="H42" i="7"/>
  <c r="H54" i="7"/>
  <c r="H66" i="7"/>
  <c r="H78" i="7"/>
  <c r="H90" i="7"/>
  <c r="H102" i="7"/>
  <c r="H114" i="7"/>
  <c r="H126" i="7"/>
  <c r="H138" i="7"/>
  <c r="H150" i="7"/>
  <c r="H162" i="7"/>
  <c r="H174" i="7"/>
  <c r="H186" i="7"/>
  <c r="H198" i="7"/>
  <c r="H210" i="7"/>
  <c r="H222" i="7"/>
  <c r="H234" i="7"/>
  <c r="H246" i="7"/>
  <c r="H258" i="7"/>
  <c r="H270" i="7"/>
  <c r="H282" i="7"/>
  <c r="H294" i="7"/>
  <c r="H306" i="7"/>
  <c r="H318" i="7"/>
  <c r="H330" i="7"/>
  <c r="H342" i="7"/>
  <c r="H354" i="7"/>
  <c r="I2" i="7"/>
  <c r="C31" i="7"/>
  <c r="I10" i="7"/>
  <c r="I22" i="7"/>
  <c r="I34" i="7"/>
  <c r="I46" i="7"/>
  <c r="I58" i="7"/>
  <c r="I70" i="7"/>
  <c r="I82" i="7"/>
  <c r="I94" i="7"/>
  <c r="I106" i="7"/>
  <c r="I118" i="7"/>
  <c r="I130" i="7"/>
  <c r="I142" i="7"/>
  <c r="I154" i="7"/>
  <c r="I166" i="7"/>
  <c r="I178" i="7"/>
  <c r="I190" i="7"/>
  <c r="I202" i="7"/>
  <c r="I214" i="7"/>
  <c r="I226" i="7"/>
  <c r="I238" i="7"/>
  <c r="I250" i="7"/>
  <c r="I262" i="7"/>
  <c r="I274" i="7"/>
  <c r="I286" i="7"/>
  <c r="I298" i="7"/>
  <c r="I310" i="7"/>
  <c r="I322" i="7"/>
  <c r="I334" i="7"/>
  <c r="I346" i="7"/>
  <c r="I358" i="7"/>
  <c r="H7" i="7"/>
  <c r="H19" i="7"/>
  <c r="H31" i="7"/>
  <c r="H43" i="7"/>
  <c r="H55" i="7"/>
  <c r="H67" i="7"/>
  <c r="H79" i="7"/>
  <c r="H91" i="7"/>
  <c r="H103" i="7"/>
  <c r="H115" i="7"/>
  <c r="H127" i="7"/>
  <c r="H139" i="7"/>
  <c r="H151" i="7"/>
  <c r="H163" i="7"/>
  <c r="H175" i="7"/>
  <c r="H187" i="7"/>
  <c r="H199" i="7"/>
  <c r="H211" i="7"/>
  <c r="H223" i="7"/>
  <c r="H235" i="7"/>
  <c r="H247" i="7"/>
  <c r="H259" i="7"/>
  <c r="H271" i="7"/>
  <c r="H283" i="7"/>
  <c r="H295" i="7"/>
  <c r="H307" i="7"/>
  <c r="H319" i="7"/>
  <c r="H331" i="7"/>
  <c r="H343" i="7"/>
  <c r="H355" i="7"/>
  <c r="H2" i="7"/>
  <c r="C32" i="7"/>
  <c r="C44" i="7"/>
  <c r="C56" i="7"/>
  <c r="C68" i="7"/>
  <c r="C80" i="7"/>
  <c r="C92" i="7"/>
  <c r="C104" i="7"/>
  <c r="C116" i="7"/>
  <c r="C128" i="7"/>
  <c r="C140" i="7"/>
  <c r="I11" i="7"/>
  <c r="I23" i="7"/>
  <c r="I35" i="7"/>
  <c r="I47" i="7"/>
  <c r="I59" i="7"/>
  <c r="I71" i="7"/>
  <c r="I83" i="7"/>
  <c r="I95" i="7"/>
  <c r="I107" i="7"/>
  <c r="I119" i="7"/>
  <c r="I131" i="7"/>
  <c r="I143" i="7"/>
  <c r="I155" i="7"/>
  <c r="I167" i="7"/>
  <c r="I179" i="7"/>
  <c r="I191" i="7"/>
  <c r="I203" i="7"/>
  <c r="I215" i="7"/>
  <c r="I227" i="7"/>
  <c r="I239" i="7"/>
  <c r="I251" i="7"/>
  <c r="I263" i="7"/>
  <c r="I275" i="7"/>
  <c r="I287" i="7"/>
  <c r="I299" i="7"/>
  <c r="I311" i="7"/>
  <c r="I323" i="7"/>
  <c r="I335" i="7"/>
  <c r="I347" i="7"/>
  <c r="I359" i="7"/>
  <c r="H8" i="7"/>
  <c r="H20" i="7"/>
  <c r="H32" i="7"/>
  <c r="H44" i="7"/>
  <c r="H56" i="7"/>
  <c r="H68" i="7"/>
  <c r="H80" i="7"/>
  <c r="H92" i="7"/>
  <c r="H104" i="7"/>
  <c r="H116" i="7"/>
  <c r="H128" i="7"/>
  <c r="H140" i="7"/>
  <c r="H152" i="7"/>
  <c r="H164" i="7"/>
  <c r="H176" i="7"/>
  <c r="H188" i="7"/>
  <c r="H200" i="7"/>
  <c r="H212" i="7"/>
  <c r="H224" i="7"/>
  <c r="H236" i="7"/>
  <c r="H248" i="7"/>
  <c r="H260" i="7"/>
  <c r="H272" i="7"/>
  <c r="H284" i="7"/>
  <c r="H296" i="7"/>
  <c r="H308" i="7"/>
  <c r="H320" i="7"/>
  <c r="H332" i="7"/>
  <c r="H344" i="7"/>
  <c r="H356" i="7"/>
  <c r="B2" i="7"/>
  <c r="C33" i="7"/>
  <c r="C45" i="7"/>
  <c r="C57" i="7"/>
  <c r="C69" i="7"/>
  <c r="C81" i="7"/>
  <c r="C93" i="7"/>
  <c r="C105" i="7"/>
  <c r="C117" i="7"/>
  <c r="C129" i="7"/>
  <c r="I12" i="7"/>
  <c r="I24" i="7"/>
  <c r="I36" i="7"/>
  <c r="I48" i="7"/>
  <c r="I60" i="7"/>
  <c r="I72" i="7"/>
  <c r="I84" i="7"/>
  <c r="I96" i="7"/>
  <c r="I108" i="7"/>
  <c r="I120" i="7"/>
  <c r="I132" i="7"/>
  <c r="I144" i="7"/>
  <c r="I156" i="7"/>
  <c r="I168" i="7"/>
  <c r="I180" i="7"/>
  <c r="I192" i="7"/>
  <c r="I204" i="7"/>
  <c r="I216" i="7"/>
  <c r="I228" i="7"/>
  <c r="I240" i="7"/>
  <c r="I252" i="7"/>
  <c r="I264" i="7"/>
  <c r="I276" i="7"/>
  <c r="I288" i="7"/>
  <c r="I300" i="7"/>
  <c r="I312" i="7"/>
  <c r="I324" i="7"/>
  <c r="I336" i="7"/>
  <c r="I348" i="7"/>
  <c r="I360" i="7"/>
  <c r="H9" i="7"/>
  <c r="H21" i="7"/>
  <c r="H33" i="7"/>
  <c r="H45" i="7"/>
  <c r="H57" i="7"/>
  <c r="H69" i="7"/>
  <c r="H81" i="7"/>
  <c r="H93" i="7"/>
  <c r="H105" i="7"/>
  <c r="H117" i="7"/>
  <c r="H129" i="7"/>
  <c r="H141" i="7"/>
  <c r="H153" i="7"/>
  <c r="H165" i="7"/>
  <c r="H177" i="7"/>
  <c r="H189" i="7"/>
  <c r="H201" i="7"/>
  <c r="H213" i="7"/>
  <c r="H225" i="7"/>
  <c r="H237" i="7"/>
  <c r="H249" i="7"/>
  <c r="H261" i="7"/>
  <c r="H273" i="7"/>
  <c r="H285" i="7"/>
  <c r="H297" i="7"/>
  <c r="H309" i="7"/>
  <c r="H321" i="7"/>
  <c r="H333" i="7"/>
  <c r="H345" i="7"/>
  <c r="H357" i="7"/>
  <c r="C22" i="7"/>
  <c r="C34" i="7"/>
  <c r="C46" i="7"/>
  <c r="C58" i="7"/>
  <c r="C70" i="7"/>
  <c r="C82" i="7"/>
  <c r="C94" i="7"/>
  <c r="C106" i="7"/>
  <c r="C118" i="7"/>
  <c r="C130" i="7"/>
  <c r="C142" i="7"/>
  <c r="C154" i="7"/>
  <c r="C166" i="7"/>
  <c r="C178" i="7"/>
  <c r="C190" i="7"/>
  <c r="C202" i="7"/>
  <c r="C214" i="7"/>
  <c r="C226" i="7"/>
  <c r="C238" i="7"/>
  <c r="C250" i="7"/>
  <c r="C262" i="7"/>
  <c r="C274" i="7"/>
  <c r="C286" i="7"/>
  <c r="C298" i="7"/>
  <c r="C310" i="7"/>
  <c r="I13" i="7"/>
  <c r="I25" i="7"/>
  <c r="I37" i="7"/>
  <c r="I49" i="7"/>
  <c r="I61" i="7"/>
  <c r="I73" i="7"/>
  <c r="I85" i="7"/>
  <c r="I97" i="7"/>
  <c r="I109" i="7"/>
  <c r="I121" i="7"/>
  <c r="I133" i="7"/>
  <c r="I145" i="7"/>
  <c r="I157" i="7"/>
  <c r="I169" i="7"/>
  <c r="I181" i="7"/>
  <c r="I193" i="7"/>
  <c r="I205" i="7"/>
  <c r="I217" i="7"/>
  <c r="I229" i="7"/>
  <c r="I241" i="7"/>
  <c r="I253" i="7"/>
  <c r="I265" i="7"/>
  <c r="I277" i="7"/>
  <c r="I289" i="7"/>
  <c r="I301" i="7"/>
  <c r="I313" i="7"/>
  <c r="I325" i="7"/>
  <c r="I337" i="7"/>
  <c r="I349" i="7"/>
  <c r="I361" i="7"/>
  <c r="H10" i="7"/>
  <c r="H22" i="7"/>
  <c r="H34" i="7"/>
  <c r="H46" i="7"/>
  <c r="H58" i="7"/>
  <c r="H70" i="7"/>
  <c r="H82" i="7"/>
  <c r="H94" i="7"/>
  <c r="H106" i="7"/>
  <c r="H118" i="7"/>
  <c r="H130" i="7"/>
  <c r="H142" i="7"/>
  <c r="H154" i="7"/>
  <c r="H166" i="7"/>
  <c r="H178" i="7"/>
  <c r="H190" i="7"/>
  <c r="H202" i="7"/>
  <c r="H214" i="7"/>
  <c r="H226" i="7"/>
  <c r="H238" i="7"/>
  <c r="H250" i="7"/>
  <c r="H262" i="7"/>
  <c r="H274" i="7"/>
  <c r="H286" i="7"/>
  <c r="H298" i="7"/>
  <c r="H310" i="7"/>
  <c r="H322" i="7"/>
  <c r="I14" i="7"/>
  <c r="I26" i="7"/>
  <c r="I38" i="7"/>
  <c r="I50" i="7"/>
  <c r="I62" i="7"/>
  <c r="I74" i="7"/>
  <c r="I86" i="7"/>
  <c r="I98" i="7"/>
  <c r="I110" i="7"/>
  <c r="I122" i="7"/>
  <c r="I134" i="7"/>
  <c r="I146" i="7"/>
  <c r="I158" i="7"/>
  <c r="I170" i="7"/>
  <c r="I182" i="7"/>
  <c r="I194" i="7"/>
  <c r="I206" i="7"/>
  <c r="I218" i="7"/>
  <c r="I230" i="7"/>
  <c r="I242" i="7"/>
  <c r="I254" i="7"/>
  <c r="I266" i="7"/>
  <c r="I278" i="7"/>
  <c r="I290" i="7"/>
  <c r="I302" i="7"/>
  <c r="I314" i="7"/>
  <c r="I326" i="7"/>
  <c r="I338" i="7"/>
  <c r="I350" i="7"/>
  <c r="I362" i="7"/>
  <c r="H11" i="7"/>
  <c r="H23" i="7"/>
  <c r="H35" i="7"/>
  <c r="H47" i="7"/>
  <c r="H59" i="7"/>
  <c r="H71" i="7"/>
  <c r="H83" i="7"/>
  <c r="H95" i="7"/>
  <c r="H107" i="7"/>
  <c r="H119" i="7"/>
  <c r="H131" i="7"/>
  <c r="H143" i="7"/>
  <c r="H155" i="7"/>
  <c r="H167" i="7"/>
  <c r="H179" i="7"/>
  <c r="H191" i="7"/>
  <c r="H203" i="7"/>
  <c r="H215" i="7"/>
  <c r="H227" i="7"/>
  <c r="H239" i="7"/>
  <c r="H251" i="7"/>
  <c r="H263" i="7"/>
  <c r="H275" i="7"/>
  <c r="H287" i="7"/>
  <c r="H299" i="7"/>
  <c r="H311" i="7"/>
  <c r="H323" i="7"/>
  <c r="H335" i="7"/>
  <c r="H347" i="7"/>
  <c r="H359" i="7"/>
  <c r="C24" i="7"/>
  <c r="C36" i="7"/>
  <c r="C48" i="7"/>
  <c r="C60" i="7"/>
  <c r="C72" i="7"/>
  <c r="C84" i="7"/>
  <c r="C96" i="7"/>
  <c r="C108" i="7"/>
  <c r="C120" i="7"/>
  <c r="C132" i="7"/>
  <c r="C144" i="7"/>
  <c r="C156" i="7"/>
  <c r="C168" i="7"/>
  <c r="C180" i="7"/>
  <c r="C192" i="7"/>
  <c r="I6" i="7"/>
  <c r="I150" i="7"/>
  <c r="I294" i="7"/>
  <c r="H75" i="7"/>
  <c r="H219" i="7"/>
  <c r="H340" i="7"/>
  <c r="C30" i="7"/>
  <c r="C64" i="7"/>
  <c r="C90" i="7"/>
  <c r="C119" i="7"/>
  <c r="C148" i="7"/>
  <c r="C164" i="7"/>
  <c r="C184" i="7"/>
  <c r="C200" i="7"/>
  <c r="C215" i="7"/>
  <c r="C229" i="7"/>
  <c r="C243" i="7"/>
  <c r="C256" i="7"/>
  <c r="C269" i="7"/>
  <c r="C282" i="7"/>
  <c r="C295" i="7"/>
  <c r="C308" i="7"/>
  <c r="C321" i="7"/>
  <c r="C333" i="7"/>
  <c r="C345" i="7"/>
  <c r="C357" i="7"/>
  <c r="C369" i="7"/>
  <c r="C381" i="7"/>
  <c r="C393" i="7"/>
  <c r="C405" i="7"/>
  <c r="C417" i="7"/>
  <c r="C429" i="7"/>
  <c r="C441" i="7"/>
  <c r="C453" i="7"/>
  <c r="C465" i="7"/>
  <c r="C477" i="7"/>
  <c r="C489" i="7"/>
  <c r="C501" i="7"/>
  <c r="C513" i="7"/>
  <c r="C525" i="7"/>
  <c r="C537" i="7"/>
  <c r="C549" i="7"/>
  <c r="C561" i="7"/>
  <c r="C9" i="7"/>
  <c r="C21" i="7"/>
  <c r="B416" i="7"/>
  <c r="B428" i="7"/>
  <c r="B440" i="7"/>
  <c r="B452" i="7"/>
  <c r="B464" i="7"/>
  <c r="B476" i="7"/>
  <c r="B488" i="7"/>
  <c r="B500" i="7"/>
  <c r="B512" i="7"/>
  <c r="B524" i="7"/>
  <c r="B536" i="7"/>
  <c r="B548" i="7"/>
  <c r="B560" i="7"/>
  <c r="B377" i="7"/>
  <c r="B389" i="7"/>
  <c r="B401" i="7"/>
  <c r="B370" i="7"/>
  <c r="B13" i="7"/>
  <c r="B25" i="7"/>
  <c r="B37" i="7"/>
  <c r="B49" i="7"/>
  <c r="B61" i="7"/>
  <c r="I18" i="7"/>
  <c r="I162" i="7"/>
  <c r="I306" i="7"/>
  <c r="H87" i="7"/>
  <c r="H231" i="7"/>
  <c r="H346" i="7"/>
  <c r="C35" i="7"/>
  <c r="C65" i="7"/>
  <c r="C91" i="7"/>
  <c r="C124" i="7"/>
  <c r="C149" i="7"/>
  <c r="C165" i="7"/>
  <c r="C185" i="7"/>
  <c r="C201" i="7"/>
  <c r="C216" i="7"/>
  <c r="C231" i="7"/>
  <c r="C244" i="7"/>
  <c r="C257" i="7"/>
  <c r="C270" i="7"/>
  <c r="C283" i="7"/>
  <c r="C296" i="7"/>
  <c r="C309" i="7"/>
  <c r="C322" i="7"/>
  <c r="C334" i="7"/>
  <c r="C346" i="7"/>
  <c r="C358" i="7"/>
  <c r="C370" i="7"/>
  <c r="C382" i="7"/>
  <c r="C394" i="7"/>
  <c r="C406" i="7"/>
  <c r="C418" i="7"/>
  <c r="C430" i="7"/>
  <c r="C442" i="7"/>
  <c r="C454" i="7"/>
  <c r="C466" i="7"/>
  <c r="C478" i="7"/>
  <c r="C490" i="7"/>
  <c r="C502" i="7"/>
  <c r="C514" i="7"/>
  <c r="C526" i="7"/>
  <c r="C538" i="7"/>
  <c r="C550" i="7"/>
  <c r="C562" i="7"/>
  <c r="C10" i="7"/>
  <c r="C2" i="7"/>
  <c r="B417" i="7"/>
  <c r="B429" i="7"/>
  <c r="B441" i="7"/>
  <c r="B453" i="7"/>
  <c r="B465" i="7"/>
  <c r="B477" i="7"/>
  <c r="B489" i="7"/>
  <c r="B501" i="7"/>
  <c r="B513" i="7"/>
  <c r="B525" i="7"/>
  <c r="B537" i="7"/>
  <c r="B549" i="7"/>
  <c r="B561" i="7"/>
  <c r="B378" i="7"/>
  <c r="B390" i="7"/>
  <c r="B402" i="7"/>
  <c r="B371" i="7"/>
  <c r="B14" i="7"/>
  <c r="B26" i="7"/>
  <c r="B38" i="7"/>
  <c r="B50" i="7"/>
  <c r="B62" i="7"/>
  <c r="B74" i="7"/>
  <c r="B86" i="7"/>
  <c r="B98" i="7"/>
  <c r="B110" i="7"/>
  <c r="B122" i="7"/>
  <c r="B134" i="7"/>
  <c r="B146" i="7"/>
  <c r="B158" i="7"/>
  <c r="B170" i="7"/>
  <c r="B182" i="7"/>
  <c r="B194" i="7"/>
  <c r="B206" i="7"/>
  <c r="B218" i="7"/>
  <c r="B230" i="7"/>
  <c r="B242" i="7"/>
  <c r="B254" i="7"/>
  <c r="B266" i="7"/>
  <c r="B278" i="7"/>
  <c r="I30" i="7"/>
  <c r="I174" i="7"/>
  <c r="I318" i="7"/>
  <c r="H99" i="7"/>
  <c r="H243" i="7"/>
  <c r="H351" i="7"/>
  <c r="C40" i="7"/>
  <c r="C66" i="7"/>
  <c r="C95" i="7"/>
  <c r="C125" i="7"/>
  <c r="C150" i="7"/>
  <c r="C167" i="7"/>
  <c r="C186" i="7"/>
  <c r="C203" i="7"/>
  <c r="C217" i="7"/>
  <c r="C232" i="7"/>
  <c r="C245" i="7"/>
  <c r="C258" i="7"/>
  <c r="C271" i="7"/>
  <c r="C284" i="7"/>
  <c r="C297" i="7"/>
  <c r="C311" i="7"/>
  <c r="C323" i="7"/>
  <c r="C335" i="7"/>
  <c r="C347" i="7"/>
  <c r="C359" i="7"/>
  <c r="C371" i="7"/>
  <c r="C383" i="7"/>
  <c r="C395" i="7"/>
  <c r="C407" i="7"/>
  <c r="C419" i="7"/>
  <c r="C431" i="7"/>
  <c r="C443" i="7"/>
  <c r="C455" i="7"/>
  <c r="C467" i="7"/>
  <c r="C479" i="7"/>
  <c r="C491" i="7"/>
  <c r="C503" i="7"/>
  <c r="C515" i="7"/>
  <c r="C527" i="7"/>
  <c r="C539" i="7"/>
  <c r="C551" i="7"/>
  <c r="C563" i="7"/>
  <c r="C11" i="7"/>
  <c r="B406" i="7"/>
  <c r="B418" i="7"/>
  <c r="B430" i="7"/>
  <c r="B442" i="7"/>
  <c r="B454" i="7"/>
  <c r="B466" i="7"/>
  <c r="B478" i="7"/>
  <c r="B490" i="7"/>
  <c r="B502" i="7"/>
  <c r="B514" i="7"/>
  <c r="B526" i="7"/>
  <c r="B538" i="7"/>
  <c r="B550" i="7"/>
  <c r="B562" i="7"/>
  <c r="B379" i="7"/>
  <c r="B391" i="7"/>
  <c r="B403" i="7"/>
  <c r="I42" i="7"/>
  <c r="I186" i="7"/>
  <c r="I330" i="7"/>
  <c r="H111" i="7"/>
  <c r="H255" i="7"/>
  <c r="H352" i="7"/>
  <c r="C41" i="7"/>
  <c r="C67" i="7"/>
  <c r="C100" i="7"/>
  <c r="C126" i="7"/>
  <c r="C151" i="7"/>
  <c r="C171" i="7"/>
  <c r="C187" i="7"/>
  <c r="C204" i="7"/>
  <c r="C219" i="7"/>
  <c r="C233" i="7"/>
  <c r="C246" i="7"/>
  <c r="C259" i="7"/>
  <c r="C272" i="7"/>
  <c r="C285" i="7"/>
  <c r="C299" i="7"/>
  <c r="C312" i="7"/>
  <c r="C324" i="7"/>
  <c r="C336" i="7"/>
  <c r="C348" i="7"/>
  <c r="C360" i="7"/>
  <c r="C372" i="7"/>
  <c r="C384" i="7"/>
  <c r="C396" i="7"/>
  <c r="C408" i="7"/>
  <c r="C420" i="7"/>
  <c r="C432" i="7"/>
  <c r="C444" i="7"/>
  <c r="C456" i="7"/>
  <c r="C468" i="7"/>
  <c r="C480" i="7"/>
  <c r="C492" i="7"/>
  <c r="C504" i="7"/>
  <c r="C516" i="7"/>
  <c r="C528" i="7"/>
  <c r="C540" i="7"/>
  <c r="C552" i="7"/>
  <c r="C564" i="7"/>
  <c r="C12" i="7"/>
  <c r="B407" i="7"/>
  <c r="B419" i="7"/>
  <c r="B431" i="7"/>
  <c r="B443" i="7"/>
  <c r="B455" i="7"/>
  <c r="B467" i="7"/>
  <c r="B479" i="7"/>
  <c r="B491" i="7"/>
  <c r="B503" i="7"/>
  <c r="B515" i="7"/>
  <c r="B527" i="7"/>
  <c r="B539" i="7"/>
  <c r="B551" i="7"/>
  <c r="B563" i="7"/>
  <c r="B380" i="7"/>
  <c r="B392" i="7"/>
  <c r="B404" i="7"/>
  <c r="B4" i="7"/>
  <c r="B16" i="7"/>
  <c r="B28" i="7"/>
  <c r="B40" i="7"/>
  <c r="B52" i="7"/>
  <c r="B64" i="7"/>
  <c r="B76" i="7"/>
  <c r="B88" i="7"/>
  <c r="B100" i="7"/>
  <c r="B112" i="7"/>
  <c r="I54" i="7"/>
  <c r="I198" i="7"/>
  <c r="I342" i="7"/>
  <c r="H123" i="7"/>
  <c r="H267" i="7"/>
  <c r="H353" i="7"/>
  <c r="C42" i="7"/>
  <c r="C71" i="7"/>
  <c r="C101" i="7"/>
  <c r="C127" i="7"/>
  <c r="C152" i="7"/>
  <c r="C172" i="7"/>
  <c r="C188" i="7"/>
  <c r="C205" i="7"/>
  <c r="C220" i="7"/>
  <c r="C234" i="7"/>
  <c r="C247" i="7"/>
  <c r="C260" i="7"/>
  <c r="C273" i="7"/>
  <c r="C287" i="7"/>
  <c r="C300" i="7"/>
  <c r="C313" i="7"/>
  <c r="C325" i="7"/>
  <c r="C337" i="7"/>
  <c r="C349" i="7"/>
  <c r="C361" i="7"/>
  <c r="C373" i="7"/>
  <c r="C385" i="7"/>
  <c r="C397" i="7"/>
  <c r="C409" i="7"/>
  <c r="C421" i="7"/>
  <c r="C433" i="7"/>
  <c r="C445" i="7"/>
  <c r="C457" i="7"/>
  <c r="C469" i="7"/>
  <c r="C481" i="7"/>
  <c r="C493" i="7"/>
  <c r="C505" i="7"/>
  <c r="C517" i="7"/>
  <c r="C529" i="7"/>
  <c r="C541" i="7"/>
  <c r="C553" i="7"/>
  <c r="C565" i="7"/>
  <c r="C13" i="7"/>
  <c r="B408" i="7"/>
  <c r="B420" i="7"/>
  <c r="B432" i="7"/>
  <c r="B444" i="7"/>
  <c r="B456" i="7"/>
  <c r="B468" i="7"/>
  <c r="B480" i="7"/>
  <c r="B492" i="7"/>
  <c r="B504" i="7"/>
  <c r="B516" i="7"/>
  <c r="B528" i="7"/>
  <c r="B540" i="7"/>
  <c r="B552" i="7"/>
  <c r="B564" i="7"/>
  <c r="B381" i="7"/>
  <c r="B393" i="7"/>
  <c r="B405" i="7"/>
  <c r="B5" i="7"/>
  <c r="B17" i="7"/>
  <c r="B29" i="7"/>
  <c r="B41" i="7"/>
  <c r="B53" i="7"/>
  <c r="B65" i="7"/>
  <c r="B77" i="7"/>
  <c r="B89" i="7"/>
  <c r="B101" i="7"/>
  <c r="B113" i="7"/>
  <c r="B125" i="7"/>
  <c r="I66" i="7"/>
  <c r="I210" i="7"/>
  <c r="I354" i="7"/>
  <c r="H135" i="7"/>
  <c r="H279" i="7"/>
  <c r="H358" i="7"/>
  <c r="C43" i="7"/>
  <c r="C76" i="7"/>
  <c r="C102" i="7"/>
  <c r="C131" i="7"/>
  <c r="C153" i="7"/>
  <c r="C173" i="7"/>
  <c r="C189" i="7"/>
  <c r="C207" i="7"/>
  <c r="C221" i="7"/>
  <c r="C235" i="7"/>
  <c r="C248" i="7"/>
  <c r="C261" i="7"/>
  <c r="C275" i="7"/>
  <c r="C288" i="7"/>
  <c r="C301" i="7"/>
  <c r="C314" i="7"/>
  <c r="C326" i="7"/>
  <c r="C338" i="7"/>
  <c r="C350" i="7"/>
  <c r="C362" i="7"/>
  <c r="C374" i="7"/>
  <c r="C386" i="7"/>
  <c r="C398" i="7"/>
  <c r="C410" i="7"/>
  <c r="C422" i="7"/>
  <c r="C434" i="7"/>
  <c r="C446" i="7"/>
  <c r="C458" i="7"/>
  <c r="C470" i="7"/>
  <c r="C482" i="7"/>
  <c r="C494" i="7"/>
  <c r="C506" i="7"/>
  <c r="C518" i="7"/>
  <c r="C530" i="7"/>
  <c r="C542" i="7"/>
  <c r="C554" i="7"/>
  <c r="C566" i="7"/>
  <c r="C14" i="7"/>
  <c r="B409" i="7"/>
  <c r="B421" i="7"/>
  <c r="B433" i="7"/>
  <c r="B445" i="7"/>
  <c r="B457" i="7"/>
  <c r="B469" i="7"/>
  <c r="B481" i="7"/>
  <c r="B493" i="7"/>
  <c r="B505" i="7"/>
  <c r="B517" i="7"/>
  <c r="B529" i="7"/>
  <c r="B541" i="7"/>
  <c r="B553" i="7"/>
  <c r="B565" i="7"/>
  <c r="B382" i="7"/>
  <c r="B394" i="7"/>
  <c r="B363" i="7"/>
  <c r="B6" i="7"/>
  <c r="B18" i="7"/>
  <c r="B30" i="7"/>
  <c r="B42" i="7"/>
  <c r="B54" i="7"/>
  <c r="B66" i="7"/>
  <c r="B78" i="7"/>
  <c r="B90" i="7"/>
  <c r="B102" i="7"/>
  <c r="B114" i="7"/>
  <c r="B126" i="7"/>
  <c r="I78" i="7"/>
  <c r="I222" i="7"/>
  <c r="H3" i="7"/>
  <c r="H147" i="7"/>
  <c r="H291" i="7"/>
  <c r="H363" i="7"/>
  <c r="C47" i="7"/>
  <c r="C77" i="7"/>
  <c r="C103" i="7"/>
  <c r="C136" i="7"/>
  <c r="C155" i="7"/>
  <c r="C174" i="7"/>
  <c r="C191" i="7"/>
  <c r="C208" i="7"/>
  <c r="C222" i="7"/>
  <c r="C236" i="7"/>
  <c r="C249" i="7"/>
  <c r="C263" i="7"/>
  <c r="C276" i="7"/>
  <c r="C289" i="7"/>
  <c r="C302" i="7"/>
  <c r="C315" i="7"/>
  <c r="C327" i="7"/>
  <c r="C339" i="7"/>
  <c r="C351" i="7"/>
  <c r="C363" i="7"/>
  <c r="C375" i="7"/>
  <c r="C387" i="7"/>
  <c r="C399" i="7"/>
  <c r="C411" i="7"/>
  <c r="C423" i="7"/>
  <c r="C435" i="7"/>
  <c r="C447" i="7"/>
  <c r="C459" i="7"/>
  <c r="C471" i="7"/>
  <c r="C483" i="7"/>
  <c r="C495" i="7"/>
  <c r="C507" i="7"/>
  <c r="C519" i="7"/>
  <c r="C531" i="7"/>
  <c r="C543" i="7"/>
  <c r="C555" i="7"/>
  <c r="C15" i="7"/>
  <c r="B410" i="7"/>
  <c r="B422" i="7"/>
  <c r="B434" i="7"/>
  <c r="B446" i="7"/>
  <c r="B458" i="7"/>
  <c r="B470" i="7"/>
  <c r="B482" i="7"/>
  <c r="B494" i="7"/>
  <c r="B506" i="7"/>
  <c r="B518" i="7"/>
  <c r="B530" i="7"/>
  <c r="B542" i="7"/>
  <c r="B554" i="7"/>
  <c r="B566" i="7"/>
  <c r="B383" i="7"/>
  <c r="B395" i="7"/>
  <c r="B364" i="7"/>
  <c r="B7" i="7"/>
  <c r="B19" i="7"/>
  <c r="B31" i="7"/>
  <c r="B43" i="7"/>
  <c r="B55" i="7"/>
  <c r="B67" i="7"/>
  <c r="B79" i="7"/>
  <c r="B91" i="7"/>
  <c r="B103" i="7"/>
  <c r="B115" i="7"/>
  <c r="B127" i="7"/>
  <c r="B139" i="7"/>
  <c r="B151" i="7"/>
  <c r="B163" i="7"/>
  <c r="B175" i="7"/>
  <c r="B187" i="7"/>
  <c r="B199" i="7"/>
  <c r="B211" i="7"/>
  <c r="B223" i="7"/>
  <c r="B235" i="7"/>
  <c r="B247" i="7"/>
  <c r="B259" i="7"/>
  <c r="B271" i="7"/>
  <c r="B283" i="7"/>
  <c r="I90" i="7"/>
  <c r="I234" i="7"/>
  <c r="H15" i="7"/>
  <c r="H159" i="7"/>
  <c r="H303" i="7"/>
  <c r="H364" i="7"/>
  <c r="C52" i="7"/>
  <c r="C78" i="7"/>
  <c r="C107" i="7"/>
  <c r="C137" i="7"/>
  <c r="C159" i="7"/>
  <c r="C175" i="7"/>
  <c r="C195" i="7"/>
  <c r="C209" i="7"/>
  <c r="C223" i="7"/>
  <c r="C237" i="7"/>
  <c r="C251" i="7"/>
  <c r="C264" i="7"/>
  <c r="C277" i="7"/>
  <c r="C290" i="7"/>
  <c r="C303" i="7"/>
  <c r="C316" i="7"/>
  <c r="C328" i="7"/>
  <c r="C340" i="7"/>
  <c r="C352" i="7"/>
  <c r="C364" i="7"/>
  <c r="C376" i="7"/>
  <c r="C388" i="7"/>
  <c r="C400" i="7"/>
  <c r="C412" i="7"/>
  <c r="C424" i="7"/>
  <c r="C436" i="7"/>
  <c r="C448" i="7"/>
  <c r="C460" i="7"/>
  <c r="C472" i="7"/>
  <c r="C484" i="7"/>
  <c r="C496" i="7"/>
  <c r="C508" i="7"/>
  <c r="C520" i="7"/>
  <c r="C532" i="7"/>
  <c r="C544" i="7"/>
  <c r="C556" i="7"/>
  <c r="C4" i="7"/>
  <c r="C16" i="7"/>
  <c r="B411" i="7"/>
  <c r="B423" i="7"/>
  <c r="B435" i="7"/>
  <c r="B447" i="7"/>
  <c r="B459" i="7"/>
  <c r="B471" i="7"/>
  <c r="B483" i="7"/>
  <c r="B495" i="7"/>
  <c r="B507" i="7"/>
  <c r="B519" i="7"/>
  <c r="B531" i="7"/>
  <c r="B543" i="7"/>
  <c r="B555" i="7"/>
  <c r="B372" i="7"/>
  <c r="B384" i="7"/>
  <c r="I102" i="7"/>
  <c r="I246" i="7"/>
  <c r="H27" i="7"/>
  <c r="H171" i="7"/>
  <c r="H315" i="7"/>
  <c r="H365" i="7"/>
  <c r="C53" i="7"/>
  <c r="C79" i="7"/>
  <c r="C112" i="7"/>
  <c r="C138" i="7"/>
  <c r="C160" i="7"/>
  <c r="C176" i="7"/>
  <c r="C196" i="7"/>
  <c r="C210" i="7"/>
  <c r="C224" i="7"/>
  <c r="C239" i="7"/>
  <c r="C252" i="7"/>
  <c r="C265" i="7"/>
  <c r="C278" i="7"/>
  <c r="C291" i="7"/>
  <c r="C304" i="7"/>
  <c r="C317" i="7"/>
  <c r="C329" i="7"/>
  <c r="C341" i="7"/>
  <c r="C353" i="7"/>
  <c r="C365" i="7"/>
  <c r="C377" i="7"/>
  <c r="C389" i="7"/>
  <c r="C401" i="7"/>
  <c r="C413" i="7"/>
  <c r="C425" i="7"/>
  <c r="C437" i="7"/>
  <c r="C449" i="7"/>
  <c r="C461" i="7"/>
  <c r="C473" i="7"/>
  <c r="C485" i="7"/>
  <c r="C497" i="7"/>
  <c r="C509" i="7"/>
  <c r="C521" i="7"/>
  <c r="C533" i="7"/>
  <c r="C545" i="7"/>
  <c r="C557" i="7"/>
  <c r="C5" i="7"/>
  <c r="C17" i="7"/>
  <c r="B412" i="7"/>
  <c r="B424" i="7"/>
  <c r="B436" i="7"/>
  <c r="B448" i="7"/>
  <c r="B460" i="7"/>
  <c r="B472" i="7"/>
  <c r="B484" i="7"/>
  <c r="B496" i="7"/>
  <c r="B508" i="7"/>
  <c r="B520" i="7"/>
  <c r="B532" i="7"/>
  <c r="B544" i="7"/>
  <c r="B556" i="7"/>
  <c r="B373" i="7"/>
  <c r="B385" i="7"/>
  <c r="B397" i="7"/>
  <c r="I126" i="7"/>
  <c r="I270" i="7"/>
  <c r="H51" i="7"/>
  <c r="H195" i="7"/>
  <c r="H334" i="7"/>
  <c r="C28" i="7"/>
  <c r="C55" i="7"/>
  <c r="C88" i="7"/>
  <c r="C114" i="7"/>
  <c r="C141" i="7"/>
  <c r="C162" i="7"/>
  <c r="C179" i="7"/>
  <c r="C198" i="7"/>
  <c r="C212" i="7"/>
  <c r="C227" i="7"/>
  <c r="C241" i="7"/>
  <c r="C254" i="7"/>
  <c r="C267" i="7"/>
  <c r="C280" i="7"/>
  <c r="C293" i="7"/>
  <c r="C306" i="7"/>
  <c r="C319" i="7"/>
  <c r="C331" i="7"/>
  <c r="C343" i="7"/>
  <c r="C355" i="7"/>
  <c r="C367" i="7"/>
  <c r="C379" i="7"/>
  <c r="C391" i="7"/>
  <c r="C403" i="7"/>
  <c r="C415" i="7"/>
  <c r="C427" i="7"/>
  <c r="C439" i="7"/>
  <c r="C451" i="7"/>
  <c r="C463" i="7"/>
  <c r="C475" i="7"/>
  <c r="C487" i="7"/>
  <c r="C499" i="7"/>
  <c r="C511" i="7"/>
  <c r="C523" i="7"/>
  <c r="C535" i="7"/>
  <c r="C547" i="7"/>
  <c r="C559" i="7"/>
  <c r="C7" i="7"/>
  <c r="C19" i="7"/>
  <c r="B414" i="7"/>
  <c r="B426" i="7"/>
  <c r="B438" i="7"/>
  <c r="B450" i="7"/>
  <c r="B462" i="7"/>
  <c r="B474" i="7"/>
  <c r="B486" i="7"/>
  <c r="B498" i="7"/>
  <c r="B510" i="7"/>
  <c r="B522" i="7"/>
  <c r="B534" i="7"/>
  <c r="B546" i="7"/>
  <c r="B558" i="7"/>
  <c r="B375" i="7"/>
  <c r="B387" i="7"/>
  <c r="B399" i="7"/>
  <c r="B368" i="7"/>
  <c r="B11" i="7"/>
  <c r="B23" i="7"/>
  <c r="B35" i="7"/>
  <c r="B47" i="7"/>
  <c r="B59" i="7"/>
  <c r="B350" i="7"/>
  <c r="B302" i="7"/>
  <c r="B248" i="7"/>
  <c r="B190" i="7"/>
  <c r="B161" i="7"/>
  <c r="B116" i="7"/>
  <c r="B46" i="7"/>
  <c r="B398" i="7"/>
  <c r="C29" i="7"/>
  <c r="B359" i="7"/>
  <c r="B347" i="7"/>
  <c r="B335" i="7"/>
  <c r="B323" i="7"/>
  <c r="B311" i="7"/>
  <c r="B299" i="7"/>
  <c r="B287" i="7"/>
  <c r="B273" i="7"/>
  <c r="B258" i="7"/>
  <c r="B244" i="7"/>
  <c r="B229" i="7"/>
  <c r="B215" i="7"/>
  <c r="B201" i="7"/>
  <c r="B186" i="7"/>
  <c r="B172" i="7"/>
  <c r="B157" i="7"/>
  <c r="B143" i="7"/>
  <c r="B129" i="7"/>
  <c r="B108" i="7"/>
  <c r="B87" i="7"/>
  <c r="B69" i="7"/>
  <c r="B39" i="7"/>
  <c r="B10" i="7"/>
  <c r="B386" i="7"/>
  <c r="B509" i="7"/>
  <c r="B437" i="7"/>
  <c r="C546" i="7"/>
  <c r="C474" i="7"/>
  <c r="C402" i="7"/>
  <c r="C330" i="7"/>
  <c r="C253" i="7"/>
  <c r="C161" i="7"/>
  <c r="H327" i="7"/>
  <c r="B338" i="7"/>
  <c r="B290" i="7"/>
  <c r="B219" i="7"/>
  <c r="B176" i="7"/>
  <c r="B132" i="7"/>
  <c r="B94" i="7"/>
  <c r="B20" i="7"/>
  <c r="C268" i="7"/>
  <c r="B358" i="7"/>
  <c r="B346" i="7"/>
  <c r="B334" i="7"/>
  <c r="B322" i="7"/>
  <c r="B310" i="7"/>
  <c r="B298" i="7"/>
  <c r="B286" i="7"/>
  <c r="B272" i="7"/>
  <c r="B257" i="7"/>
  <c r="B243" i="7"/>
  <c r="B228" i="7"/>
  <c r="B214" i="7"/>
  <c r="B200" i="7"/>
  <c r="B185" i="7"/>
  <c r="B171" i="7"/>
  <c r="B156" i="7"/>
  <c r="B142" i="7"/>
  <c r="B128" i="7"/>
  <c r="B107" i="7"/>
  <c r="B85" i="7"/>
  <c r="B68" i="7"/>
  <c r="B36" i="7"/>
  <c r="B9" i="7"/>
  <c r="B376" i="7"/>
  <c r="B499" i="7"/>
  <c r="B427" i="7"/>
  <c r="C536" i="7"/>
  <c r="C464" i="7"/>
  <c r="C392" i="7"/>
  <c r="C320" i="7"/>
  <c r="C242" i="7"/>
  <c r="C143" i="7"/>
  <c r="H207" i="7"/>
  <c r="B362" i="7"/>
  <c r="B314" i="7"/>
  <c r="B276" i="7"/>
  <c r="B204" i="7"/>
  <c r="B147" i="7"/>
  <c r="B72" i="7"/>
  <c r="C183" i="7"/>
  <c r="B357" i="7"/>
  <c r="B345" i="7"/>
  <c r="B333" i="7"/>
  <c r="B321" i="7"/>
  <c r="B309" i="7"/>
  <c r="B297" i="7"/>
  <c r="B285" i="7"/>
  <c r="B270" i="7"/>
  <c r="B256" i="7"/>
  <c r="B241" i="7"/>
  <c r="B227" i="7"/>
  <c r="B213" i="7"/>
  <c r="B198" i="7"/>
  <c r="B184" i="7"/>
  <c r="B169" i="7"/>
  <c r="B155" i="7"/>
  <c r="B141" i="7"/>
  <c r="B124" i="7"/>
  <c r="B106" i="7"/>
  <c r="B84" i="7"/>
  <c r="B63" i="7"/>
  <c r="B34" i="7"/>
  <c r="B8" i="7"/>
  <c r="B374" i="7"/>
  <c r="B497" i="7"/>
  <c r="B425" i="7"/>
  <c r="C534" i="7"/>
  <c r="C462" i="7"/>
  <c r="C390" i="7"/>
  <c r="C318" i="7"/>
  <c r="C240" i="7"/>
  <c r="C139" i="7"/>
  <c r="H183" i="7"/>
  <c r="C416" i="7"/>
  <c r="B356" i="7"/>
  <c r="B344" i="7"/>
  <c r="B332" i="7"/>
  <c r="B320" i="7"/>
  <c r="B308" i="7"/>
  <c r="B296" i="7"/>
  <c r="B284" i="7"/>
  <c r="B269" i="7"/>
  <c r="B255" i="7"/>
  <c r="B240" i="7"/>
  <c r="B226" i="7"/>
  <c r="B212" i="7"/>
  <c r="B197" i="7"/>
  <c r="B183" i="7"/>
  <c r="B168" i="7"/>
  <c r="B154" i="7"/>
  <c r="B140" i="7"/>
  <c r="B123" i="7"/>
  <c r="B105" i="7"/>
  <c r="B83" i="7"/>
  <c r="B60" i="7"/>
  <c r="B33" i="7"/>
  <c r="B3" i="7"/>
  <c r="B559" i="7"/>
  <c r="B487" i="7"/>
  <c r="B415" i="7"/>
  <c r="C524" i="7"/>
  <c r="C452" i="7"/>
  <c r="C380" i="7"/>
  <c r="C307" i="7"/>
  <c r="C228" i="7"/>
  <c r="C115" i="7"/>
  <c r="H63" i="7"/>
  <c r="B523" i="7"/>
  <c r="B355" i="7"/>
  <c r="B343" i="7"/>
  <c r="B331" i="7"/>
  <c r="B319" i="7"/>
  <c r="B307" i="7"/>
  <c r="B295" i="7"/>
  <c r="B282" i="7"/>
  <c r="B268" i="7"/>
  <c r="B253" i="7"/>
  <c r="B239" i="7"/>
  <c r="B225" i="7"/>
  <c r="B210" i="7"/>
  <c r="B196" i="7"/>
  <c r="B181" i="7"/>
  <c r="B167" i="7"/>
  <c r="B153" i="7"/>
  <c r="B138" i="7"/>
  <c r="B121" i="7"/>
  <c r="B104" i="7"/>
  <c r="B82" i="7"/>
  <c r="B58" i="7"/>
  <c r="B32" i="7"/>
  <c r="B369" i="7"/>
  <c r="B557" i="7"/>
  <c r="B485" i="7"/>
  <c r="B413" i="7"/>
  <c r="C522" i="7"/>
  <c r="C450" i="7"/>
  <c r="C378" i="7"/>
  <c r="C305" i="7"/>
  <c r="C225" i="7"/>
  <c r="C113" i="7"/>
  <c r="H39" i="7"/>
  <c r="C560" i="7"/>
  <c r="B354" i="7"/>
  <c r="B342" i="7"/>
  <c r="B330" i="7"/>
  <c r="B318" i="7"/>
  <c r="B306" i="7"/>
  <c r="B294" i="7"/>
  <c r="B281" i="7"/>
  <c r="B267" i="7"/>
  <c r="B252" i="7"/>
  <c r="B238" i="7"/>
  <c r="B224" i="7"/>
  <c r="B209" i="7"/>
  <c r="B195" i="7"/>
  <c r="B180" i="7"/>
  <c r="B166" i="7"/>
  <c r="B152" i="7"/>
  <c r="B137" i="7"/>
  <c r="B120" i="7"/>
  <c r="B99" i="7"/>
  <c r="B81" i="7"/>
  <c r="B57" i="7"/>
  <c r="B27" i="7"/>
  <c r="B367" i="7"/>
  <c r="B547" i="7"/>
  <c r="B475" i="7"/>
  <c r="C20" i="7"/>
  <c r="C512" i="7"/>
  <c r="C440" i="7"/>
  <c r="C368" i="7"/>
  <c r="C294" i="7"/>
  <c r="C213" i="7"/>
  <c r="C89" i="7"/>
  <c r="I282" i="7"/>
  <c r="B326" i="7"/>
  <c r="B233" i="7"/>
  <c r="B451" i="7"/>
  <c r="B353" i="7"/>
  <c r="B341" i="7"/>
  <c r="B329" i="7"/>
  <c r="B317" i="7"/>
  <c r="B305" i="7"/>
  <c r="B293" i="7"/>
  <c r="B280" i="7"/>
  <c r="B265" i="7"/>
  <c r="B251" i="7"/>
  <c r="B237" i="7"/>
  <c r="B222" i="7"/>
  <c r="B208" i="7"/>
  <c r="B193" i="7"/>
  <c r="B179" i="7"/>
  <c r="B165" i="7"/>
  <c r="B150" i="7"/>
  <c r="B136" i="7"/>
  <c r="B119" i="7"/>
  <c r="B97" i="7"/>
  <c r="B80" i="7"/>
  <c r="B56" i="7"/>
  <c r="B24" i="7"/>
  <c r="B366" i="7"/>
  <c r="B545" i="7"/>
  <c r="B473" i="7"/>
  <c r="C18" i="7"/>
  <c r="C510" i="7"/>
  <c r="C438" i="7"/>
  <c r="C366" i="7"/>
  <c r="C292" i="7"/>
  <c r="C211" i="7"/>
  <c r="C83" i="7"/>
  <c r="I258" i="7"/>
  <c r="B262" i="7"/>
  <c r="B352" i="7"/>
  <c r="B340" i="7"/>
  <c r="B328" i="7"/>
  <c r="B316" i="7"/>
  <c r="B304" i="7"/>
  <c r="B292" i="7"/>
  <c r="B279" i="7"/>
  <c r="B264" i="7"/>
  <c r="B250" i="7"/>
  <c r="B236" i="7"/>
  <c r="B221" i="7"/>
  <c r="B207" i="7"/>
  <c r="B192" i="7"/>
  <c r="B178" i="7"/>
  <c r="B164" i="7"/>
  <c r="B149" i="7"/>
  <c r="B135" i="7"/>
  <c r="B118" i="7"/>
  <c r="B96" i="7"/>
  <c r="B75" i="7"/>
  <c r="B51" i="7"/>
  <c r="B22" i="7"/>
  <c r="B365" i="7"/>
  <c r="B535" i="7"/>
  <c r="B463" i="7"/>
  <c r="C8" i="7"/>
  <c r="C500" i="7"/>
  <c r="C428" i="7"/>
  <c r="C356" i="7"/>
  <c r="C281" i="7"/>
  <c r="C199" i="7"/>
  <c r="C59" i="7"/>
  <c r="I138" i="7"/>
  <c r="B351" i="7"/>
  <c r="B339" i="7"/>
  <c r="B327" i="7"/>
  <c r="B315" i="7"/>
  <c r="B303" i="7"/>
  <c r="B291" i="7"/>
  <c r="B277" i="7"/>
  <c r="B263" i="7"/>
  <c r="B249" i="7"/>
  <c r="B234" i="7"/>
  <c r="B220" i="7"/>
  <c r="B205" i="7"/>
  <c r="B191" i="7"/>
  <c r="B177" i="7"/>
  <c r="B162" i="7"/>
  <c r="B148" i="7"/>
  <c r="B133" i="7"/>
  <c r="B117" i="7"/>
  <c r="B95" i="7"/>
  <c r="B73" i="7"/>
  <c r="B48" i="7"/>
  <c r="B21" i="7"/>
  <c r="B400" i="7"/>
  <c r="B533" i="7"/>
  <c r="B461" i="7"/>
  <c r="C6" i="7"/>
  <c r="C498" i="7"/>
  <c r="C426" i="7"/>
  <c r="C354" i="7"/>
  <c r="C279" i="7"/>
  <c r="C197" i="7"/>
  <c r="C54" i="7"/>
  <c r="I114" i="7"/>
  <c r="K6" i="6"/>
  <c r="G5" i="6" l="1"/>
  <c r="G9" i="6"/>
  <c r="H11" i="6"/>
  <c r="F4" i="6"/>
  <c r="G10" i="6"/>
  <c r="H4" i="6"/>
  <c r="F8" i="6"/>
  <c r="H8" i="6"/>
  <c r="F3" i="6"/>
  <c r="F2" i="6"/>
  <c r="F9" i="6"/>
  <c r="G3" i="6"/>
  <c r="F10" i="6"/>
  <c r="G2" i="6"/>
  <c r="K8" i="7"/>
  <c r="K7" i="7"/>
  <c r="K6" i="7"/>
  <c r="K5" i="7"/>
  <c r="E5" i="7"/>
  <c r="E8" i="7"/>
  <c r="E7" i="7"/>
  <c r="K4" i="7"/>
  <c r="K3" i="7"/>
  <c r="E6" i="7"/>
  <c r="E4" i="7"/>
  <c r="E3" i="7"/>
  <c r="K7" i="6"/>
  <c r="K8" i="6" l="1"/>
  <c r="K9" i="6" l="1"/>
  <c r="K10" i="6" l="1"/>
  <c r="K11" i="6" l="1"/>
  <c r="K12" i="6" l="1"/>
</calcChain>
</file>

<file path=xl/sharedStrings.xml><?xml version="1.0" encoding="utf-8"?>
<sst xmlns="http://schemas.openxmlformats.org/spreadsheetml/2006/main" count="9041" uniqueCount="3034">
  <si>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</si>
  <si>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</si>
  <si>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</si>
  <si>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</si>
  <si>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</si>
  <si>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</si>
  <si>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</si>
  <si>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</si>
  <si>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</si>
  <si>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</si>
  <si>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</si>
  <si>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</si>
  <si>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</si>
  <si>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</si>
  <si>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</si>
  <si>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</si>
  <si>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</si>
  <si>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</si>
  <si>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</si>
  <si>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</si>
  <si>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</si>
  <si>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</si>
  <si>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</si>
  <si>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</si>
  <si>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</si>
  <si>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</si>
  <si>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</si>
  <si>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</si>
  <si>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</si>
  <si>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</si>
  <si>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</si>
  <si>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</si>
  <si>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</si>
  <si>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</si>
  <si>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</si>
  <si>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</si>
  <si>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</si>
  <si>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</si>
  <si>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</si>
  <si>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</si>
  <si>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</si>
  <si>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</si>
  <si>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</si>
  <si>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</si>
  <si>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</si>
  <si>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</si>
  <si>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</si>
  <si>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</si>
  <si>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</si>
  <si>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</si>
  <si>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</si>
  <si>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</si>
  <si>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</si>
  <si>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</si>
  <si>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</si>
  <si>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</si>
  <si>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</si>
  <si>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</si>
  <si>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</si>
  <si>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</si>
  <si>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</si>
  <si>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</si>
  <si>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</si>
  <si>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</si>
  <si>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</si>
  <si>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</si>
  <si>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</si>
  <si>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</si>
  <si>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</si>
  <si>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</si>
  <si>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</si>
  <si>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</si>
  <si>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</si>
  <si>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</si>
  <si>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</si>
  <si>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</si>
  <si>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</si>
  <si>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</si>
  <si>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</si>
  <si>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</si>
  <si>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</si>
  <si>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</si>
  <si>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</si>
  <si>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</si>
  <si>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</si>
  <si>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</si>
  <si>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</si>
  <si>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</si>
  <si>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</si>
  <si>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</si>
  <si>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</si>
  <si>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</si>
  <si>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</si>
  <si>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</si>
  <si>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</si>
  <si>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</si>
  <si>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</si>
  <si>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</si>
  <si>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</si>
  <si>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</si>
  <si>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</si>
  <si>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</si>
  <si>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</si>
  <si>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</si>
  <si>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</si>
  <si>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</si>
  <si>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</si>
  <si>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</si>
  <si>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</si>
  <si>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</si>
  <si>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</si>
  <si>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</si>
  <si>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</si>
  <si>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</si>
  <si>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</si>
  <si>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</si>
  <si>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</si>
  <si>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</si>
  <si>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</si>
  <si>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</si>
  <si>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</si>
  <si>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</si>
  <si>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</si>
  <si>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</si>
  <si>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</si>
  <si>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</si>
  <si>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</si>
  <si>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</si>
  <si>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</si>
  <si>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</si>
  <si>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</si>
  <si>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</si>
  <si>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</si>
  <si>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</si>
  <si>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</si>
  <si>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</si>
  <si>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</si>
  <si>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</si>
  <si>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</si>
  <si>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</si>
  <si>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</si>
  <si>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</si>
  <si>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</si>
  <si>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</si>
  <si>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</si>
  <si>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</si>
  <si>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</si>
  <si>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</si>
  <si>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</si>
  <si>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</si>
  <si>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</si>
  <si>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</si>
  <si>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</si>
  <si>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</si>
  <si>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</si>
  <si>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</si>
  <si>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</si>
  <si>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</si>
  <si>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</si>
  <si>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</si>
  <si>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</si>
  <si>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</si>
  <si>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</si>
  <si>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</si>
  <si>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</si>
  <si>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</si>
  <si>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</si>
  <si>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</si>
  <si>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</si>
  <si>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</si>
  <si>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</si>
  <si>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</si>
  <si>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</si>
  <si>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</si>
  <si>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</si>
  <si>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</si>
  <si>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</si>
  <si>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</si>
  <si>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</si>
  <si>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</si>
  <si>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</si>
  <si>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</si>
  <si>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</si>
  <si>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</si>
  <si>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</si>
  <si>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</si>
  <si>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</si>
  <si>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</si>
  <si>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</si>
  <si>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</si>
  <si>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</si>
  <si>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</si>
  <si>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</si>
  <si>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</si>
  <si>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</si>
  <si>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</si>
  <si>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</si>
  <si>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</si>
  <si>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</si>
  <si>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</si>
  <si>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</si>
  <si>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</si>
  <si>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</si>
  <si>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</si>
  <si>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</si>
  <si>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</si>
  <si>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</si>
  <si>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</si>
  <si>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</si>
  <si>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</si>
  <si>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</si>
  <si>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</si>
  <si>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</si>
  <si>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</si>
  <si>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</si>
  <si>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</si>
  <si>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</si>
  <si>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</si>
  <si>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</si>
  <si>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</si>
  <si>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</si>
  <si>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</si>
  <si>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</si>
  <si>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</si>
  <si>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</si>
  <si>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</si>
  <si>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</si>
  <si>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</si>
  <si>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</si>
  <si>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</si>
  <si>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</si>
  <si>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</si>
  <si>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</si>
  <si>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</si>
  <si>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</si>
  <si>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</si>
  <si>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</si>
  <si>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</si>
  <si>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</si>
  <si>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</si>
  <si>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</si>
  <si>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</si>
  <si>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</si>
  <si>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</si>
  <si>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</si>
  <si>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</si>
  <si>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</si>
  <si>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</si>
  <si>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</si>
  <si>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</si>
  <si>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</si>
  <si>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</si>
  <si>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</si>
  <si>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</si>
  <si>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</si>
  <si>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</si>
  <si>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</si>
  <si>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</si>
  <si>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</si>
  <si>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</si>
  <si>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</si>
  <si>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</si>
  <si>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</si>
  <si>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</si>
  <si>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</si>
  <si>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</si>
  <si>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</si>
  <si>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</si>
  <si>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</si>
  <si>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</si>
  <si>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</si>
  <si>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</si>
  <si>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</si>
  <si>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</si>
  <si>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</si>
  <si>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</si>
  <si>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</si>
  <si>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</si>
  <si>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</si>
  <si>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</si>
  <si>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</si>
  <si>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</si>
  <si>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</si>
  <si>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</si>
  <si>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</si>
  <si>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</si>
  <si>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</si>
  <si>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</si>
  <si>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</si>
  <si>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</si>
  <si>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</si>
  <si>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</si>
  <si>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</si>
  <si>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</si>
  <si>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</si>
  <si>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</si>
  <si>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</si>
  <si>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</si>
  <si>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</si>
  <si>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</si>
  <si>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</si>
  <si>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</si>
  <si>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</si>
  <si>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</si>
  <si>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</si>
  <si>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</si>
  <si>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</si>
  <si>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</si>
  <si>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</si>
  <si>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</si>
  <si>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</si>
  <si>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</si>
  <si>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</si>
  <si>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</si>
  <si>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</si>
  <si>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</si>
  <si>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</si>
  <si>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</si>
  <si>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</si>
  <si>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</si>
  <si>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</si>
  <si>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</si>
  <si>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</si>
  <si>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</si>
  <si>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</si>
  <si>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</si>
  <si>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</si>
  <si>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</si>
  <si>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</si>
  <si>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</si>
  <si>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</si>
  <si>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</si>
  <si>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</si>
  <si>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</si>
  <si>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</si>
  <si>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</si>
  <si>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</si>
  <si>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</si>
  <si>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</si>
  <si>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</si>
  <si>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</si>
  <si>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</si>
  <si>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</si>
  <si>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</si>
  <si>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</si>
  <si>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</si>
  <si>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</si>
  <si>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</si>
  <si>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</si>
  <si>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</si>
  <si>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</si>
  <si>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</si>
  <si>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</si>
  <si>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</si>
  <si>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</si>
  <si>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</si>
  <si>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</si>
  <si>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</si>
  <si>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</si>
  <si>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</si>
  <si>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</si>
  <si>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</si>
  <si>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</si>
  <si>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</si>
  <si>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</si>
  <si>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</si>
  <si>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</si>
  <si>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</si>
  <si>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</si>
  <si>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</si>
  <si>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</si>
  <si>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</si>
  <si>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</si>
  <si>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</si>
  <si>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</si>
  <si>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</si>
  <si>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</si>
  <si>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</si>
  <si>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</si>
  <si>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</si>
  <si>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</si>
  <si>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</si>
  <si>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</si>
  <si>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</si>
  <si>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</si>
  <si>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</si>
  <si>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</si>
  <si>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</si>
  <si>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</si>
  <si>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</si>
  <si>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</si>
  <si>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</si>
  <si>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</si>
  <si>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</si>
  <si>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</si>
  <si>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</si>
  <si>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</si>
  <si>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</si>
  <si>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</si>
  <si>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</si>
  <si>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</si>
  <si>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</si>
  <si>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</si>
  <si>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</si>
  <si>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</si>
  <si>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</si>
  <si>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</si>
  <si>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</si>
  <si>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</si>
  <si>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</si>
  <si>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</si>
  <si>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</si>
  <si>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</si>
  <si>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</si>
  <si>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</si>
  <si>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</si>
  <si>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</si>
  <si>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</si>
  <si>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</si>
  <si>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</si>
  <si>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</si>
  <si>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</si>
  <si>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</si>
  <si>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</si>
  <si>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</si>
  <si>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</si>
  <si>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</si>
  <si>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</si>
  <si>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</si>
  <si>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</si>
  <si>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</si>
  <si>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</si>
  <si>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</si>
  <si>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</si>
  <si>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</si>
  <si>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</si>
  <si>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</si>
  <si>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</si>
  <si>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</si>
  <si>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</si>
  <si>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</si>
  <si>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</si>
  <si>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</si>
  <si>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</si>
  <si>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</si>
  <si>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</si>
  <si>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</si>
  <si>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</si>
  <si>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</si>
  <si>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</si>
  <si>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</si>
  <si>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</si>
  <si>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</si>
  <si>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</si>
  <si>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</si>
  <si>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</si>
  <si>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</si>
  <si>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</si>
  <si>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</si>
  <si>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</si>
  <si>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</si>
  <si>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</si>
  <si>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</si>
  <si>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</si>
  <si>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</si>
  <si>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</si>
  <si>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</si>
  <si>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</si>
  <si>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</si>
  <si>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</si>
  <si>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</si>
  <si>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</si>
  <si>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</si>
  <si>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</si>
  <si>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</si>
  <si>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</si>
  <si>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</si>
  <si>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</si>
  <si>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</si>
  <si>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</si>
  <si>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</si>
  <si>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</si>
  <si>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</si>
  <si>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</si>
  <si>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</si>
  <si>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</si>
  <si>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</si>
  <si>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</si>
  <si>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</si>
  <si>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</si>
  <si>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</si>
  <si>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</si>
  <si>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</si>
  <si>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</si>
  <si>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</si>
  <si>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</si>
  <si>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</si>
  <si>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</si>
  <si>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</si>
  <si>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</si>
  <si>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</si>
  <si>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</si>
  <si>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</si>
  <si>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</si>
  <si>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</si>
  <si>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</si>
  <si>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</si>
  <si>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</si>
  <si>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</si>
  <si>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</si>
  <si>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</si>
  <si>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</si>
  <si>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</si>
  <si>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</si>
  <si>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</si>
  <si>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</si>
  <si>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</si>
  <si>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</si>
  <si>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</si>
  <si>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</si>
  <si>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</si>
  <si>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</si>
  <si>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</si>
  <si>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</si>
  <si>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</si>
  <si>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</si>
  <si>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</si>
  <si>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</si>
  <si>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</si>
  <si>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</si>
  <si>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</si>
  <si>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</si>
  <si>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</si>
  <si>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</si>
  <si>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</si>
  <si>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</si>
  <si>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</si>
  <si>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</si>
  <si>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</si>
  <si>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</si>
  <si>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</si>
  <si>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</si>
  <si>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</si>
  <si>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</si>
  <si>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</si>
  <si>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</si>
  <si>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</si>
  <si>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</si>
  <si>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</si>
  <si>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</si>
  <si>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</si>
  <si>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</si>
  <si>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</si>
  <si>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</si>
  <si>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</si>
  <si>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</si>
  <si>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</si>
  <si>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</si>
  <si>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</si>
  <si>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</si>
  <si>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</si>
  <si>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</si>
  <si>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</si>
  <si>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</si>
  <si>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</si>
  <si>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</si>
  <si>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</si>
  <si>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</si>
  <si>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</si>
  <si>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</si>
  <si>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</si>
  <si>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</si>
  <si>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</si>
  <si>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</si>
  <si>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</si>
  <si>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</si>
  <si>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</si>
  <si>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</si>
  <si>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</si>
  <si>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</si>
  <si>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</si>
  <si>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</si>
  <si>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</si>
  <si>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</si>
  <si>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</si>
  <si>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</si>
  <si>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</si>
  <si>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</si>
  <si>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</si>
  <si>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</si>
  <si>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</si>
  <si>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</si>
  <si>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</si>
  <si>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</si>
  <si>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</si>
  <si>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</si>
  <si>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</si>
  <si>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</si>
  <si>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</si>
  <si>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</si>
  <si>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</si>
  <si>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</si>
  <si>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</si>
  <si>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</si>
  <si>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</si>
  <si>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</si>
  <si>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</si>
  <si>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</si>
  <si>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</si>
  <si>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</si>
  <si>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</si>
  <si>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</si>
  <si>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</si>
  <si>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</si>
  <si>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</si>
  <si>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</si>
  <si>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</si>
  <si>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</si>
  <si>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</si>
  <si>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</si>
  <si>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</si>
  <si>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</si>
  <si>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</si>
  <si>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</si>
  <si>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</si>
  <si>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</si>
  <si>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</si>
  <si>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</si>
  <si>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</si>
  <si>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</si>
  <si>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</si>
  <si>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</si>
  <si>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</si>
  <si>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</si>
  <si>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</si>
  <si>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</si>
  <si>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</si>
  <si>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</si>
  <si>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</si>
  <si>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</si>
  <si>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</si>
  <si>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</si>
  <si>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</si>
  <si>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</si>
  <si>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</si>
  <si>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</si>
  <si>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</si>
  <si>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</si>
  <si>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</si>
  <si>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</si>
  <si>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</si>
  <si>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</si>
  <si>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</si>
  <si>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</si>
  <si>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</si>
  <si>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</si>
  <si>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</si>
  <si>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</si>
  <si>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</si>
  <si>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</si>
  <si>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</si>
  <si>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</si>
  <si>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</si>
  <si>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</si>
  <si>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</si>
  <si>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</si>
  <si>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</si>
  <si>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</si>
  <si>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</si>
  <si>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</si>
  <si>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</si>
  <si>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</si>
  <si>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</si>
  <si>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</si>
  <si>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</si>
  <si>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</si>
  <si>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</si>
  <si>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</si>
  <si>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</si>
  <si>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</si>
  <si>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</si>
  <si>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</si>
  <si>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</si>
  <si>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</si>
  <si>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</si>
  <si>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</si>
  <si>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</si>
  <si>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</si>
  <si>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</si>
  <si>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</si>
  <si>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</si>
  <si>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</si>
  <si>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</si>
  <si>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</si>
  <si>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</si>
  <si>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</si>
  <si>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</si>
  <si>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</si>
  <si>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</si>
  <si>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</si>
  <si>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</si>
  <si>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</si>
  <si>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</si>
  <si>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</si>
  <si>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</si>
  <si>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</si>
  <si>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</si>
  <si>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</si>
  <si>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</si>
  <si>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</si>
  <si>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</si>
  <si>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</si>
  <si>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</si>
  <si>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</si>
  <si>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</si>
  <si>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</si>
  <si>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</si>
  <si>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</si>
  <si>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</si>
  <si>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</si>
  <si>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</si>
  <si>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</si>
  <si>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</si>
  <si>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</si>
  <si>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</si>
  <si>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</si>
  <si>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</si>
  <si>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</si>
  <si>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</si>
  <si>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</si>
  <si>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</si>
  <si>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</si>
  <si>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</si>
  <si>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</si>
  <si>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</si>
  <si>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</si>
  <si>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</si>
  <si>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</si>
  <si>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</si>
  <si>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</si>
  <si>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</si>
  <si>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</si>
  <si>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</si>
  <si>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</si>
  <si>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</si>
  <si>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</si>
  <si>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</si>
  <si>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</si>
  <si>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</si>
  <si>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</si>
  <si>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</si>
  <si>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</si>
  <si>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</si>
  <si>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</si>
  <si>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</si>
  <si>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</si>
  <si>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</si>
  <si>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</si>
  <si>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</si>
  <si>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</si>
  <si>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</si>
  <si>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</si>
  <si>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</si>
  <si>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</si>
  <si>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</si>
  <si>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</si>
  <si>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</si>
  <si>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</si>
  <si>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</si>
  <si>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</si>
  <si>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</si>
  <si>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</si>
  <si>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</si>
  <si>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</si>
  <si>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</si>
  <si>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</si>
  <si>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</si>
  <si>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</si>
  <si>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</si>
  <si>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</si>
  <si>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</si>
  <si>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</si>
  <si>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</si>
  <si>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</si>
  <si>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</si>
  <si>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</si>
  <si>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</si>
  <si>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</si>
  <si>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</si>
  <si>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</si>
  <si>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</si>
  <si>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</si>
  <si>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</si>
  <si>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</si>
  <si>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</si>
  <si>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</si>
  <si>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</si>
  <si>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</si>
  <si>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</si>
  <si>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</si>
  <si>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</si>
  <si>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</si>
  <si>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</si>
  <si>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</si>
  <si>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</si>
  <si>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</si>
  <si>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</si>
  <si>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</si>
  <si>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</si>
  <si>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</si>
  <si>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</si>
  <si>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</si>
  <si>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</si>
  <si>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</si>
  <si>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</si>
  <si>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</si>
  <si>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</si>
  <si>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</si>
  <si>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</si>
  <si>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</si>
  <si>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</si>
  <si>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</si>
  <si>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</si>
  <si>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</si>
  <si>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</si>
  <si>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</si>
  <si>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</si>
  <si>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</si>
  <si>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</si>
  <si>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</si>
  <si>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</si>
  <si>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</si>
  <si>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</si>
  <si>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</si>
  <si>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</si>
  <si>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</si>
  <si>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</si>
  <si>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</si>
  <si>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</si>
  <si>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</si>
  <si>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</si>
  <si>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</si>
  <si>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</si>
  <si>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</si>
  <si>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</si>
  <si>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</si>
  <si>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</si>
  <si>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</si>
  <si>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</si>
  <si>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</si>
  <si>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</si>
  <si>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</si>
  <si>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</si>
  <si>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</si>
  <si>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</si>
  <si>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</si>
  <si>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</si>
  <si>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</si>
  <si>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</si>
  <si>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</si>
  <si>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</si>
  <si>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</si>
  <si>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</si>
  <si>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</si>
  <si>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</si>
  <si>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</si>
  <si>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</si>
  <si>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</si>
  <si>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</si>
  <si>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</si>
  <si>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</si>
  <si>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</si>
  <si>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</si>
  <si>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</si>
  <si>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</si>
  <si>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</si>
  <si>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</si>
  <si>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</si>
  <si>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</si>
  <si>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</si>
  <si>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</si>
  <si>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</si>
  <si>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</si>
  <si>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</si>
  <si>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</si>
  <si>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</si>
  <si>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</si>
  <si>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</si>
  <si>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</si>
  <si>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</si>
  <si>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</si>
  <si>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</si>
  <si>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</si>
  <si>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</si>
  <si>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</si>
  <si>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</si>
  <si>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</si>
  <si>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</si>
  <si>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</si>
  <si>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</si>
  <si>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</si>
  <si>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</si>
  <si>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</si>
  <si>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</si>
  <si>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</si>
  <si>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</si>
  <si>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</si>
  <si>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</si>
  <si>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</si>
  <si>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</si>
  <si>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</si>
  <si>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</si>
  <si>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</si>
  <si>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</si>
  <si>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</si>
  <si>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</si>
  <si>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</si>
  <si>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</si>
  <si>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</si>
  <si>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</si>
  <si>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</si>
  <si>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</si>
  <si>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</si>
  <si>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</si>
  <si>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</si>
  <si>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</si>
  <si>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</si>
  <si>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</si>
  <si>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</si>
  <si>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</si>
  <si>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</si>
  <si>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</si>
  <si>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</si>
  <si>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</si>
  <si>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</si>
  <si>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</si>
  <si>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</si>
  <si>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</si>
  <si>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</si>
  <si>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</si>
  <si>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</si>
  <si>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</si>
  <si>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</si>
  <si>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</si>
  <si>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</si>
  <si>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</si>
  <si>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</si>
  <si>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</si>
  <si>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</si>
  <si>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</si>
  <si>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</si>
  <si>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</si>
  <si>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</si>
  <si>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</si>
  <si>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</si>
  <si>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</si>
  <si>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</si>
  <si>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</si>
  <si>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</si>
  <si>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</si>
  <si>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</si>
  <si>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</si>
  <si>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</si>
  <si>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</si>
  <si>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</si>
  <si>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</si>
  <si>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</si>
  <si>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</si>
  <si>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</si>
  <si>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</si>
  <si>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</si>
  <si>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</si>
  <si>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</si>
  <si>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</si>
  <si>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</si>
  <si>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</si>
  <si>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</si>
  <si>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</si>
  <si>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</si>
  <si>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</si>
  <si>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</si>
  <si>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</si>
  <si>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</si>
  <si>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</si>
  <si>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</si>
  <si>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</si>
  <si>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</si>
  <si>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</si>
  <si>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</si>
  <si>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</si>
  <si>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</si>
  <si>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</si>
  <si>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</si>
  <si>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</si>
  <si>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</si>
  <si>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</si>
  <si>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</si>
  <si>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</si>
  <si>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</si>
  <si>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</si>
  <si>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</si>
  <si>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</si>
  <si>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</si>
  <si>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</si>
  <si>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</si>
  <si>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</si>
  <si>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</si>
  <si>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</si>
  <si>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</si>
  <si>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</si>
  <si>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</si>
  <si>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</si>
  <si>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</si>
  <si>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</si>
  <si>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</si>
  <si>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</si>
  <si>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</si>
  <si>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</si>
  <si>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</si>
  <si>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</si>
  <si>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</si>
  <si>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</si>
  <si>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</si>
  <si>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</si>
  <si>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</si>
  <si>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</si>
  <si>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</si>
  <si>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</si>
  <si>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</si>
  <si>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</si>
  <si>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</si>
  <si>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</si>
  <si>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</si>
  <si>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</si>
  <si>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</si>
  <si>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</si>
  <si>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</si>
  <si>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</si>
  <si>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</si>
  <si>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</si>
  <si>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</si>
  <si>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</si>
  <si>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</si>
  <si>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</si>
  <si>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</si>
  <si>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</si>
  <si>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</si>
  <si>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</si>
  <si>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</si>
  <si>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</si>
  <si>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</si>
  <si>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</si>
  <si>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</si>
  <si>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</si>
  <si>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</si>
  <si>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</si>
  <si>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</si>
  <si>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</si>
  <si>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</si>
  <si>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</si>
  <si>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</si>
  <si>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</si>
  <si>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</si>
  <si>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</si>
  <si>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</si>
  <si>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</si>
  <si>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</si>
  <si>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</si>
  <si>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</si>
  <si>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</si>
  <si>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</si>
  <si>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</si>
  <si>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</si>
  <si>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</si>
  <si>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</si>
  <si>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</si>
  <si>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</si>
  <si>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</si>
  <si>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</si>
  <si>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</si>
  <si>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</si>
  <si>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</si>
  <si>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</si>
  <si>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</si>
  <si>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</si>
  <si>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</si>
  <si>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</si>
  <si>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</si>
  <si>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</si>
  <si>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</si>
  <si>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</si>
  <si>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</si>
  <si>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</si>
  <si>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</si>
  <si>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</si>
  <si>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</si>
  <si>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</si>
  <si>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</si>
  <si>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</si>
  <si>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</si>
  <si>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</si>
  <si>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</si>
  <si>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</si>
  <si>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</si>
  <si>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</si>
  <si>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</si>
  <si>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</si>
  <si>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</si>
  <si>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</si>
  <si>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</si>
  <si>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</si>
  <si>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</si>
  <si>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</si>
  <si>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</si>
  <si>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</si>
  <si>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</si>
  <si>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</si>
  <si>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</si>
  <si>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</si>
  <si>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</si>
  <si>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</si>
  <si>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</si>
  <si>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</si>
  <si>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</si>
  <si>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</si>
  <si>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</si>
  <si>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</si>
  <si>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</si>
  <si>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</si>
  <si>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</si>
  <si>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</si>
  <si>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</si>
  <si>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</si>
  <si>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</si>
  <si>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</si>
  <si>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</si>
  <si>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</si>
  <si>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</si>
  <si>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</si>
  <si>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</si>
  <si>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</si>
  <si>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</si>
  <si>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</si>
  <si>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</si>
  <si>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</si>
  <si>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</si>
  <si>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</si>
  <si>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</si>
  <si>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</si>
  <si>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</si>
  <si>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</si>
  <si>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</si>
  <si>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</si>
  <si>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</si>
  <si>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</si>
  <si>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</si>
  <si>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</si>
  <si>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</si>
  <si>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</si>
  <si>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</si>
  <si>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</si>
  <si>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</si>
  <si>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</si>
  <si>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</si>
  <si>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</si>
  <si>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</si>
  <si>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</si>
  <si>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</si>
  <si>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</si>
  <si>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</si>
  <si>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</si>
  <si>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</si>
  <si>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</si>
  <si>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</si>
  <si>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</si>
  <si>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</si>
  <si>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</si>
  <si>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</si>
  <si>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</si>
  <si>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</si>
  <si>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</si>
  <si>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</si>
  <si>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</si>
  <si>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</si>
  <si>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</si>
  <si>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</si>
  <si>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</si>
  <si>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</si>
  <si>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</si>
  <si>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</si>
  <si>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</si>
  <si>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</si>
  <si>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</si>
  <si>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</si>
  <si>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</si>
  <si>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</si>
  <si>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</si>
  <si>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</si>
  <si>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</si>
  <si>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</si>
  <si>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</si>
  <si>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</si>
  <si>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</si>
  <si>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</si>
  <si>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</si>
  <si>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</si>
  <si>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</si>
  <si>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</si>
  <si>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</si>
  <si>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</si>
  <si>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</si>
  <si>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</si>
  <si>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</si>
  <si>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</si>
  <si>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</si>
  <si>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</si>
  <si>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</si>
  <si>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</si>
  <si>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</si>
  <si>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</si>
  <si>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</si>
  <si>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</si>
  <si>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</si>
  <si>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</si>
  <si>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</si>
  <si>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</si>
  <si>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</si>
  <si>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</si>
  <si>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</si>
  <si>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</si>
  <si>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</si>
  <si>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</si>
  <si>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</si>
  <si>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</si>
  <si>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</si>
  <si>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</si>
  <si>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</si>
  <si>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</si>
  <si>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</si>
  <si>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</si>
  <si>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</si>
  <si>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</si>
  <si>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</si>
  <si>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</si>
  <si>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</si>
  <si>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</si>
  <si>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</si>
  <si>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</si>
  <si>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</si>
  <si>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</si>
  <si>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</si>
  <si>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</si>
  <si>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</si>
  <si>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</si>
  <si>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</si>
  <si>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</si>
  <si>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</si>
  <si>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</si>
  <si>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</si>
  <si>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</si>
  <si>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</si>
  <si>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</si>
  <si>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</si>
  <si>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</si>
  <si>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</si>
  <si>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</si>
  <si>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</si>
  <si>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</si>
  <si>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</si>
  <si>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</si>
  <si>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</si>
  <si>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</si>
  <si>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</si>
  <si>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</si>
  <si>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</si>
  <si>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</si>
  <si>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</si>
  <si>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</si>
  <si>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</si>
  <si>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</si>
  <si>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</si>
  <si>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</si>
  <si>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</si>
  <si>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</si>
  <si>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</si>
  <si>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</si>
  <si>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</si>
  <si>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</si>
  <si>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</si>
  <si>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</si>
  <si>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</si>
  <si>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</si>
  <si>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</si>
  <si>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</si>
  <si>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</si>
  <si>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</si>
  <si>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</si>
  <si>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</si>
  <si>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</si>
  <si>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</si>
  <si>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</si>
  <si>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</si>
  <si>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</si>
  <si>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</si>
  <si>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</si>
  <si>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</si>
  <si>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</si>
  <si>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</si>
  <si>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</si>
  <si>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</si>
  <si>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</si>
  <si>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</si>
  <si>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</si>
  <si>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</si>
  <si>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</si>
  <si>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</si>
  <si>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</si>
  <si>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</si>
  <si>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</si>
  <si>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</si>
  <si>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</si>
  <si>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</si>
  <si>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</si>
  <si>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</si>
  <si>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</si>
  <si>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</si>
  <si>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</si>
  <si>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</si>
  <si>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</si>
  <si>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</si>
  <si>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</si>
  <si>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</si>
  <si>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</si>
  <si>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</si>
  <si>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</si>
  <si>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</si>
  <si>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</si>
  <si>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</si>
  <si>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</si>
  <si>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</si>
  <si>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</si>
  <si>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</si>
  <si>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</si>
  <si>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</si>
  <si>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</si>
  <si>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</si>
  <si>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</si>
  <si>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</si>
  <si>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</si>
  <si>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</si>
  <si>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</si>
  <si>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</si>
  <si>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</si>
  <si>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</si>
  <si>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</si>
  <si>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</si>
  <si>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</si>
  <si>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</si>
  <si>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</si>
  <si>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</si>
  <si>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</si>
  <si>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</si>
  <si>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</si>
  <si>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</si>
  <si>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</si>
  <si>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</si>
  <si>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</si>
  <si>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</si>
  <si>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</si>
  <si>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</si>
  <si>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</si>
  <si>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</si>
  <si>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</si>
  <si>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</si>
  <si>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</si>
  <si>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</si>
  <si>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</si>
  <si>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</si>
  <si>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</si>
  <si>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</si>
  <si>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</si>
  <si>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</si>
  <si>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</si>
  <si>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</si>
  <si>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</si>
  <si>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</si>
  <si>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</si>
  <si>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</si>
  <si>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</si>
  <si>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</si>
  <si>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</si>
  <si>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</si>
  <si>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</si>
  <si>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</si>
  <si>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</si>
  <si>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</si>
  <si>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</si>
  <si>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</si>
  <si>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</si>
  <si>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</si>
  <si>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</si>
  <si>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</si>
  <si>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</si>
  <si>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</si>
  <si>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</si>
  <si>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</si>
  <si>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</si>
  <si>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</si>
  <si>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</si>
  <si>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</si>
  <si>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</si>
  <si>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</si>
  <si>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</si>
  <si>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</si>
  <si>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</si>
  <si>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</si>
  <si>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</si>
  <si>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</si>
  <si>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</si>
  <si>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</si>
  <si>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</si>
  <si>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</si>
  <si>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</si>
  <si>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</si>
  <si>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</si>
  <si>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</si>
  <si>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</si>
  <si>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</si>
  <si>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</si>
  <si>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</si>
  <si>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</si>
  <si>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</si>
  <si>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</si>
  <si>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</si>
  <si>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</si>
  <si>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</si>
  <si>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</si>
  <si>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</si>
  <si>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</si>
  <si>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</si>
  <si>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</si>
  <si>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</si>
  <si>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</si>
  <si>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</si>
  <si>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</si>
  <si>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</si>
  <si>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</si>
  <si>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</si>
  <si>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</si>
  <si>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</si>
  <si>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</si>
  <si>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</si>
  <si>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</si>
  <si>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</si>
  <si>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</si>
  <si>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</si>
  <si>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</si>
  <si>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</si>
  <si>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</si>
  <si>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</si>
  <si>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</si>
  <si>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</si>
  <si>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</si>
  <si>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</si>
  <si>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</si>
  <si>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</si>
  <si>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</si>
  <si>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</si>
  <si>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</si>
  <si>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</si>
  <si>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</si>
  <si>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</si>
  <si>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</si>
  <si>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</si>
  <si>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</si>
  <si>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</si>
  <si>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</si>
  <si>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</si>
  <si>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</si>
  <si>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</si>
  <si>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</si>
  <si>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</si>
  <si>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</si>
  <si>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</si>
  <si>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</si>
  <si>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</si>
  <si>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</si>
  <si>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</si>
  <si>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</si>
  <si>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</si>
  <si>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</si>
  <si>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</si>
  <si>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</si>
  <si>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</si>
  <si>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</si>
  <si>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</si>
  <si>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</si>
  <si>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</si>
  <si>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</si>
  <si>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</si>
  <si>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</si>
  <si>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</si>
  <si>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</si>
  <si>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</si>
  <si>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</si>
  <si>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</si>
  <si>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</si>
  <si>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</si>
  <si>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</si>
  <si>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</si>
  <si>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</si>
  <si>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</si>
  <si>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</si>
  <si>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</si>
  <si>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</si>
  <si>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</si>
  <si>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</si>
  <si>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</si>
  <si>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</si>
  <si>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</si>
  <si>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</si>
  <si>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</si>
  <si>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</si>
  <si>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</si>
  <si>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</si>
  <si>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</si>
  <si>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</si>
  <si>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</si>
  <si>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</si>
  <si>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</si>
  <si>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</si>
  <si>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</si>
  <si>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</si>
  <si>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</si>
  <si>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</si>
  <si>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</si>
  <si>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</si>
  <si>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</si>
  <si>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</si>
  <si>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</si>
  <si>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</si>
  <si>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</si>
  <si>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</si>
  <si>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</si>
  <si>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</si>
  <si>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</si>
  <si>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</si>
  <si>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</si>
  <si>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</si>
  <si>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</si>
  <si>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</si>
  <si>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</si>
  <si>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</si>
  <si>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</si>
  <si>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</si>
  <si>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</si>
  <si>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</si>
  <si>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</si>
  <si>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</si>
  <si>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</si>
  <si>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</si>
  <si>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</si>
  <si>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</si>
  <si>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</si>
  <si>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</si>
  <si>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</si>
  <si>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</si>
  <si>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</si>
  <si>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</si>
  <si>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</si>
  <si>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</si>
  <si>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</si>
  <si>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</si>
  <si>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</si>
  <si>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</si>
  <si>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</si>
  <si>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</si>
  <si>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</si>
  <si>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</si>
  <si>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</si>
  <si>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</si>
  <si>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</si>
  <si>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</si>
  <si>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</si>
  <si>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</si>
  <si>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</si>
  <si>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</si>
  <si>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</si>
  <si>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</si>
  <si>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</si>
  <si>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</si>
  <si>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</si>
  <si>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</si>
  <si>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</si>
  <si>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</si>
  <si>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</si>
  <si>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</si>
  <si>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</si>
  <si>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</si>
  <si>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</si>
  <si>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</si>
  <si>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</si>
  <si>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</si>
  <si>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</si>
  <si>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</si>
  <si>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</si>
  <si>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</si>
  <si>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</si>
  <si>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</si>
  <si>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</si>
  <si>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</si>
  <si>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</si>
  <si>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</si>
  <si>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</si>
  <si>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</si>
  <si>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</si>
  <si>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</si>
  <si>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</si>
  <si>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</si>
  <si>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</si>
  <si>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</si>
  <si>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</si>
  <si>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</si>
  <si>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</si>
  <si>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</si>
  <si>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</si>
  <si>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</si>
  <si>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</si>
  <si>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</si>
  <si>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</si>
  <si>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</si>
  <si>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</si>
  <si>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</si>
  <si>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</si>
  <si>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</si>
  <si>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</si>
  <si>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</si>
  <si>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</si>
  <si>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</si>
  <si>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</si>
  <si>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</si>
  <si>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</si>
  <si>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</si>
  <si>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</si>
  <si>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</si>
  <si>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</si>
  <si>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</si>
  <si>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</si>
  <si>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</si>
  <si>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</si>
  <si>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</si>
  <si>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</si>
  <si>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</si>
  <si>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</si>
  <si>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</si>
  <si>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</si>
  <si>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</si>
  <si>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</si>
  <si>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</si>
  <si>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</si>
  <si>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</si>
  <si>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</si>
  <si>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</si>
  <si>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</si>
  <si>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</si>
  <si>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</si>
  <si>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</si>
  <si>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</si>
  <si>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</si>
  <si>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</si>
  <si>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</si>
  <si>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</si>
  <si>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</si>
  <si>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</si>
  <si>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</si>
  <si>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</si>
  <si>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</si>
  <si>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</si>
  <si>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</si>
  <si>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</si>
  <si>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</si>
  <si>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</si>
  <si>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</si>
  <si>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</si>
  <si>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</si>
  <si>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</si>
  <si>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</si>
  <si>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</si>
  <si>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</si>
  <si>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</si>
  <si>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</si>
  <si>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</si>
  <si>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</si>
  <si>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</si>
  <si>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</si>
  <si>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</si>
  <si>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</si>
  <si>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</si>
  <si>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</si>
  <si>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</si>
  <si>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</si>
  <si>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</si>
  <si>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</si>
  <si>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</si>
  <si>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</si>
  <si>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</si>
  <si>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</si>
  <si>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</si>
  <si>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</si>
  <si>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</si>
  <si>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</si>
  <si>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</si>
  <si>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</si>
  <si>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</si>
  <si>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</si>
  <si>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</si>
  <si>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</si>
  <si>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</si>
  <si>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</si>
  <si>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</si>
  <si>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</si>
  <si>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</si>
  <si>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</si>
  <si>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</si>
  <si>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</si>
  <si>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</si>
  <si>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</si>
  <si>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</si>
  <si>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</si>
  <si>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</si>
  <si>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</si>
  <si>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</si>
  <si>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</si>
  <si>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</si>
  <si>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</si>
  <si>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</si>
  <si>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</si>
  <si>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</si>
  <si>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</si>
  <si>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</si>
  <si>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</si>
  <si>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</si>
  <si>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</si>
  <si>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</si>
  <si>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</si>
  <si>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</si>
  <si>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</si>
  <si>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</si>
  <si>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</si>
  <si>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</si>
  <si>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</si>
  <si>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</si>
  <si>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</si>
  <si>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</si>
  <si>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</si>
  <si>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</si>
  <si>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</si>
  <si>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</si>
  <si>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</si>
  <si>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</si>
  <si>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</si>
  <si>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</si>
  <si>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</si>
  <si>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</si>
  <si>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</si>
  <si>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</si>
  <si>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</si>
  <si>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</si>
  <si>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</si>
  <si>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</si>
  <si>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</si>
  <si>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</si>
  <si>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</si>
  <si>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</si>
  <si>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</si>
  <si>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</si>
  <si>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</si>
  <si>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</si>
  <si>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</si>
  <si>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</si>
  <si>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</si>
  <si>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</si>
  <si>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</si>
  <si>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</si>
  <si>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</si>
  <si>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</si>
  <si>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</si>
  <si>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</si>
  <si>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</si>
  <si>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</si>
  <si>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</si>
  <si>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</si>
  <si>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</si>
  <si>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</si>
  <si>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</si>
  <si>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</si>
  <si>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</si>
  <si>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</si>
  <si>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</si>
  <si>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</si>
  <si>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</si>
  <si>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</si>
  <si>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</si>
  <si>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</si>
  <si>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</si>
  <si>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</si>
  <si>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</si>
  <si>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</si>
  <si>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</si>
  <si>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</si>
  <si>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</si>
  <si>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</si>
  <si>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</si>
  <si>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</si>
  <si>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</si>
  <si>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</si>
  <si>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</si>
  <si>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</si>
  <si>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</si>
  <si>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</si>
  <si>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</si>
  <si>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</si>
  <si>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</si>
  <si>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</si>
  <si>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</si>
  <si>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</si>
  <si>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</si>
  <si>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</si>
  <si>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</si>
  <si>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</si>
  <si>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</si>
  <si>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</si>
  <si>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</si>
  <si>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</si>
  <si>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</si>
  <si>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</si>
  <si>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</si>
  <si>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</si>
  <si>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</si>
  <si>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</si>
  <si>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</si>
  <si>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</si>
  <si>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</si>
  <si>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</si>
  <si>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</si>
  <si>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</si>
  <si>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</si>
  <si>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</si>
  <si>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</si>
  <si>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</si>
  <si>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</si>
  <si>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</si>
  <si>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</si>
  <si>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</si>
  <si>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</si>
  <si>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</si>
  <si>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</si>
  <si>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</si>
  <si>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</si>
  <si>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</si>
  <si>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</si>
  <si>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</si>
  <si>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</si>
  <si>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</si>
  <si>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</si>
  <si>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</si>
  <si>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</si>
  <si>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</si>
  <si>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</si>
  <si>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</si>
  <si>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</si>
  <si>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</si>
  <si>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</si>
  <si>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</si>
  <si>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</si>
  <si>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</si>
  <si>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</si>
  <si>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</si>
  <si>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</si>
  <si>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</si>
  <si>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</si>
  <si>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</si>
  <si>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</si>
  <si>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</si>
  <si>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</si>
  <si>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</si>
  <si>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</si>
  <si>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</si>
  <si>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</si>
  <si>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</si>
  <si>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</si>
  <si>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</si>
  <si>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</si>
  <si>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</si>
  <si>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</si>
  <si>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</si>
  <si>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</si>
  <si>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</si>
  <si>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</si>
  <si>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</si>
  <si>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</si>
  <si>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</si>
  <si>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</si>
  <si>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</si>
  <si>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</si>
  <si>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</si>
  <si>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</si>
  <si>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</si>
  <si>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</si>
  <si>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</si>
  <si>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</si>
  <si>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</si>
  <si>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</si>
  <si>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</si>
  <si>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</si>
  <si>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</si>
  <si>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</si>
  <si>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</si>
  <si>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</si>
  <si>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</si>
  <si>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</si>
  <si>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</si>
  <si>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</si>
  <si>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</si>
  <si>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</si>
  <si>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</si>
  <si>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</si>
  <si>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</si>
  <si>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</si>
  <si>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</si>
  <si>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</si>
  <si>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</si>
  <si>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</si>
  <si>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</si>
  <si>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</si>
  <si>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</si>
  <si>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</si>
  <si>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</si>
  <si>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</si>
  <si>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</si>
  <si>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</si>
  <si>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</si>
  <si>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</si>
  <si>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</si>
  <si>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</si>
  <si>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</si>
  <si>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</si>
  <si>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</si>
  <si>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</si>
  <si>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</si>
  <si>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</si>
  <si>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</si>
  <si>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</si>
  <si>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</si>
  <si>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</si>
  <si>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</si>
  <si>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</si>
  <si>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</si>
  <si>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</si>
  <si>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</si>
  <si>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</si>
  <si>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</si>
  <si>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</si>
  <si>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</si>
  <si>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</si>
  <si>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</si>
  <si>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</si>
  <si>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</si>
  <si>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</si>
  <si>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</si>
  <si>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</si>
  <si>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</si>
  <si>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</si>
  <si>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</si>
  <si>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</si>
  <si>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</si>
  <si>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</si>
  <si>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</si>
  <si>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</si>
  <si>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</si>
  <si>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</si>
  <si>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</si>
  <si>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</si>
  <si>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</si>
  <si>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</si>
  <si>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</si>
  <si>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</si>
  <si>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</si>
  <si>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</si>
  <si>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</si>
  <si>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</si>
  <si>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</si>
  <si>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</si>
  <si>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</si>
  <si>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</si>
  <si>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</si>
  <si>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</si>
  <si>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</si>
  <si>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</si>
  <si>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</si>
  <si>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</si>
  <si>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</si>
  <si>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</si>
  <si>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</si>
  <si>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</si>
  <si>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</si>
  <si>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</si>
  <si>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</si>
  <si>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</si>
  <si>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</si>
  <si>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</si>
  <si>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</si>
  <si>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</si>
  <si>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</si>
  <si>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</si>
  <si>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</si>
  <si>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</si>
  <si>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</si>
  <si>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</si>
  <si>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</si>
  <si>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</si>
  <si>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</si>
  <si>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</si>
  <si>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</si>
  <si>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</si>
  <si>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</si>
  <si>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</si>
  <si>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</si>
  <si>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</si>
  <si>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</si>
  <si>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</si>
  <si>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</si>
  <si>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</si>
  <si>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</si>
  <si>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</si>
  <si>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</si>
  <si>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</si>
  <si>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</si>
  <si>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</si>
  <si>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</si>
  <si>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</si>
  <si>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</si>
  <si>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</si>
  <si>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</si>
  <si>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</si>
  <si>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</si>
  <si>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</si>
  <si>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</si>
  <si>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</si>
  <si>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</si>
  <si>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</si>
  <si>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</si>
  <si>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</si>
  <si>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</si>
  <si>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</si>
  <si>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</si>
  <si>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</si>
  <si>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</si>
  <si>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</si>
  <si>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</si>
  <si>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</si>
  <si>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</si>
  <si>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</si>
  <si>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</si>
  <si>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</si>
  <si>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</si>
  <si>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</si>
  <si>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</si>
  <si>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</si>
  <si>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</si>
  <si>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</si>
  <si>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</si>
  <si>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</si>
  <si>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</si>
  <si>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</si>
  <si>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</si>
  <si>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</si>
  <si>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</si>
  <si>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</si>
  <si>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</si>
  <si>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</si>
  <si>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</si>
  <si>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</si>
  <si>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</si>
  <si>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</si>
  <si>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</si>
  <si>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</si>
  <si>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</si>
  <si>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</si>
  <si>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</si>
  <si>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</si>
  <si>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</si>
  <si>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</si>
  <si>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</si>
  <si>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range values</t>
  </si>
  <si>
    <t>unique_id</t>
  </si>
  <si>
    <t>backers count</t>
  </si>
  <si>
    <t>successful1</t>
  </si>
  <si>
    <t>successful2</t>
  </si>
  <si>
    <t>successful3</t>
  </si>
  <si>
    <t>successful4</t>
  </si>
  <si>
    <t>successful5</t>
  </si>
  <si>
    <t>successful6</t>
  </si>
  <si>
    <t>successful7</t>
  </si>
  <si>
    <t>successful8</t>
  </si>
  <si>
    <t>successful9</t>
  </si>
  <si>
    <t>successful10</t>
  </si>
  <si>
    <t>successful11</t>
  </si>
  <si>
    <t>successful12</t>
  </si>
  <si>
    <t>successful13</t>
  </si>
  <si>
    <t>successful14</t>
  </si>
  <si>
    <t>successful15</t>
  </si>
  <si>
    <t>successful16</t>
  </si>
  <si>
    <t>successful17</t>
  </si>
  <si>
    <t>successful18</t>
  </si>
  <si>
    <t>successful19</t>
  </si>
  <si>
    <t>successful20</t>
  </si>
  <si>
    <t>successful21</t>
  </si>
  <si>
    <t>successful22</t>
  </si>
  <si>
    <t>successful23</t>
  </si>
  <si>
    <t>successful24</t>
  </si>
  <si>
    <t>successful25</t>
  </si>
  <si>
    <t>successful26</t>
  </si>
  <si>
    <t>successful27</t>
  </si>
  <si>
    <t>successful28</t>
  </si>
  <si>
    <t>successful29</t>
  </si>
  <si>
    <t>successful30</t>
  </si>
  <si>
    <t>successful31</t>
  </si>
  <si>
    <t>successful32</t>
  </si>
  <si>
    <t>successful33</t>
  </si>
  <si>
    <t>successful34</t>
  </si>
  <si>
    <t>successful35</t>
  </si>
  <si>
    <t>successful36</t>
  </si>
  <si>
    <t>successful37</t>
  </si>
  <si>
    <t>successful38</t>
  </si>
  <si>
    <t>successful39</t>
  </si>
  <si>
    <t>successful40</t>
  </si>
  <si>
    <t>successful41</t>
  </si>
  <si>
    <t>successful42</t>
  </si>
  <si>
    <t>successful43</t>
  </si>
  <si>
    <t>successful44</t>
  </si>
  <si>
    <t>successful45</t>
  </si>
  <si>
    <t>successful46</t>
  </si>
  <si>
    <t>successful47</t>
  </si>
  <si>
    <t>successful48</t>
  </si>
  <si>
    <t>successful49</t>
  </si>
  <si>
    <t>successful50</t>
  </si>
  <si>
    <t>successful51</t>
  </si>
  <si>
    <t>successful52</t>
  </si>
  <si>
    <t>successful53</t>
  </si>
  <si>
    <t>successful54</t>
  </si>
  <si>
    <t>successful55</t>
  </si>
  <si>
    <t>successful56</t>
  </si>
  <si>
    <t>successful57</t>
  </si>
  <si>
    <t>successful58</t>
  </si>
  <si>
    <t>successful59</t>
  </si>
  <si>
    <t>successful60</t>
  </si>
  <si>
    <t>successful61</t>
  </si>
  <si>
    <t>successful62</t>
  </si>
  <si>
    <t>successful63</t>
  </si>
  <si>
    <t>successful64</t>
  </si>
  <si>
    <t>successful65</t>
  </si>
  <si>
    <t>successful66</t>
  </si>
  <si>
    <t>successful67</t>
  </si>
  <si>
    <t>successful68</t>
  </si>
  <si>
    <t>successful69</t>
  </si>
  <si>
    <t>successful70</t>
  </si>
  <si>
    <t>successful71</t>
  </si>
  <si>
    <t>successful72</t>
  </si>
  <si>
    <t>successful73</t>
  </si>
  <si>
    <t>successful74</t>
  </si>
  <si>
    <t>successful75</t>
  </si>
  <si>
    <t>successful76</t>
  </si>
  <si>
    <t>successful77</t>
  </si>
  <si>
    <t>successful78</t>
  </si>
  <si>
    <t>successful79</t>
  </si>
  <si>
    <t>successful80</t>
  </si>
  <si>
    <t>successful81</t>
  </si>
  <si>
    <t>successful82</t>
  </si>
  <si>
    <t>successful83</t>
  </si>
  <si>
    <t>successful84</t>
  </si>
  <si>
    <t>successful85</t>
  </si>
  <si>
    <t>successful86</t>
  </si>
  <si>
    <t>successful87</t>
  </si>
  <si>
    <t>successful88</t>
  </si>
  <si>
    <t>successful89</t>
  </si>
  <si>
    <t>successful90</t>
  </si>
  <si>
    <t>successful91</t>
  </si>
  <si>
    <t>successful92</t>
  </si>
  <si>
    <t>successful93</t>
  </si>
  <si>
    <t>successful94</t>
  </si>
  <si>
    <t>successful95</t>
  </si>
  <si>
    <t>successful96</t>
  </si>
  <si>
    <t>successful97</t>
  </si>
  <si>
    <t>successful98</t>
  </si>
  <si>
    <t>successful99</t>
  </si>
  <si>
    <t>successful100</t>
  </si>
  <si>
    <t>successful101</t>
  </si>
  <si>
    <t>successful102</t>
  </si>
  <si>
    <t>successful103</t>
  </si>
  <si>
    <t>successful104</t>
  </si>
  <si>
    <t>successful105</t>
  </si>
  <si>
    <t>successful106</t>
  </si>
  <si>
    <t>successful107</t>
  </si>
  <si>
    <t>successful108</t>
  </si>
  <si>
    <t>successful109</t>
  </si>
  <si>
    <t>successful110</t>
  </si>
  <si>
    <t>successful111</t>
  </si>
  <si>
    <t>successful112</t>
  </si>
  <si>
    <t>successful113</t>
  </si>
  <si>
    <t>successful114</t>
  </si>
  <si>
    <t>successful115</t>
  </si>
  <si>
    <t>successful116</t>
  </si>
  <si>
    <t>successful117</t>
  </si>
  <si>
    <t>successful118</t>
  </si>
  <si>
    <t>successful119</t>
  </si>
  <si>
    <t>successful120</t>
  </si>
  <si>
    <t>successful121</t>
  </si>
  <si>
    <t>successful122</t>
  </si>
  <si>
    <t>successful123</t>
  </si>
  <si>
    <t>successful124</t>
  </si>
  <si>
    <t>successful125</t>
  </si>
  <si>
    <t>successful126</t>
  </si>
  <si>
    <t>successful127</t>
  </si>
  <si>
    <t>successful128</t>
  </si>
  <si>
    <t>successful129</t>
  </si>
  <si>
    <t>successful130</t>
  </si>
  <si>
    <t>successful131</t>
  </si>
  <si>
    <t>successful132</t>
  </si>
  <si>
    <t>successful133</t>
  </si>
  <si>
    <t>successful134</t>
  </si>
  <si>
    <t>successful135</t>
  </si>
  <si>
    <t>successful136</t>
  </si>
  <si>
    <t>successful137</t>
  </si>
  <si>
    <t>successful138</t>
  </si>
  <si>
    <t>successful139</t>
  </si>
  <si>
    <t>successful140</t>
  </si>
  <si>
    <t>successful141</t>
  </si>
  <si>
    <t>successful142</t>
  </si>
  <si>
    <t>successful143</t>
  </si>
  <si>
    <t>successful144</t>
  </si>
  <si>
    <t>successful145</t>
  </si>
  <si>
    <t>successful146</t>
  </si>
  <si>
    <t>successful147</t>
  </si>
  <si>
    <t>successful148</t>
  </si>
  <si>
    <t>successful149</t>
  </si>
  <si>
    <t>successful150</t>
  </si>
  <si>
    <t>successful151</t>
  </si>
  <si>
    <t>successful152</t>
  </si>
  <si>
    <t>successful153</t>
  </si>
  <si>
    <t>successful154</t>
  </si>
  <si>
    <t>successful155</t>
  </si>
  <si>
    <t>successful156</t>
  </si>
  <si>
    <t>successful157</t>
  </si>
  <si>
    <t>successful158</t>
  </si>
  <si>
    <t>successful159</t>
  </si>
  <si>
    <t>successful160</t>
  </si>
  <si>
    <t>successful161</t>
  </si>
  <si>
    <t>successful162</t>
  </si>
  <si>
    <t>successful163</t>
  </si>
  <si>
    <t>successful164</t>
  </si>
  <si>
    <t>successful165</t>
  </si>
  <si>
    <t>successful166</t>
  </si>
  <si>
    <t>successful167</t>
  </si>
  <si>
    <t>successful168</t>
  </si>
  <si>
    <t>successful169</t>
  </si>
  <si>
    <t>successful170</t>
  </si>
  <si>
    <t>successful171</t>
  </si>
  <si>
    <t>successful172</t>
  </si>
  <si>
    <t>successful173</t>
  </si>
  <si>
    <t>successful174</t>
  </si>
  <si>
    <t>successful175</t>
  </si>
  <si>
    <t>successful176</t>
  </si>
  <si>
    <t>successful177</t>
  </si>
  <si>
    <t>successful178</t>
  </si>
  <si>
    <t>successful179</t>
  </si>
  <si>
    <t>successful180</t>
  </si>
  <si>
    <t>successful181</t>
  </si>
  <si>
    <t>successful182</t>
  </si>
  <si>
    <t>successful183</t>
  </si>
  <si>
    <t>successful184</t>
  </si>
  <si>
    <t>successful185</t>
  </si>
  <si>
    <t>successful186</t>
  </si>
  <si>
    <t>successful187</t>
  </si>
  <si>
    <t>successful188</t>
  </si>
  <si>
    <t>successful189</t>
  </si>
  <si>
    <t>successful190</t>
  </si>
  <si>
    <t>successful191</t>
  </si>
  <si>
    <t>successful192</t>
  </si>
  <si>
    <t>successful193</t>
  </si>
  <si>
    <t>successful194</t>
  </si>
  <si>
    <t>successful195</t>
  </si>
  <si>
    <t>successful196</t>
  </si>
  <si>
    <t>successful197</t>
  </si>
  <si>
    <t>successful198</t>
  </si>
  <si>
    <t>successful199</t>
  </si>
  <si>
    <t>successful200</t>
  </si>
  <si>
    <t>successful201</t>
  </si>
  <si>
    <t>successful202</t>
  </si>
  <si>
    <t>successful203</t>
  </si>
  <si>
    <t>successful204</t>
  </si>
  <si>
    <t>successful205</t>
  </si>
  <si>
    <t>successful206</t>
  </si>
  <si>
    <t>successful207</t>
  </si>
  <si>
    <t>successful208</t>
  </si>
  <si>
    <t>successful209</t>
  </si>
  <si>
    <t>successful210</t>
  </si>
  <si>
    <t>successful211</t>
  </si>
  <si>
    <t>successful212</t>
  </si>
  <si>
    <t>successful213</t>
  </si>
  <si>
    <t>successful214</t>
  </si>
  <si>
    <t>successful215</t>
  </si>
  <si>
    <t>successful216</t>
  </si>
  <si>
    <t>successful217</t>
  </si>
  <si>
    <t>successful218</t>
  </si>
  <si>
    <t>successful219</t>
  </si>
  <si>
    <t>successful220</t>
  </si>
  <si>
    <t>successful221</t>
  </si>
  <si>
    <t>successful222</t>
  </si>
  <si>
    <t>successful223</t>
  </si>
  <si>
    <t>successful224</t>
  </si>
  <si>
    <t>successful225</t>
  </si>
  <si>
    <t>successful226</t>
  </si>
  <si>
    <t>successful227</t>
  </si>
  <si>
    <t>successful228</t>
  </si>
  <si>
    <t>successful229</t>
  </si>
  <si>
    <t>successful230</t>
  </si>
  <si>
    <t>successful231</t>
  </si>
  <si>
    <t>successful232</t>
  </si>
  <si>
    <t>successful233</t>
  </si>
  <si>
    <t>successful234</t>
  </si>
  <si>
    <t>successful235</t>
  </si>
  <si>
    <t>successful236</t>
  </si>
  <si>
    <t>successful237</t>
  </si>
  <si>
    <t>successful238</t>
  </si>
  <si>
    <t>successful239</t>
  </si>
  <si>
    <t>successful240</t>
  </si>
  <si>
    <t>successful241</t>
  </si>
  <si>
    <t>successful242</t>
  </si>
  <si>
    <t>successful243</t>
  </si>
  <si>
    <t>successful244</t>
  </si>
  <si>
    <t>successful245</t>
  </si>
  <si>
    <t>successful246</t>
  </si>
  <si>
    <t>successful247</t>
  </si>
  <si>
    <t>successful248</t>
  </si>
  <si>
    <t>successful249</t>
  </si>
  <si>
    <t>successful250</t>
  </si>
  <si>
    <t>successful251</t>
  </si>
  <si>
    <t>successful252</t>
  </si>
  <si>
    <t>successful253</t>
  </si>
  <si>
    <t>successful254</t>
  </si>
  <si>
    <t>successful255</t>
  </si>
  <si>
    <t>successful256</t>
  </si>
  <si>
    <t>successful257</t>
  </si>
  <si>
    <t>successful258</t>
  </si>
  <si>
    <t>successful259</t>
  </si>
  <si>
    <t>successful260</t>
  </si>
  <si>
    <t>successful261</t>
  </si>
  <si>
    <t>successful262</t>
  </si>
  <si>
    <t>successful263</t>
  </si>
  <si>
    <t>successful264</t>
  </si>
  <si>
    <t>successful265</t>
  </si>
  <si>
    <t>successful266</t>
  </si>
  <si>
    <t>successful267</t>
  </si>
  <si>
    <t>successful268</t>
  </si>
  <si>
    <t>successful269</t>
  </si>
  <si>
    <t>successful270</t>
  </si>
  <si>
    <t>successful271</t>
  </si>
  <si>
    <t>successful272</t>
  </si>
  <si>
    <t>successful273</t>
  </si>
  <si>
    <t>successful274</t>
  </si>
  <si>
    <t>successful275</t>
  </si>
  <si>
    <t>successful276</t>
  </si>
  <si>
    <t>successful277</t>
  </si>
  <si>
    <t>successful278</t>
  </si>
  <si>
    <t>successful279</t>
  </si>
  <si>
    <t>successful280</t>
  </si>
  <si>
    <t>successful281</t>
  </si>
  <si>
    <t>successful282</t>
  </si>
  <si>
    <t>successful283</t>
  </si>
  <si>
    <t>successful284</t>
  </si>
  <si>
    <t>successful285</t>
  </si>
  <si>
    <t>successful286</t>
  </si>
  <si>
    <t>successful287</t>
  </si>
  <si>
    <t>successful288</t>
  </si>
  <si>
    <t>successful289</t>
  </si>
  <si>
    <t>successful290</t>
  </si>
  <si>
    <t>successful291</t>
  </si>
  <si>
    <t>successful292</t>
  </si>
  <si>
    <t>successful293</t>
  </si>
  <si>
    <t>successful294</t>
  </si>
  <si>
    <t>successful295</t>
  </si>
  <si>
    <t>successful296</t>
  </si>
  <si>
    <t>successful297</t>
  </si>
  <si>
    <t>successful298</t>
  </si>
  <si>
    <t>successful299</t>
  </si>
  <si>
    <t>successful300</t>
  </si>
  <si>
    <t>successful301</t>
  </si>
  <si>
    <t>successful302</t>
  </si>
  <si>
    <t>successful303</t>
  </si>
  <si>
    <t>successful304</t>
  </si>
  <si>
    <t>successful305</t>
  </si>
  <si>
    <t>successful306</t>
  </si>
  <si>
    <t>successful307</t>
  </si>
  <si>
    <t>successful308</t>
  </si>
  <si>
    <t>successful309</t>
  </si>
  <si>
    <t>successful310</t>
  </si>
  <si>
    <t>successful311</t>
  </si>
  <si>
    <t>successful312</t>
  </si>
  <si>
    <t>successful313</t>
  </si>
  <si>
    <t>successful314</t>
  </si>
  <si>
    <t>successful315</t>
  </si>
  <si>
    <t>successful316</t>
  </si>
  <si>
    <t>successful317</t>
  </si>
  <si>
    <t>successful318</t>
  </si>
  <si>
    <t>successful319</t>
  </si>
  <si>
    <t>successful320</t>
  </si>
  <si>
    <t>successful321</t>
  </si>
  <si>
    <t>successful322</t>
  </si>
  <si>
    <t>successful323</t>
  </si>
  <si>
    <t>successful324</t>
  </si>
  <si>
    <t>successful325</t>
  </si>
  <si>
    <t>successful326</t>
  </si>
  <si>
    <t>successful327</t>
  </si>
  <si>
    <t>successful328</t>
  </si>
  <si>
    <t>successful329</t>
  </si>
  <si>
    <t>successful330</t>
  </si>
  <si>
    <t>successful331</t>
  </si>
  <si>
    <t>successful332</t>
  </si>
  <si>
    <t>successful333</t>
  </si>
  <si>
    <t>successful334</t>
  </si>
  <si>
    <t>successful335</t>
  </si>
  <si>
    <t>successful336</t>
  </si>
  <si>
    <t>successful337</t>
  </si>
  <si>
    <t>successful338</t>
  </si>
  <si>
    <t>successful339</t>
  </si>
  <si>
    <t>successful340</t>
  </si>
  <si>
    <t>successful341</t>
  </si>
  <si>
    <t>successful342</t>
  </si>
  <si>
    <t>successful343</t>
  </si>
  <si>
    <t>successful344</t>
  </si>
  <si>
    <t>successful345</t>
  </si>
  <si>
    <t>successful346</t>
  </si>
  <si>
    <t>successful347</t>
  </si>
  <si>
    <t>successful348</t>
  </si>
  <si>
    <t>successful349</t>
  </si>
  <si>
    <t>successful350</t>
  </si>
  <si>
    <t>successful351</t>
  </si>
  <si>
    <t>successful352</t>
  </si>
  <si>
    <t>successful353</t>
  </si>
  <si>
    <t>successful354</t>
  </si>
  <si>
    <t>successful355</t>
  </si>
  <si>
    <t>successful356</t>
  </si>
  <si>
    <t>successful357</t>
  </si>
  <si>
    <t>successful358</t>
  </si>
  <si>
    <t>successful359</t>
  </si>
  <si>
    <t>successful360</t>
  </si>
  <si>
    <t>successful361</t>
  </si>
  <si>
    <t>successful362</t>
  </si>
  <si>
    <t>successful363</t>
  </si>
  <si>
    <t>successful364</t>
  </si>
  <si>
    <t>successful365</t>
  </si>
  <si>
    <t>successful366</t>
  </si>
  <si>
    <t>successful367</t>
  </si>
  <si>
    <t>successful368</t>
  </si>
  <si>
    <t>successful369</t>
  </si>
  <si>
    <t>successful370</t>
  </si>
  <si>
    <t>successful371</t>
  </si>
  <si>
    <t>successful372</t>
  </si>
  <si>
    <t>successful373</t>
  </si>
  <si>
    <t>successful374</t>
  </si>
  <si>
    <t>successful375</t>
  </si>
  <si>
    <t>successful376</t>
  </si>
  <si>
    <t>successful377</t>
  </si>
  <si>
    <t>successful378</t>
  </si>
  <si>
    <t>successful379</t>
  </si>
  <si>
    <t>successful380</t>
  </si>
  <si>
    <t>successful381</t>
  </si>
  <si>
    <t>successful382</t>
  </si>
  <si>
    <t>successful383</t>
  </si>
  <si>
    <t>successful384</t>
  </si>
  <si>
    <t>successful385</t>
  </si>
  <si>
    <t>successful386</t>
  </si>
  <si>
    <t>successful387</t>
  </si>
  <si>
    <t>successful388</t>
  </si>
  <si>
    <t>successful389</t>
  </si>
  <si>
    <t>successful390</t>
  </si>
  <si>
    <t>successful391</t>
  </si>
  <si>
    <t>successful392</t>
  </si>
  <si>
    <t>successful393</t>
  </si>
  <si>
    <t>successful394</t>
  </si>
  <si>
    <t>successful395</t>
  </si>
  <si>
    <t>successful396</t>
  </si>
  <si>
    <t>successful397</t>
  </si>
  <si>
    <t>successful398</t>
  </si>
  <si>
    <t>successful399</t>
  </si>
  <si>
    <t>successful400</t>
  </si>
  <si>
    <t>successful401</t>
  </si>
  <si>
    <t>successful402</t>
  </si>
  <si>
    <t>successful403</t>
  </si>
  <si>
    <t>successful404</t>
  </si>
  <si>
    <t>successful405</t>
  </si>
  <si>
    <t>successful406</t>
  </si>
  <si>
    <t>successful407</t>
  </si>
  <si>
    <t>successful408</t>
  </si>
  <si>
    <t>successful409</t>
  </si>
  <si>
    <t>successful410</t>
  </si>
  <si>
    <t>successful411</t>
  </si>
  <si>
    <t>successful412</t>
  </si>
  <si>
    <t>successful413</t>
  </si>
  <si>
    <t>successful414</t>
  </si>
  <si>
    <t>successful415</t>
  </si>
  <si>
    <t>successful416</t>
  </si>
  <si>
    <t>successful417</t>
  </si>
  <si>
    <t>successful418</t>
  </si>
  <si>
    <t>successful419</t>
  </si>
  <si>
    <t>successful420</t>
  </si>
  <si>
    <t>successful421</t>
  </si>
  <si>
    <t>successful422</t>
  </si>
  <si>
    <t>successful423</t>
  </si>
  <si>
    <t>successful424</t>
  </si>
  <si>
    <t>successful425</t>
  </si>
  <si>
    <t>successful426</t>
  </si>
  <si>
    <t>successful427</t>
  </si>
  <si>
    <t>successful428</t>
  </si>
  <si>
    <t>successful429</t>
  </si>
  <si>
    <t>successful430</t>
  </si>
  <si>
    <t>successful431</t>
  </si>
  <si>
    <t>successful432</t>
  </si>
  <si>
    <t>successful433</t>
  </si>
  <si>
    <t>successful434</t>
  </si>
  <si>
    <t>successful435</t>
  </si>
  <si>
    <t>successful436</t>
  </si>
  <si>
    <t>successful437</t>
  </si>
  <si>
    <t>successful438</t>
  </si>
  <si>
    <t>successful439</t>
  </si>
  <si>
    <t>successful440</t>
  </si>
  <si>
    <t>successful441</t>
  </si>
  <si>
    <t>successful442</t>
  </si>
  <si>
    <t>successful443</t>
  </si>
  <si>
    <t>successful444</t>
  </si>
  <si>
    <t>successful445</t>
  </si>
  <si>
    <t>successful446</t>
  </si>
  <si>
    <t>successful447</t>
  </si>
  <si>
    <t>successful448</t>
  </si>
  <si>
    <t>successful449</t>
  </si>
  <si>
    <t>successful450</t>
  </si>
  <si>
    <t>successful451</t>
  </si>
  <si>
    <t>successful452</t>
  </si>
  <si>
    <t>successful453</t>
  </si>
  <si>
    <t>successful454</t>
  </si>
  <si>
    <t>successful455</t>
  </si>
  <si>
    <t>successful456</t>
  </si>
  <si>
    <t>successful457</t>
  </si>
  <si>
    <t>successful458</t>
  </si>
  <si>
    <t>successful459</t>
  </si>
  <si>
    <t>successful460</t>
  </si>
  <si>
    <t>successful461</t>
  </si>
  <si>
    <t>successful462</t>
  </si>
  <si>
    <t>successful463</t>
  </si>
  <si>
    <t>successful464</t>
  </si>
  <si>
    <t>successful465</t>
  </si>
  <si>
    <t>successful466</t>
  </si>
  <si>
    <t>successful467</t>
  </si>
  <si>
    <t>successful468</t>
  </si>
  <si>
    <t>successful469</t>
  </si>
  <si>
    <t>successful470</t>
  </si>
  <si>
    <t>successful471</t>
  </si>
  <si>
    <t>successful472</t>
  </si>
  <si>
    <t>successful473</t>
  </si>
  <si>
    <t>successful474</t>
  </si>
  <si>
    <t>successful475</t>
  </si>
  <si>
    <t>successful476</t>
  </si>
  <si>
    <t>successful477</t>
  </si>
  <si>
    <t>successful478</t>
  </si>
  <si>
    <t>successful479</t>
  </si>
  <si>
    <t>successful480</t>
  </si>
  <si>
    <t>successful481</t>
  </si>
  <si>
    <t>successful482</t>
  </si>
  <si>
    <t>successful483</t>
  </si>
  <si>
    <t>successful484</t>
  </si>
  <si>
    <t>successful485</t>
  </si>
  <si>
    <t>successful486</t>
  </si>
  <si>
    <t>successful487</t>
  </si>
  <si>
    <t>successful488</t>
  </si>
  <si>
    <t>successful489</t>
  </si>
  <si>
    <t>successful490</t>
  </si>
  <si>
    <t>successful491</t>
  </si>
  <si>
    <t>successful492</t>
  </si>
  <si>
    <t>successful493</t>
  </si>
  <si>
    <t>successful494</t>
  </si>
  <si>
    <t>successful495</t>
  </si>
  <si>
    <t>successful496</t>
  </si>
  <si>
    <t>successful497</t>
  </si>
  <si>
    <t>successful498</t>
  </si>
  <si>
    <t>successful499</t>
  </si>
  <si>
    <t>successful500</t>
  </si>
  <si>
    <t>successful501</t>
  </si>
  <si>
    <t>successful502</t>
  </si>
  <si>
    <t>successful503</t>
  </si>
  <si>
    <t>successful504</t>
  </si>
  <si>
    <t>successful505</t>
  </si>
  <si>
    <t>successful506</t>
  </si>
  <si>
    <t>successful507</t>
  </si>
  <si>
    <t>successful508</t>
  </si>
  <si>
    <t>successful509</t>
  </si>
  <si>
    <t>successful510</t>
  </si>
  <si>
    <t>successful511</t>
  </si>
  <si>
    <t>successful512</t>
  </si>
  <si>
    <t>successful513</t>
  </si>
  <si>
    <t>successful514</t>
  </si>
  <si>
    <t>successful515</t>
  </si>
  <si>
    <t>successful516</t>
  </si>
  <si>
    <t>successful517</t>
  </si>
  <si>
    <t>successful518</t>
  </si>
  <si>
    <t>successful519</t>
  </si>
  <si>
    <t>successful520</t>
  </si>
  <si>
    <t>successful521</t>
  </si>
  <si>
    <t>successful522</t>
  </si>
  <si>
    <t>successful523</t>
  </si>
  <si>
    <t>successful524</t>
  </si>
  <si>
    <t>successful525</t>
  </si>
  <si>
    <t>successful526</t>
  </si>
  <si>
    <t>successful527</t>
  </si>
  <si>
    <t>successful528</t>
  </si>
  <si>
    <t>successful529</t>
  </si>
  <si>
    <t>successful530</t>
  </si>
  <si>
    <t>successful531</t>
  </si>
  <si>
    <t>successful532</t>
  </si>
  <si>
    <t>successful533</t>
  </si>
  <si>
    <t>successful534</t>
  </si>
  <si>
    <t>successful535</t>
  </si>
  <si>
    <t>successful536</t>
  </si>
  <si>
    <t>successful537</t>
  </si>
  <si>
    <t>successful538</t>
  </si>
  <si>
    <t>successful539</t>
  </si>
  <si>
    <t>successful540</t>
  </si>
  <si>
    <t>successful541</t>
  </si>
  <si>
    <t>successful542</t>
  </si>
  <si>
    <t>successful543</t>
  </si>
  <si>
    <t>successful544</t>
  </si>
  <si>
    <t>successful545</t>
  </si>
  <si>
    <t>successful546</t>
  </si>
  <si>
    <t>successful547</t>
  </si>
  <si>
    <t>successful548</t>
  </si>
  <si>
    <t>successful549</t>
  </si>
  <si>
    <t>successful550</t>
  </si>
  <si>
    <t>successful551</t>
  </si>
  <si>
    <t>successful552</t>
  </si>
  <si>
    <t>successful553</t>
  </si>
  <si>
    <t>successful554</t>
  </si>
  <si>
    <t>successful555</t>
  </si>
  <si>
    <t>successful556</t>
  </si>
  <si>
    <t>successful557</t>
  </si>
  <si>
    <t>successful558</t>
  </si>
  <si>
    <t>successful559</t>
  </si>
  <si>
    <t>successful560</t>
  </si>
  <si>
    <t>successful561</t>
  </si>
  <si>
    <t>successful562</t>
  </si>
  <si>
    <t>successful563</t>
  </si>
  <si>
    <t>successful564</t>
  </si>
  <si>
    <t>successful565</t>
  </si>
  <si>
    <t>unique_id success</t>
  </si>
  <si>
    <t>unique_id failed</t>
  </si>
  <si>
    <t>failed1</t>
  </si>
  <si>
    <t>failed2</t>
  </si>
  <si>
    <t>failed3</t>
  </si>
  <si>
    <t>failed4</t>
  </si>
  <si>
    <t>failed5</t>
  </si>
  <si>
    <t>failed6</t>
  </si>
  <si>
    <t>failed7</t>
  </si>
  <si>
    <t>failed8</t>
  </si>
  <si>
    <t>failed9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</si>
  <si>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</si>
  <si>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</si>
  <si>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</si>
  <si>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</si>
  <si>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</si>
  <si>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</si>
  <si>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</si>
  <si>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</si>
  <si>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</si>
  <si>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</si>
  <si>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</si>
  <si>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</si>
  <si>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</si>
  <si>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</si>
  <si>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failed24</t>
  </si>
  <si>
    <t>failed25</t>
  </si>
  <si>
    <t>failed26</t>
  </si>
  <si>
    <t>failed27</t>
  </si>
  <si>
    <t>failed28</t>
  </si>
  <si>
    <t>failed29</t>
  </si>
  <si>
    <t>failed30</t>
  </si>
  <si>
    <t>failed31</t>
  </si>
  <si>
    <t>failed32</t>
  </si>
  <si>
    <t>failed33</t>
  </si>
  <si>
    <t>failed34</t>
  </si>
  <si>
    <t>failed35</t>
  </si>
  <si>
    <t>failed36</t>
  </si>
  <si>
    <t>failed37</t>
  </si>
  <si>
    <t>failed38</t>
  </si>
  <si>
    <t>failed39</t>
  </si>
  <si>
    <t>failed40</t>
  </si>
  <si>
    <t>failed41</t>
  </si>
  <si>
    <t>failed42</t>
  </si>
  <si>
    <t>failed43</t>
  </si>
  <si>
    <t>failed44</t>
  </si>
  <si>
    <t>failed45</t>
  </si>
  <si>
    <t>failed46</t>
  </si>
  <si>
    <t>failed47</t>
  </si>
  <si>
    <t>failed48</t>
  </si>
  <si>
    <t>failed49</t>
  </si>
  <si>
    <t>failed50</t>
  </si>
  <si>
    <t>failed51</t>
  </si>
  <si>
    <t>failed52</t>
  </si>
  <si>
    <t>failed53</t>
  </si>
  <si>
    <t>failed54</t>
  </si>
  <si>
    <t>failed55</t>
  </si>
  <si>
    <t>failed56</t>
  </si>
  <si>
    <t>failed57</t>
  </si>
  <si>
    <t>failed58</t>
  </si>
  <si>
    <t>failed59</t>
  </si>
  <si>
    <t>failed60</t>
  </si>
  <si>
    <t>failed61</t>
  </si>
  <si>
    <t>failed62</t>
  </si>
  <si>
    <t>failed63</t>
  </si>
  <si>
    <t>failed64</t>
  </si>
  <si>
    <t>failed65</t>
  </si>
  <si>
    <t>failed66</t>
  </si>
  <si>
    <t>failed67</t>
  </si>
  <si>
    <t>failed68</t>
  </si>
  <si>
    <t>failed69</t>
  </si>
  <si>
    <t>failed70</t>
  </si>
  <si>
    <t>failed71</t>
  </si>
  <si>
    <t>failed72</t>
  </si>
  <si>
    <t>failed73</t>
  </si>
  <si>
    <t>failed74</t>
  </si>
  <si>
    <t>failed75</t>
  </si>
  <si>
    <t>failed76</t>
  </si>
  <si>
    <t>failed77</t>
  </si>
  <si>
    <t>failed78</t>
  </si>
  <si>
    <t>failed79</t>
  </si>
  <si>
    <t>failed80</t>
  </si>
  <si>
    <t>failed81</t>
  </si>
  <si>
    <t>failed82</t>
  </si>
  <si>
    <t>failed83</t>
  </si>
  <si>
    <t>failed84</t>
  </si>
  <si>
    <t>failed85</t>
  </si>
  <si>
    <t>failed86</t>
  </si>
  <si>
    <t>failed87</t>
  </si>
  <si>
    <t>failed88</t>
  </si>
  <si>
    <t>failed89</t>
  </si>
  <si>
    <t>failed90</t>
  </si>
  <si>
    <t>failed91</t>
  </si>
  <si>
    <t>failed92</t>
  </si>
  <si>
    <t>failed93</t>
  </si>
  <si>
    <t>failed94</t>
  </si>
  <si>
    <t>failed95</t>
  </si>
  <si>
    <t>failed96</t>
  </si>
  <si>
    <t>failed97</t>
  </si>
  <si>
    <t>failed98</t>
  </si>
  <si>
    <t>failed99</t>
  </si>
  <si>
    <t>failed100</t>
  </si>
  <si>
    <t>failed101</t>
  </si>
  <si>
    <t>failed102</t>
  </si>
  <si>
    <t>failed103</t>
  </si>
  <si>
    <t>failed104</t>
  </si>
  <si>
    <t>failed105</t>
  </si>
  <si>
    <t>failed106</t>
  </si>
  <si>
    <t>failed107</t>
  </si>
  <si>
    <t>failed108</t>
  </si>
  <si>
    <t>failed109</t>
  </si>
  <si>
    <t>failed110</t>
  </si>
  <si>
    <t>failed111</t>
  </si>
  <si>
    <t>failed112</t>
  </si>
  <si>
    <t>failed113</t>
  </si>
  <si>
    <t>failed114</t>
  </si>
  <si>
    <t>failed115</t>
  </si>
  <si>
    <t>failed116</t>
  </si>
  <si>
    <t>failed117</t>
  </si>
  <si>
    <t>failed118</t>
  </si>
  <si>
    <t>failed119</t>
  </si>
  <si>
    <t>failed120</t>
  </si>
  <si>
    <t>failed121</t>
  </si>
  <si>
    <t>failed122</t>
  </si>
  <si>
    <t>failed123</t>
  </si>
  <si>
    <t>failed124</t>
  </si>
  <si>
    <t>failed125</t>
  </si>
  <si>
    <t>failed126</t>
  </si>
  <si>
    <t>failed127</t>
  </si>
  <si>
    <t>failed128</t>
  </si>
  <si>
    <t>failed129</t>
  </si>
  <si>
    <t>failed130</t>
  </si>
  <si>
    <t>failed131</t>
  </si>
  <si>
    <t>failed132</t>
  </si>
  <si>
    <t>failed133</t>
  </si>
  <si>
    <t>failed134</t>
  </si>
  <si>
    <t>failed135</t>
  </si>
  <si>
    <t>failed136</t>
  </si>
  <si>
    <t>failed137</t>
  </si>
  <si>
    <t>failed138</t>
  </si>
  <si>
    <t>failed139</t>
  </si>
  <si>
    <t>failed140</t>
  </si>
  <si>
    <t>failed141</t>
  </si>
  <si>
    <t>failed142</t>
  </si>
  <si>
    <t>failed143</t>
  </si>
  <si>
    <t>failed144</t>
  </si>
  <si>
    <t>failed145</t>
  </si>
  <si>
    <t>failed146</t>
  </si>
  <si>
    <t>failed147</t>
  </si>
  <si>
    <t>failed148</t>
  </si>
  <si>
    <t>failed149</t>
  </si>
  <si>
    <t>failed150</t>
  </si>
  <si>
    <t>failed151</t>
  </si>
  <si>
    <t>failed152</t>
  </si>
  <si>
    <t>failed153</t>
  </si>
  <si>
    <t>failed154</t>
  </si>
  <si>
    <t>failed155</t>
  </si>
  <si>
    <t>failed156</t>
  </si>
  <si>
    <t>failed157</t>
  </si>
  <si>
    <t>failed158</t>
  </si>
  <si>
    <t>failed159</t>
  </si>
  <si>
    <t>failed160</t>
  </si>
  <si>
    <t>failed161</t>
  </si>
  <si>
    <t>failed162</t>
  </si>
  <si>
    <t>failed163</t>
  </si>
  <si>
    <t>failed164</t>
  </si>
  <si>
    <t>failed165</t>
  </si>
  <si>
    <t>failed166</t>
  </si>
  <si>
    <t>failed167</t>
  </si>
  <si>
    <t>failed168</t>
  </si>
  <si>
    <t>failed169</t>
  </si>
  <si>
    <t>failed170</t>
  </si>
  <si>
    <t>failed171</t>
  </si>
  <si>
    <t>failed172</t>
  </si>
  <si>
    <t>failed173</t>
  </si>
  <si>
    <t>failed174</t>
  </si>
  <si>
    <t>failed175</t>
  </si>
  <si>
    <t>failed176</t>
  </si>
  <si>
    <t>failed177</t>
  </si>
  <si>
    <t>failed178</t>
  </si>
  <si>
    <t>failed179</t>
  </si>
  <si>
    <t>failed180</t>
  </si>
  <si>
    <t>failed181</t>
  </si>
  <si>
    <t>failed182</t>
  </si>
  <si>
    <t>failed183</t>
  </si>
  <si>
    <t>failed184</t>
  </si>
  <si>
    <t>failed185</t>
  </si>
  <si>
    <t>failed186</t>
  </si>
  <si>
    <t>failed187</t>
  </si>
  <si>
    <t>failed188</t>
  </si>
  <si>
    <t>failed189</t>
  </si>
  <si>
    <t>failed190</t>
  </si>
  <si>
    <t>failed191</t>
  </si>
  <si>
    <t>failed192</t>
  </si>
  <si>
    <t>failed193</t>
  </si>
  <si>
    <t>failed194</t>
  </si>
  <si>
    <t>failed195</t>
  </si>
  <si>
    <t>failed196</t>
  </si>
  <si>
    <t>failed197</t>
  </si>
  <si>
    <t>failed198</t>
  </si>
  <si>
    <t>failed199</t>
  </si>
  <si>
    <t>failed200</t>
  </si>
  <si>
    <t>failed201</t>
  </si>
  <si>
    <t>failed202</t>
  </si>
  <si>
    <t>failed203</t>
  </si>
  <si>
    <t>failed204</t>
  </si>
  <si>
    <t>failed205</t>
  </si>
  <si>
    <t>failed206</t>
  </si>
  <si>
    <t>failed207</t>
  </si>
  <si>
    <t>failed208</t>
  </si>
  <si>
    <t>failed209</t>
  </si>
  <si>
    <t>failed210</t>
  </si>
  <si>
    <t>failed211</t>
  </si>
  <si>
    <t>failed212</t>
  </si>
  <si>
    <t>failed213</t>
  </si>
  <si>
    <t>failed214</t>
  </si>
  <si>
    <t>failed215</t>
  </si>
  <si>
    <t>failed216</t>
  </si>
  <si>
    <t>failed217</t>
  </si>
  <si>
    <t>failed218</t>
  </si>
  <si>
    <t>failed219</t>
  </si>
  <si>
    <t>failed220</t>
  </si>
  <si>
    <t>failed221</t>
  </si>
  <si>
    <t>failed222</t>
  </si>
  <si>
    <t>failed223</t>
  </si>
  <si>
    <t>failed224</t>
  </si>
  <si>
    <t>failed225</t>
  </si>
  <si>
    <t>failed226</t>
  </si>
  <si>
    <t>failed227</t>
  </si>
  <si>
    <t>failed228</t>
  </si>
  <si>
    <t>failed229</t>
  </si>
  <si>
    <t>failed230</t>
  </si>
  <si>
    <t>failed231</t>
  </si>
  <si>
    <t>failed232</t>
  </si>
  <si>
    <t>failed233</t>
  </si>
  <si>
    <t>failed234</t>
  </si>
  <si>
    <t>failed235</t>
  </si>
  <si>
    <t>failed236</t>
  </si>
  <si>
    <t>failed237</t>
  </si>
  <si>
    <t>failed238</t>
  </si>
  <si>
    <t>failed239</t>
  </si>
  <si>
    <t>failed240</t>
  </si>
  <si>
    <t>failed241</t>
  </si>
  <si>
    <t>failed242</t>
  </si>
  <si>
    <t>failed243</t>
  </si>
  <si>
    <t>failed244</t>
  </si>
  <si>
    <t>failed245</t>
  </si>
  <si>
    <t>failed246</t>
  </si>
  <si>
    <t>failed247</t>
  </si>
  <si>
    <t>failed248</t>
  </si>
  <si>
    <t>failed249</t>
  </si>
  <si>
    <t>failed250</t>
  </si>
  <si>
    <t>failed251</t>
  </si>
  <si>
    <t>failed252</t>
  </si>
  <si>
    <t>failed253</t>
  </si>
  <si>
    <t>failed254</t>
  </si>
  <si>
    <t>failed255</t>
  </si>
  <si>
    <t>failed256</t>
  </si>
  <si>
    <t>failed257</t>
  </si>
  <si>
    <t>failed258</t>
  </si>
  <si>
    <t>failed259</t>
  </si>
  <si>
    <t>failed260</t>
  </si>
  <si>
    <t>failed261</t>
  </si>
  <si>
    <t>failed262</t>
  </si>
  <si>
    <t>failed263</t>
  </si>
  <si>
    <t>failed264</t>
  </si>
  <si>
    <t>failed265</t>
  </si>
  <si>
    <t>failed266</t>
  </si>
  <si>
    <t>failed267</t>
  </si>
  <si>
    <t>failed268</t>
  </si>
  <si>
    <t>failed269</t>
  </si>
  <si>
    <t>failed270</t>
  </si>
  <si>
    <t>failed271</t>
  </si>
  <si>
    <t>failed272</t>
  </si>
  <si>
    <t>failed273</t>
  </si>
  <si>
    <t>failed274</t>
  </si>
  <si>
    <t>failed275</t>
  </si>
  <si>
    <t>failed276</t>
  </si>
  <si>
    <t>failed277</t>
  </si>
  <si>
    <t>failed278</t>
  </si>
  <si>
    <t>failed279</t>
  </si>
  <si>
    <t>failed280</t>
  </si>
  <si>
    <t>failed281</t>
  </si>
  <si>
    <t>failed282</t>
  </si>
  <si>
    <t>failed283</t>
  </si>
  <si>
    <t>failed284</t>
  </si>
  <si>
    <t>failed285</t>
  </si>
  <si>
    <t>failed286</t>
  </si>
  <si>
    <t>failed287</t>
  </si>
  <si>
    <t>failed288</t>
  </si>
  <si>
    <t>failed289</t>
  </si>
  <si>
    <t>failed290</t>
  </si>
  <si>
    <t>failed291</t>
  </si>
  <si>
    <t>failed292</t>
  </si>
  <si>
    <t>failed293</t>
  </si>
  <si>
    <t>failed294</t>
  </si>
  <si>
    <t>failed295</t>
  </si>
  <si>
    <t>failed296</t>
  </si>
  <si>
    <t>failed297</t>
  </si>
  <si>
    <t>failed298</t>
  </si>
  <si>
    <t>failed299</t>
  </si>
  <si>
    <t>failed300</t>
  </si>
  <si>
    <t>failed301</t>
  </si>
  <si>
    <t>failed302</t>
  </si>
  <si>
    <t>failed303</t>
  </si>
  <si>
    <t>failed304</t>
  </si>
  <si>
    <t>failed305</t>
  </si>
  <si>
    <t>failed306</t>
  </si>
  <si>
    <t>failed307</t>
  </si>
  <si>
    <t>failed308</t>
  </si>
  <si>
    <t>failed309</t>
  </si>
  <si>
    <t>failed310</t>
  </si>
  <si>
    <t>failed311</t>
  </si>
  <si>
    <t>failed312</t>
  </si>
  <si>
    <t>failed313</t>
  </si>
  <si>
    <t>failed314</t>
  </si>
  <si>
    <t>failed315</t>
  </si>
  <si>
    <t>failed316</t>
  </si>
  <si>
    <t>failed317</t>
  </si>
  <si>
    <t>failed318</t>
  </si>
  <si>
    <t>failed319</t>
  </si>
  <si>
    <t>failed320</t>
  </si>
  <si>
    <t>failed321</t>
  </si>
  <si>
    <t>failed322</t>
  </si>
  <si>
    <t>failed323</t>
  </si>
  <si>
    <t>failed324</t>
  </si>
  <si>
    <t>failed325</t>
  </si>
  <si>
    <t>failed326</t>
  </si>
  <si>
    <t>failed327</t>
  </si>
  <si>
    <t>failed328</t>
  </si>
  <si>
    <t>failed329</t>
  </si>
  <si>
    <t>failed330</t>
  </si>
  <si>
    <t>failed331</t>
  </si>
  <si>
    <t>failed332</t>
  </si>
  <si>
    <t>failed333</t>
  </si>
  <si>
    <t>failed334</t>
  </si>
  <si>
    <t>failed335</t>
  </si>
  <si>
    <t>failed336</t>
  </si>
  <si>
    <t>failed337</t>
  </si>
  <si>
    <t>failed338</t>
  </si>
  <si>
    <t>failed339</t>
  </si>
  <si>
    <t>failed340</t>
  </si>
  <si>
    <t>failed341</t>
  </si>
  <si>
    <t>failed342</t>
  </si>
  <si>
    <t>failed343</t>
  </si>
  <si>
    <t>failed344</t>
  </si>
  <si>
    <t>failed345</t>
  </si>
  <si>
    <t>failed346</t>
  </si>
  <si>
    <t>failed347</t>
  </si>
  <si>
    <t>failed348</t>
  </si>
  <si>
    <t>failed349</t>
  </si>
  <si>
    <t>failed350</t>
  </si>
  <si>
    <t>failed351</t>
  </si>
  <si>
    <t>failed352</t>
  </si>
  <si>
    <t>failed353</t>
  </si>
  <si>
    <t>failed354</t>
  </si>
  <si>
    <t>failed355</t>
  </si>
  <si>
    <t>failed356</t>
  </si>
  <si>
    <t>failed357</t>
  </si>
  <si>
    <t>failed358</t>
  </si>
  <si>
    <t>failed359</t>
  </si>
  <si>
    <t>failed360</t>
  </si>
  <si>
    <t>failed361</t>
  </si>
  <si>
    <t>failed362</t>
  </si>
  <si>
    <t>failed363</t>
  </si>
  <si>
    <t>failed364</t>
  </si>
  <si>
    <t>Mean</t>
  </si>
  <si>
    <t>Median</t>
  </si>
  <si>
    <t xml:space="preserve">Max </t>
  </si>
  <si>
    <t>Variance</t>
  </si>
  <si>
    <t>Std Deviation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</si>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</sst>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D5D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0" fontId="6" fillId="2" borderId="0" xfId="6"/>
    <xf numFmtId="0" fontId="7" fillId="3" borderId="0" xfId="7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3" borderId="0" xfId="0" applyFont="1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0" fontId="0" fillId="0" borderId="0" xfId="0" applyNumberFormat="1"/>
    <xf numFmtId="0" fontId="20" fillId="0" borderId="0" xfId="0" applyFont="1" applyAlignment="1">
      <alignment horizont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fgColor auto="1"/>
          <bgColor rgb="FFC00000"/>
        </patternFill>
      </fill>
    </dxf>
    <dxf>
      <fill>
        <patternFill patternType="solid">
          <fgColor auto="1"/>
          <bgColor theme="6"/>
        </patternFill>
      </fill>
    </dxf>
    <dxf>
      <fill>
        <patternFill patternType="solid">
          <fgColor auto="1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b val="0"/>
        <i val="0"/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auto="1"/>
          <bgColor rgb="FFC00000"/>
        </patternFill>
      </fill>
    </dxf>
    <dxf>
      <fill>
        <patternFill patternType="solid">
          <fgColor auto="1"/>
          <bgColor theme="6"/>
        </patternFill>
      </fill>
    </dxf>
    <dxf>
      <fill>
        <patternFill patternType="solid">
          <fgColor auto="1"/>
          <bgColor theme="4"/>
        </patternFill>
      </fill>
    </dxf>
    <dxf>
      <fill>
        <gradientFill degree="90">
          <stop position="0">
            <color theme="0"/>
          </stop>
          <stop position="1">
            <color rgb="FF92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BC0000"/>
      <color rgb="FF920000"/>
      <color rgb="FFFB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Outcomes!PivotTable1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7-4E3D-8F64-6DE624133255}"/>
            </c:ext>
          </c:extLst>
        </c:ser>
        <c:ser>
          <c:idx val="1"/>
          <c:order val="1"/>
          <c:tx>
            <c:strRef>
              <c:f>'Category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7-4E3D-8F64-6DE624133255}"/>
            </c:ext>
          </c:extLst>
        </c:ser>
        <c:ser>
          <c:idx val="2"/>
          <c:order val="2"/>
          <c:tx>
            <c:strRef>
              <c:f>'Category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7-4E3D-8F64-6DE624133255}"/>
            </c:ext>
          </c:extLst>
        </c:ser>
        <c:ser>
          <c:idx val="3"/>
          <c:order val="3"/>
          <c:tx>
            <c:strRef>
              <c:f>'Category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7-4E3D-8F64-6DE62413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599104"/>
        <c:axId val="1704590464"/>
      </c:barChart>
      <c:catAx>
        <c:axId val="1704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90464"/>
        <c:crosses val="autoZero"/>
        <c:auto val="1"/>
        <c:lblAlgn val="ctr"/>
        <c:lblOffset val="100"/>
        <c:noMultiLvlLbl val="0"/>
      </c:catAx>
      <c:valAx>
        <c:axId val="17045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Outcomes!PivotTable2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'Sub-Category Outcomes'!$B$6:$B$12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07F-A7A8-D0FFF222296D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920000"/>
            </a:solidFill>
            <a:ln>
              <a:noFill/>
            </a:ln>
            <a:effectLst/>
          </c:spPr>
          <c:invertIfNegative val="0"/>
          <c:cat>
            <c:strRef>
              <c:f>'Sub-Category Outcomes'!$A$6:$A$12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'Sub-Category Outcomes'!$C$6:$C$12</c:f>
              <c:numCache>
                <c:formatCode>General</c:formatCode>
                <c:ptCount val="6"/>
                <c:pt idx="0">
                  <c:v>8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30-4B24-977E-9E49EB7A3521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'Sub-Category Outcomes'!$D$6:$D$12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10</c:v>
                </c:pt>
                <c:pt idx="3">
                  <c:v>4</c:v>
                </c:pt>
                <c:pt idx="4">
                  <c:v>49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30-4B24-977E-9E49EB7A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922639"/>
        <c:axId val="704916399"/>
      </c:barChart>
      <c:catAx>
        <c:axId val="7049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6399"/>
        <c:crosses val="autoZero"/>
        <c:auto val="1"/>
        <c:lblAlgn val="ctr"/>
        <c:lblOffset val="100"/>
        <c:noMultiLvlLbl val="0"/>
      </c:catAx>
      <c:valAx>
        <c:axId val="704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Outcomes!PivotTable4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C0000"/>
            </a:solidFill>
            <a:round/>
          </a:ln>
          <a:effectLst/>
        </c:spPr>
        <c:marker>
          <c:symbol val="circle"/>
          <c:size val="5"/>
          <c:spPr>
            <a:solidFill>
              <a:srgbClr val="BC0000"/>
            </a:solidFill>
            <a:ln w="9525">
              <a:solidFill>
                <a:srgbClr val="BC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C0000"/>
            </a:solidFill>
            <a:round/>
          </a:ln>
          <a:effectLst/>
        </c:spPr>
        <c:marker>
          <c:symbol val="circle"/>
          <c:size val="5"/>
          <c:spPr>
            <a:solidFill>
              <a:srgbClr val="BC0000"/>
            </a:solidFill>
            <a:ln w="9525">
              <a:solidFill>
                <a:srgbClr val="BC00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3-4AC5-814A-CD2394DF8084}"/>
            </c:ext>
          </c:extLst>
        </c:ser>
        <c:ser>
          <c:idx val="1"/>
          <c:order val="1"/>
          <c:tx>
            <c:strRef>
              <c:f>'Date Created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B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C0000"/>
              </a:solidFill>
              <a:ln w="9525">
                <a:solidFill>
                  <a:srgbClr val="BC0000"/>
                </a:solidFill>
              </a:ln>
              <a:effectLst/>
            </c:spPr>
          </c:marker>
          <c:cat>
            <c:strRef>
              <c:f>'Date Created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9-4308-8FA9-59F62A20091E}"/>
            </c:ext>
          </c:extLst>
        </c:ser>
        <c:ser>
          <c:idx val="2"/>
          <c:order val="2"/>
          <c:tx>
            <c:strRef>
              <c:f>'Date Created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9-4308-8FA9-59F62A2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27919"/>
        <c:axId val="704920239"/>
      </c:lineChart>
      <c:catAx>
        <c:axId val="7049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0239"/>
        <c:crosses val="autoZero"/>
        <c:auto val="1"/>
        <c:lblAlgn val="ctr"/>
        <c:lblOffset val="100"/>
        <c:noMultiLvlLbl val="0"/>
      </c:catAx>
      <c:valAx>
        <c:axId val="7049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8-43D1-8489-5F04454C2CDD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8-43D1-8489-5F04454C2CDD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2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8-43D1-8489-5F04454C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75615"/>
        <c:axId val="528886655"/>
      </c:lineChart>
      <c:catAx>
        <c:axId val="5288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6655"/>
        <c:crosses val="autoZero"/>
        <c:auto val="1"/>
        <c:lblAlgn val="ctr"/>
        <c:lblOffset val="100"/>
        <c:noMultiLvlLbl val="0"/>
      </c:catAx>
      <c:valAx>
        <c:axId val="5288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Analysis'!$C$1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'Statistical Analysis'!$A$2:$A$1001</c:f>
              <c:strCache>
                <c:ptCount val="565"/>
                <c:pt idx="0">
                  <c:v>successful1</c:v>
                </c:pt>
                <c:pt idx="1">
                  <c:v>successful2</c:v>
                </c:pt>
                <c:pt idx="2">
                  <c:v>successful3</c:v>
                </c:pt>
                <c:pt idx="3">
                  <c:v>successful4</c:v>
                </c:pt>
                <c:pt idx="4">
                  <c:v>successful5</c:v>
                </c:pt>
                <c:pt idx="5">
                  <c:v>successful6</c:v>
                </c:pt>
                <c:pt idx="6">
                  <c:v>successful7</c:v>
                </c:pt>
                <c:pt idx="7">
                  <c:v>successful8</c:v>
                </c:pt>
                <c:pt idx="8">
                  <c:v>successful9</c:v>
                </c:pt>
                <c:pt idx="9">
                  <c:v>successful10</c:v>
                </c:pt>
                <c:pt idx="10">
                  <c:v>successful11</c:v>
                </c:pt>
                <c:pt idx="11">
                  <c:v>successful12</c:v>
                </c:pt>
                <c:pt idx="12">
                  <c:v>successful13</c:v>
                </c:pt>
                <c:pt idx="13">
                  <c:v>successful14</c:v>
                </c:pt>
                <c:pt idx="14">
                  <c:v>successful15</c:v>
                </c:pt>
                <c:pt idx="15">
                  <c:v>successful16</c:v>
                </c:pt>
                <c:pt idx="16">
                  <c:v>successful17</c:v>
                </c:pt>
                <c:pt idx="17">
                  <c:v>successful18</c:v>
                </c:pt>
                <c:pt idx="18">
                  <c:v>successful19</c:v>
                </c:pt>
                <c:pt idx="19">
                  <c:v>successful20</c:v>
                </c:pt>
                <c:pt idx="20">
                  <c:v>successful21</c:v>
                </c:pt>
                <c:pt idx="21">
                  <c:v>successful22</c:v>
                </c:pt>
                <c:pt idx="22">
                  <c:v>successful23</c:v>
                </c:pt>
                <c:pt idx="23">
                  <c:v>successful24</c:v>
                </c:pt>
                <c:pt idx="24">
                  <c:v>successful25</c:v>
                </c:pt>
                <c:pt idx="25">
                  <c:v>successful26</c:v>
                </c:pt>
                <c:pt idx="26">
                  <c:v>successful27</c:v>
                </c:pt>
                <c:pt idx="27">
                  <c:v>successful28</c:v>
                </c:pt>
                <c:pt idx="28">
                  <c:v>successful29</c:v>
                </c:pt>
                <c:pt idx="29">
                  <c:v>successful30</c:v>
                </c:pt>
                <c:pt idx="30">
                  <c:v>successful31</c:v>
                </c:pt>
                <c:pt idx="31">
                  <c:v>successful32</c:v>
                </c:pt>
                <c:pt idx="32">
                  <c:v>successful33</c:v>
                </c:pt>
                <c:pt idx="33">
                  <c:v>successful34</c:v>
                </c:pt>
                <c:pt idx="34">
                  <c:v>successful35</c:v>
                </c:pt>
                <c:pt idx="35">
                  <c:v>successful36</c:v>
                </c:pt>
                <c:pt idx="36">
                  <c:v>successful37</c:v>
                </c:pt>
                <c:pt idx="37">
                  <c:v>successful38</c:v>
                </c:pt>
                <c:pt idx="38">
                  <c:v>successful39</c:v>
                </c:pt>
                <c:pt idx="39">
                  <c:v>successful40</c:v>
                </c:pt>
                <c:pt idx="40">
                  <c:v>successful41</c:v>
                </c:pt>
                <c:pt idx="41">
                  <c:v>successful42</c:v>
                </c:pt>
                <c:pt idx="42">
                  <c:v>successful43</c:v>
                </c:pt>
                <c:pt idx="43">
                  <c:v>successful44</c:v>
                </c:pt>
                <c:pt idx="44">
                  <c:v>successful45</c:v>
                </c:pt>
                <c:pt idx="45">
                  <c:v>successful46</c:v>
                </c:pt>
                <c:pt idx="46">
                  <c:v>successful47</c:v>
                </c:pt>
                <c:pt idx="47">
                  <c:v>successful48</c:v>
                </c:pt>
                <c:pt idx="48">
                  <c:v>successful49</c:v>
                </c:pt>
                <c:pt idx="49">
                  <c:v>successful50</c:v>
                </c:pt>
                <c:pt idx="50">
                  <c:v>successful51</c:v>
                </c:pt>
                <c:pt idx="51">
                  <c:v>successful52</c:v>
                </c:pt>
                <c:pt idx="52">
                  <c:v>successful53</c:v>
                </c:pt>
                <c:pt idx="53">
                  <c:v>successful54</c:v>
                </c:pt>
                <c:pt idx="54">
                  <c:v>successful55</c:v>
                </c:pt>
                <c:pt idx="55">
                  <c:v>successful56</c:v>
                </c:pt>
                <c:pt idx="56">
                  <c:v>successful57</c:v>
                </c:pt>
                <c:pt idx="57">
                  <c:v>successful58</c:v>
                </c:pt>
                <c:pt idx="58">
                  <c:v>successful59</c:v>
                </c:pt>
                <c:pt idx="59">
                  <c:v>successful60</c:v>
                </c:pt>
                <c:pt idx="60">
                  <c:v>successful61</c:v>
                </c:pt>
                <c:pt idx="61">
                  <c:v>successful62</c:v>
                </c:pt>
                <c:pt idx="62">
                  <c:v>successful63</c:v>
                </c:pt>
                <c:pt idx="63">
                  <c:v>successful64</c:v>
                </c:pt>
                <c:pt idx="64">
                  <c:v>successful65</c:v>
                </c:pt>
                <c:pt idx="65">
                  <c:v>successful66</c:v>
                </c:pt>
                <c:pt idx="66">
                  <c:v>successful67</c:v>
                </c:pt>
                <c:pt idx="67">
                  <c:v>successful68</c:v>
                </c:pt>
                <c:pt idx="68">
                  <c:v>successful69</c:v>
                </c:pt>
                <c:pt idx="69">
                  <c:v>successful70</c:v>
                </c:pt>
                <c:pt idx="70">
                  <c:v>successful71</c:v>
                </c:pt>
                <c:pt idx="71">
                  <c:v>successful72</c:v>
                </c:pt>
                <c:pt idx="72">
                  <c:v>successful73</c:v>
                </c:pt>
                <c:pt idx="73">
                  <c:v>successful74</c:v>
                </c:pt>
                <c:pt idx="74">
                  <c:v>successful75</c:v>
                </c:pt>
                <c:pt idx="75">
                  <c:v>successful76</c:v>
                </c:pt>
                <c:pt idx="76">
                  <c:v>successful77</c:v>
                </c:pt>
                <c:pt idx="77">
                  <c:v>successful78</c:v>
                </c:pt>
                <c:pt idx="78">
                  <c:v>successful79</c:v>
                </c:pt>
                <c:pt idx="79">
                  <c:v>successful80</c:v>
                </c:pt>
                <c:pt idx="80">
                  <c:v>successful81</c:v>
                </c:pt>
                <c:pt idx="81">
                  <c:v>successful82</c:v>
                </c:pt>
                <c:pt idx="82">
                  <c:v>successful83</c:v>
                </c:pt>
                <c:pt idx="83">
                  <c:v>successful84</c:v>
                </c:pt>
                <c:pt idx="84">
                  <c:v>successful85</c:v>
                </c:pt>
                <c:pt idx="85">
                  <c:v>successful86</c:v>
                </c:pt>
                <c:pt idx="86">
                  <c:v>successful87</c:v>
                </c:pt>
                <c:pt idx="87">
                  <c:v>successful88</c:v>
                </c:pt>
                <c:pt idx="88">
                  <c:v>successful89</c:v>
                </c:pt>
                <c:pt idx="89">
                  <c:v>successful90</c:v>
                </c:pt>
                <c:pt idx="90">
                  <c:v>successful91</c:v>
                </c:pt>
                <c:pt idx="91">
                  <c:v>successful92</c:v>
                </c:pt>
                <c:pt idx="92">
                  <c:v>successful93</c:v>
                </c:pt>
                <c:pt idx="93">
                  <c:v>successful94</c:v>
                </c:pt>
                <c:pt idx="94">
                  <c:v>successful95</c:v>
                </c:pt>
                <c:pt idx="95">
                  <c:v>successful96</c:v>
                </c:pt>
                <c:pt idx="96">
                  <c:v>successful97</c:v>
                </c:pt>
                <c:pt idx="97">
                  <c:v>successful98</c:v>
                </c:pt>
                <c:pt idx="98">
                  <c:v>successful99</c:v>
                </c:pt>
                <c:pt idx="99">
                  <c:v>successful100</c:v>
                </c:pt>
                <c:pt idx="100">
                  <c:v>successful101</c:v>
                </c:pt>
                <c:pt idx="101">
                  <c:v>successful102</c:v>
                </c:pt>
                <c:pt idx="102">
                  <c:v>successful103</c:v>
                </c:pt>
                <c:pt idx="103">
                  <c:v>successful104</c:v>
                </c:pt>
                <c:pt idx="104">
                  <c:v>successful105</c:v>
                </c:pt>
                <c:pt idx="105">
                  <c:v>successful106</c:v>
                </c:pt>
                <c:pt idx="106">
                  <c:v>successful107</c:v>
                </c:pt>
                <c:pt idx="107">
                  <c:v>successful108</c:v>
                </c:pt>
                <c:pt idx="108">
                  <c:v>successful109</c:v>
                </c:pt>
                <c:pt idx="109">
                  <c:v>successful110</c:v>
                </c:pt>
                <c:pt idx="110">
                  <c:v>successful111</c:v>
                </c:pt>
                <c:pt idx="111">
                  <c:v>successful112</c:v>
                </c:pt>
                <c:pt idx="112">
                  <c:v>successful113</c:v>
                </c:pt>
                <c:pt idx="113">
                  <c:v>successful114</c:v>
                </c:pt>
                <c:pt idx="114">
                  <c:v>successful115</c:v>
                </c:pt>
                <c:pt idx="115">
                  <c:v>successful116</c:v>
                </c:pt>
                <c:pt idx="116">
                  <c:v>successful117</c:v>
                </c:pt>
                <c:pt idx="117">
                  <c:v>successful118</c:v>
                </c:pt>
                <c:pt idx="118">
                  <c:v>successful119</c:v>
                </c:pt>
                <c:pt idx="119">
                  <c:v>successful120</c:v>
                </c:pt>
                <c:pt idx="120">
                  <c:v>successful121</c:v>
                </c:pt>
                <c:pt idx="121">
                  <c:v>successful122</c:v>
                </c:pt>
                <c:pt idx="122">
                  <c:v>successful123</c:v>
                </c:pt>
                <c:pt idx="123">
                  <c:v>successful124</c:v>
                </c:pt>
                <c:pt idx="124">
                  <c:v>successful125</c:v>
                </c:pt>
                <c:pt idx="125">
                  <c:v>successful126</c:v>
                </c:pt>
                <c:pt idx="126">
                  <c:v>successful127</c:v>
                </c:pt>
                <c:pt idx="127">
                  <c:v>successful128</c:v>
                </c:pt>
                <c:pt idx="128">
                  <c:v>successful129</c:v>
                </c:pt>
                <c:pt idx="129">
                  <c:v>successful130</c:v>
                </c:pt>
                <c:pt idx="130">
                  <c:v>successful131</c:v>
                </c:pt>
                <c:pt idx="131">
                  <c:v>successful132</c:v>
                </c:pt>
                <c:pt idx="132">
                  <c:v>successful133</c:v>
                </c:pt>
                <c:pt idx="133">
                  <c:v>successful134</c:v>
                </c:pt>
                <c:pt idx="134">
                  <c:v>successful135</c:v>
                </c:pt>
                <c:pt idx="135">
                  <c:v>successful136</c:v>
                </c:pt>
                <c:pt idx="136">
                  <c:v>successful137</c:v>
                </c:pt>
                <c:pt idx="137">
                  <c:v>successful138</c:v>
                </c:pt>
                <c:pt idx="138">
                  <c:v>successful139</c:v>
                </c:pt>
                <c:pt idx="139">
                  <c:v>successful140</c:v>
                </c:pt>
                <c:pt idx="140">
                  <c:v>successful141</c:v>
                </c:pt>
                <c:pt idx="141">
                  <c:v>successful142</c:v>
                </c:pt>
                <c:pt idx="142">
                  <c:v>successful143</c:v>
                </c:pt>
                <c:pt idx="143">
                  <c:v>successful144</c:v>
                </c:pt>
                <c:pt idx="144">
                  <c:v>successful145</c:v>
                </c:pt>
                <c:pt idx="145">
                  <c:v>successful146</c:v>
                </c:pt>
                <c:pt idx="146">
                  <c:v>successful147</c:v>
                </c:pt>
                <c:pt idx="147">
                  <c:v>successful148</c:v>
                </c:pt>
                <c:pt idx="148">
                  <c:v>successful149</c:v>
                </c:pt>
                <c:pt idx="149">
                  <c:v>successful150</c:v>
                </c:pt>
                <c:pt idx="150">
                  <c:v>successful151</c:v>
                </c:pt>
                <c:pt idx="151">
                  <c:v>successful152</c:v>
                </c:pt>
                <c:pt idx="152">
                  <c:v>successful153</c:v>
                </c:pt>
                <c:pt idx="153">
                  <c:v>successful154</c:v>
                </c:pt>
                <c:pt idx="154">
                  <c:v>successful155</c:v>
                </c:pt>
                <c:pt idx="155">
                  <c:v>successful156</c:v>
                </c:pt>
                <c:pt idx="156">
                  <c:v>successful157</c:v>
                </c:pt>
                <c:pt idx="157">
                  <c:v>successful158</c:v>
                </c:pt>
                <c:pt idx="158">
                  <c:v>successful159</c:v>
                </c:pt>
                <c:pt idx="159">
                  <c:v>successful160</c:v>
                </c:pt>
                <c:pt idx="160">
                  <c:v>successful161</c:v>
                </c:pt>
                <c:pt idx="161">
                  <c:v>successful162</c:v>
                </c:pt>
                <c:pt idx="162">
                  <c:v>successful163</c:v>
                </c:pt>
                <c:pt idx="163">
                  <c:v>successful164</c:v>
                </c:pt>
                <c:pt idx="164">
                  <c:v>successful165</c:v>
                </c:pt>
                <c:pt idx="165">
                  <c:v>successful166</c:v>
                </c:pt>
                <c:pt idx="166">
                  <c:v>successful167</c:v>
                </c:pt>
                <c:pt idx="167">
                  <c:v>successful168</c:v>
                </c:pt>
                <c:pt idx="168">
                  <c:v>successful169</c:v>
                </c:pt>
                <c:pt idx="169">
                  <c:v>successful170</c:v>
                </c:pt>
                <c:pt idx="170">
                  <c:v>successful171</c:v>
                </c:pt>
                <c:pt idx="171">
                  <c:v>successful172</c:v>
                </c:pt>
                <c:pt idx="172">
                  <c:v>successful173</c:v>
                </c:pt>
                <c:pt idx="173">
                  <c:v>successful174</c:v>
                </c:pt>
                <c:pt idx="174">
                  <c:v>successful175</c:v>
                </c:pt>
                <c:pt idx="175">
                  <c:v>successful176</c:v>
                </c:pt>
                <c:pt idx="176">
                  <c:v>successful177</c:v>
                </c:pt>
                <c:pt idx="177">
                  <c:v>successful178</c:v>
                </c:pt>
                <c:pt idx="178">
                  <c:v>successful179</c:v>
                </c:pt>
                <c:pt idx="179">
                  <c:v>successful180</c:v>
                </c:pt>
                <c:pt idx="180">
                  <c:v>successful181</c:v>
                </c:pt>
                <c:pt idx="181">
                  <c:v>successful182</c:v>
                </c:pt>
                <c:pt idx="182">
                  <c:v>successful183</c:v>
                </c:pt>
                <c:pt idx="183">
                  <c:v>successful184</c:v>
                </c:pt>
                <c:pt idx="184">
                  <c:v>successful185</c:v>
                </c:pt>
                <c:pt idx="185">
                  <c:v>successful186</c:v>
                </c:pt>
                <c:pt idx="186">
                  <c:v>successful187</c:v>
                </c:pt>
                <c:pt idx="187">
                  <c:v>successful188</c:v>
                </c:pt>
                <c:pt idx="188">
                  <c:v>successful189</c:v>
                </c:pt>
                <c:pt idx="189">
                  <c:v>successful190</c:v>
                </c:pt>
                <c:pt idx="190">
                  <c:v>successful191</c:v>
                </c:pt>
                <c:pt idx="191">
                  <c:v>successful192</c:v>
                </c:pt>
                <c:pt idx="192">
                  <c:v>successful193</c:v>
                </c:pt>
                <c:pt idx="193">
                  <c:v>successful194</c:v>
                </c:pt>
                <c:pt idx="194">
                  <c:v>successful195</c:v>
                </c:pt>
                <c:pt idx="195">
                  <c:v>successful196</c:v>
                </c:pt>
                <c:pt idx="196">
                  <c:v>successful197</c:v>
                </c:pt>
                <c:pt idx="197">
                  <c:v>successful198</c:v>
                </c:pt>
                <c:pt idx="198">
                  <c:v>successful199</c:v>
                </c:pt>
                <c:pt idx="199">
                  <c:v>successful200</c:v>
                </c:pt>
                <c:pt idx="200">
                  <c:v>successful201</c:v>
                </c:pt>
                <c:pt idx="201">
                  <c:v>successful202</c:v>
                </c:pt>
                <c:pt idx="202">
                  <c:v>successful203</c:v>
                </c:pt>
                <c:pt idx="203">
                  <c:v>successful204</c:v>
                </c:pt>
                <c:pt idx="204">
                  <c:v>successful205</c:v>
                </c:pt>
                <c:pt idx="205">
                  <c:v>successful206</c:v>
                </c:pt>
                <c:pt idx="206">
                  <c:v>successful207</c:v>
                </c:pt>
                <c:pt idx="207">
                  <c:v>successful208</c:v>
                </c:pt>
                <c:pt idx="208">
                  <c:v>successful209</c:v>
                </c:pt>
                <c:pt idx="209">
                  <c:v>successful210</c:v>
                </c:pt>
                <c:pt idx="210">
                  <c:v>successful211</c:v>
                </c:pt>
                <c:pt idx="211">
                  <c:v>successful212</c:v>
                </c:pt>
                <c:pt idx="212">
                  <c:v>successful213</c:v>
                </c:pt>
                <c:pt idx="213">
                  <c:v>successful214</c:v>
                </c:pt>
                <c:pt idx="214">
                  <c:v>successful215</c:v>
                </c:pt>
                <c:pt idx="215">
                  <c:v>successful216</c:v>
                </c:pt>
                <c:pt idx="216">
                  <c:v>successful217</c:v>
                </c:pt>
                <c:pt idx="217">
                  <c:v>successful218</c:v>
                </c:pt>
                <c:pt idx="218">
                  <c:v>successful219</c:v>
                </c:pt>
                <c:pt idx="219">
                  <c:v>successful220</c:v>
                </c:pt>
                <c:pt idx="220">
                  <c:v>successful221</c:v>
                </c:pt>
                <c:pt idx="221">
                  <c:v>successful222</c:v>
                </c:pt>
                <c:pt idx="222">
                  <c:v>successful223</c:v>
                </c:pt>
                <c:pt idx="223">
                  <c:v>successful224</c:v>
                </c:pt>
                <c:pt idx="224">
                  <c:v>successful225</c:v>
                </c:pt>
                <c:pt idx="225">
                  <c:v>successful226</c:v>
                </c:pt>
                <c:pt idx="226">
                  <c:v>successful227</c:v>
                </c:pt>
                <c:pt idx="227">
                  <c:v>successful228</c:v>
                </c:pt>
                <c:pt idx="228">
                  <c:v>successful229</c:v>
                </c:pt>
                <c:pt idx="229">
                  <c:v>successful230</c:v>
                </c:pt>
                <c:pt idx="230">
                  <c:v>successful231</c:v>
                </c:pt>
                <c:pt idx="231">
                  <c:v>successful232</c:v>
                </c:pt>
                <c:pt idx="232">
                  <c:v>successful233</c:v>
                </c:pt>
                <c:pt idx="233">
                  <c:v>successful234</c:v>
                </c:pt>
                <c:pt idx="234">
                  <c:v>successful235</c:v>
                </c:pt>
                <c:pt idx="235">
                  <c:v>successful236</c:v>
                </c:pt>
                <c:pt idx="236">
                  <c:v>successful237</c:v>
                </c:pt>
                <c:pt idx="237">
                  <c:v>successful238</c:v>
                </c:pt>
                <c:pt idx="238">
                  <c:v>successful239</c:v>
                </c:pt>
                <c:pt idx="239">
                  <c:v>successful240</c:v>
                </c:pt>
                <c:pt idx="240">
                  <c:v>successful241</c:v>
                </c:pt>
                <c:pt idx="241">
                  <c:v>successful242</c:v>
                </c:pt>
                <c:pt idx="242">
                  <c:v>successful243</c:v>
                </c:pt>
                <c:pt idx="243">
                  <c:v>successful244</c:v>
                </c:pt>
                <c:pt idx="244">
                  <c:v>successful245</c:v>
                </c:pt>
                <c:pt idx="245">
                  <c:v>successful246</c:v>
                </c:pt>
                <c:pt idx="246">
                  <c:v>successful247</c:v>
                </c:pt>
                <c:pt idx="247">
                  <c:v>successful248</c:v>
                </c:pt>
                <c:pt idx="248">
                  <c:v>successful249</c:v>
                </c:pt>
                <c:pt idx="249">
                  <c:v>successful250</c:v>
                </c:pt>
                <c:pt idx="250">
                  <c:v>successful251</c:v>
                </c:pt>
                <c:pt idx="251">
                  <c:v>successful252</c:v>
                </c:pt>
                <c:pt idx="252">
                  <c:v>successful253</c:v>
                </c:pt>
                <c:pt idx="253">
                  <c:v>successful254</c:v>
                </c:pt>
                <c:pt idx="254">
                  <c:v>successful255</c:v>
                </c:pt>
                <c:pt idx="255">
                  <c:v>successful256</c:v>
                </c:pt>
                <c:pt idx="256">
                  <c:v>successful257</c:v>
                </c:pt>
                <c:pt idx="257">
                  <c:v>successful258</c:v>
                </c:pt>
                <c:pt idx="258">
                  <c:v>successful259</c:v>
                </c:pt>
                <c:pt idx="259">
                  <c:v>successful260</c:v>
                </c:pt>
                <c:pt idx="260">
                  <c:v>successful261</c:v>
                </c:pt>
                <c:pt idx="261">
                  <c:v>successful262</c:v>
                </c:pt>
                <c:pt idx="262">
                  <c:v>successful263</c:v>
                </c:pt>
                <c:pt idx="263">
                  <c:v>successful264</c:v>
                </c:pt>
                <c:pt idx="264">
                  <c:v>successful265</c:v>
                </c:pt>
                <c:pt idx="265">
                  <c:v>successful266</c:v>
                </c:pt>
                <c:pt idx="266">
                  <c:v>successful267</c:v>
                </c:pt>
                <c:pt idx="267">
                  <c:v>successful268</c:v>
                </c:pt>
                <c:pt idx="268">
                  <c:v>successful269</c:v>
                </c:pt>
                <c:pt idx="269">
                  <c:v>successful270</c:v>
                </c:pt>
                <c:pt idx="270">
                  <c:v>successful271</c:v>
                </c:pt>
                <c:pt idx="271">
                  <c:v>successful272</c:v>
                </c:pt>
                <c:pt idx="272">
                  <c:v>successful273</c:v>
                </c:pt>
                <c:pt idx="273">
                  <c:v>successful274</c:v>
                </c:pt>
                <c:pt idx="274">
                  <c:v>successful275</c:v>
                </c:pt>
                <c:pt idx="275">
                  <c:v>successful276</c:v>
                </c:pt>
                <c:pt idx="276">
                  <c:v>successful277</c:v>
                </c:pt>
                <c:pt idx="277">
                  <c:v>successful278</c:v>
                </c:pt>
                <c:pt idx="278">
                  <c:v>successful279</c:v>
                </c:pt>
                <c:pt idx="279">
                  <c:v>successful280</c:v>
                </c:pt>
                <c:pt idx="280">
                  <c:v>successful281</c:v>
                </c:pt>
                <c:pt idx="281">
                  <c:v>successful282</c:v>
                </c:pt>
                <c:pt idx="282">
                  <c:v>successful283</c:v>
                </c:pt>
                <c:pt idx="283">
                  <c:v>successful284</c:v>
                </c:pt>
                <c:pt idx="284">
                  <c:v>successful285</c:v>
                </c:pt>
                <c:pt idx="285">
                  <c:v>successful286</c:v>
                </c:pt>
                <c:pt idx="286">
                  <c:v>successful287</c:v>
                </c:pt>
                <c:pt idx="287">
                  <c:v>successful288</c:v>
                </c:pt>
                <c:pt idx="288">
                  <c:v>successful289</c:v>
                </c:pt>
                <c:pt idx="289">
                  <c:v>successful290</c:v>
                </c:pt>
                <c:pt idx="290">
                  <c:v>successful291</c:v>
                </c:pt>
                <c:pt idx="291">
                  <c:v>successful292</c:v>
                </c:pt>
                <c:pt idx="292">
                  <c:v>successful293</c:v>
                </c:pt>
                <c:pt idx="293">
                  <c:v>successful294</c:v>
                </c:pt>
                <c:pt idx="294">
                  <c:v>successful295</c:v>
                </c:pt>
                <c:pt idx="295">
                  <c:v>successful296</c:v>
                </c:pt>
                <c:pt idx="296">
                  <c:v>successful297</c:v>
                </c:pt>
                <c:pt idx="297">
                  <c:v>successful298</c:v>
                </c:pt>
                <c:pt idx="298">
                  <c:v>successful299</c:v>
                </c:pt>
                <c:pt idx="299">
                  <c:v>successful300</c:v>
                </c:pt>
                <c:pt idx="300">
                  <c:v>successful301</c:v>
                </c:pt>
                <c:pt idx="301">
                  <c:v>successful302</c:v>
                </c:pt>
                <c:pt idx="302">
                  <c:v>successful303</c:v>
                </c:pt>
                <c:pt idx="303">
                  <c:v>successful304</c:v>
                </c:pt>
                <c:pt idx="304">
                  <c:v>successful305</c:v>
                </c:pt>
                <c:pt idx="305">
                  <c:v>successful306</c:v>
                </c:pt>
                <c:pt idx="306">
                  <c:v>successful307</c:v>
                </c:pt>
                <c:pt idx="307">
                  <c:v>successful308</c:v>
                </c:pt>
                <c:pt idx="308">
                  <c:v>successful309</c:v>
                </c:pt>
                <c:pt idx="309">
                  <c:v>successful310</c:v>
                </c:pt>
                <c:pt idx="310">
                  <c:v>successful311</c:v>
                </c:pt>
                <c:pt idx="311">
                  <c:v>successful312</c:v>
                </c:pt>
                <c:pt idx="312">
                  <c:v>successful313</c:v>
                </c:pt>
                <c:pt idx="313">
                  <c:v>successful314</c:v>
                </c:pt>
                <c:pt idx="314">
                  <c:v>successful315</c:v>
                </c:pt>
                <c:pt idx="315">
                  <c:v>successful316</c:v>
                </c:pt>
                <c:pt idx="316">
                  <c:v>successful317</c:v>
                </c:pt>
                <c:pt idx="317">
                  <c:v>successful318</c:v>
                </c:pt>
                <c:pt idx="318">
                  <c:v>successful319</c:v>
                </c:pt>
                <c:pt idx="319">
                  <c:v>successful320</c:v>
                </c:pt>
                <c:pt idx="320">
                  <c:v>successful321</c:v>
                </c:pt>
                <c:pt idx="321">
                  <c:v>successful322</c:v>
                </c:pt>
                <c:pt idx="322">
                  <c:v>successful323</c:v>
                </c:pt>
                <c:pt idx="323">
                  <c:v>successful324</c:v>
                </c:pt>
                <c:pt idx="324">
                  <c:v>successful325</c:v>
                </c:pt>
                <c:pt idx="325">
                  <c:v>successful326</c:v>
                </c:pt>
                <c:pt idx="326">
                  <c:v>successful327</c:v>
                </c:pt>
                <c:pt idx="327">
                  <c:v>successful328</c:v>
                </c:pt>
                <c:pt idx="328">
                  <c:v>successful329</c:v>
                </c:pt>
                <c:pt idx="329">
                  <c:v>successful330</c:v>
                </c:pt>
                <c:pt idx="330">
                  <c:v>successful331</c:v>
                </c:pt>
                <c:pt idx="331">
                  <c:v>successful332</c:v>
                </c:pt>
                <c:pt idx="332">
                  <c:v>successful333</c:v>
                </c:pt>
                <c:pt idx="333">
                  <c:v>successful334</c:v>
                </c:pt>
                <c:pt idx="334">
                  <c:v>successful335</c:v>
                </c:pt>
                <c:pt idx="335">
                  <c:v>successful336</c:v>
                </c:pt>
                <c:pt idx="336">
                  <c:v>successful337</c:v>
                </c:pt>
                <c:pt idx="337">
                  <c:v>successful338</c:v>
                </c:pt>
                <c:pt idx="338">
                  <c:v>successful339</c:v>
                </c:pt>
                <c:pt idx="339">
                  <c:v>successful340</c:v>
                </c:pt>
                <c:pt idx="340">
                  <c:v>successful341</c:v>
                </c:pt>
                <c:pt idx="341">
                  <c:v>successful342</c:v>
                </c:pt>
                <c:pt idx="342">
                  <c:v>successful343</c:v>
                </c:pt>
                <c:pt idx="343">
                  <c:v>successful344</c:v>
                </c:pt>
                <c:pt idx="344">
                  <c:v>successful345</c:v>
                </c:pt>
                <c:pt idx="345">
                  <c:v>successful346</c:v>
                </c:pt>
                <c:pt idx="346">
                  <c:v>successful347</c:v>
                </c:pt>
                <c:pt idx="347">
                  <c:v>successful348</c:v>
                </c:pt>
                <c:pt idx="348">
                  <c:v>successful349</c:v>
                </c:pt>
                <c:pt idx="349">
                  <c:v>successful350</c:v>
                </c:pt>
                <c:pt idx="350">
                  <c:v>successful351</c:v>
                </c:pt>
                <c:pt idx="351">
                  <c:v>successful352</c:v>
                </c:pt>
                <c:pt idx="352">
                  <c:v>successful353</c:v>
                </c:pt>
                <c:pt idx="353">
                  <c:v>successful354</c:v>
                </c:pt>
                <c:pt idx="354">
                  <c:v>successful355</c:v>
                </c:pt>
                <c:pt idx="355">
                  <c:v>successful356</c:v>
                </c:pt>
                <c:pt idx="356">
                  <c:v>successful357</c:v>
                </c:pt>
                <c:pt idx="357">
                  <c:v>successful358</c:v>
                </c:pt>
                <c:pt idx="358">
                  <c:v>successful359</c:v>
                </c:pt>
                <c:pt idx="359">
                  <c:v>successful360</c:v>
                </c:pt>
                <c:pt idx="360">
                  <c:v>successful361</c:v>
                </c:pt>
                <c:pt idx="361">
                  <c:v>successful362</c:v>
                </c:pt>
                <c:pt idx="362">
                  <c:v>successful363</c:v>
                </c:pt>
                <c:pt idx="363">
                  <c:v>successful364</c:v>
                </c:pt>
                <c:pt idx="364">
                  <c:v>successful365</c:v>
                </c:pt>
                <c:pt idx="365">
                  <c:v>successful366</c:v>
                </c:pt>
                <c:pt idx="366">
                  <c:v>successful367</c:v>
                </c:pt>
                <c:pt idx="367">
                  <c:v>successful368</c:v>
                </c:pt>
                <c:pt idx="368">
                  <c:v>successful369</c:v>
                </c:pt>
                <c:pt idx="369">
                  <c:v>successful370</c:v>
                </c:pt>
                <c:pt idx="370">
                  <c:v>successful371</c:v>
                </c:pt>
                <c:pt idx="371">
                  <c:v>successful372</c:v>
                </c:pt>
                <c:pt idx="372">
                  <c:v>successful373</c:v>
                </c:pt>
                <c:pt idx="373">
                  <c:v>successful374</c:v>
                </c:pt>
                <c:pt idx="374">
                  <c:v>successful375</c:v>
                </c:pt>
                <c:pt idx="375">
                  <c:v>successful376</c:v>
                </c:pt>
                <c:pt idx="376">
                  <c:v>successful377</c:v>
                </c:pt>
                <c:pt idx="377">
                  <c:v>successful378</c:v>
                </c:pt>
                <c:pt idx="378">
                  <c:v>successful379</c:v>
                </c:pt>
                <c:pt idx="379">
                  <c:v>successful380</c:v>
                </c:pt>
                <c:pt idx="380">
                  <c:v>successful381</c:v>
                </c:pt>
                <c:pt idx="381">
                  <c:v>successful382</c:v>
                </c:pt>
                <c:pt idx="382">
                  <c:v>successful383</c:v>
                </c:pt>
                <c:pt idx="383">
                  <c:v>successful384</c:v>
                </c:pt>
                <c:pt idx="384">
                  <c:v>successful385</c:v>
                </c:pt>
                <c:pt idx="385">
                  <c:v>successful386</c:v>
                </c:pt>
                <c:pt idx="386">
                  <c:v>successful387</c:v>
                </c:pt>
                <c:pt idx="387">
                  <c:v>successful388</c:v>
                </c:pt>
                <c:pt idx="388">
                  <c:v>successful389</c:v>
                </c:pt>
                <c:pt idx="389">
                  <c:v>successful390</c:v>
                </c:pt>
                <c:pt idx="390">
                  <c:v>successful391</c:v>
                </c:pt>
                <c:pt idx="391">
                  <c:v>successful392</c:v>
                </c:pt>
                <c:pt idx="392">
                  <c:v>successful393</c:v>
                </c:pt>
                <c:pt idx="393">
                  <c:v>successful394</c:v>
                </c:pt>
                <c:pt idx="394">
                  <c:v>successful395</c:v>
                </c:pt>
                <c:pt idx="395">
                  <c:v>successful396</c:v>
                </c:pt>
                <c:pt idx="396">
                  <c:v>successful397</c:v>
                </c:pt>
                <c:pt idx="397">
                  <c:v>successful398</c:v>
                </c:pt>
                <c:pt idx="398">
                  <c:v>successful399</c:v>
                </c:pt>
                <c:pt idx="399">
                  <c:v>successful400</c:v>
                </c:pt>
                <c:pt idx="400">
                  <c:v>successful401</c:v>
                </c:pt>
                <c:pt idx="401">
                  <c:v>successful402</c:v>
                </c:pt>
                <c:pt idx="402">
                  <c:v>successful403</c:v>
                </c:pt>
                <c:pt idx="403">
                  <c:v>successful404</c:v>
                </c:pt>
                <c:pt idx="404">
                  <c:v>successful405</c:v>
                </c:pt>
                <c:pt idx="405">
                  <c:v>successful406</c:v>
                </c:pt>
                <c:pt idx="406">
                  <c:v>successful407</c:v>
                </c:pt>
                <c:pt idx="407">
                  <c:v>successful408</c:v>
                </c:pt>
                <c:pt idx="408">
                  <c:v>successful409</c:v>
                </c:pt>
                <c:pt idx="409">
                  <c:v>successful410</c:v>
                </c:pt>
                <c:pt idx="410">
                  <c:v>successful411</c:v>
                </c:pt>
                <c:pt idx="411">
                  <c:v>successful412</c:v>
                </c:pt>
                <c:pt idx="412">
                  <c:v>successful413</c:v>
                </c:pt>
                <c:pt idx="413">
                  <c:v>successful414</c:v>
                </c:pt>
                <c:pt idx="414">
                  <c:v>successful415</c:v>
                </c:pt>
                <c:pt idx="415">
                  <c:v>successful416</c:v>
                </c:pt>
                <c:pt idx="416">
                  <c:v>successful417</c:v>
                </c:pt>
                <c:pt idx="417">
                  <c:v>successful418</c:v>
                </c:pt>
                <c:pt idx="418">
                  <c:v>successful419</c:v>
                </c:pt>
                <c:pt idx="419">
                  <c:v>successful420</c:v>
                </c:pt>
                <c:pt idx="420">
                  <c:v>successful421</c:v>
                </c:pt>
                <c:pt idx="421">
                  <c:v>successful422</c:v>
                </c:pt>
                <c:pt idx="422">
                  <c:v>successful423</c:v>
                </c:pt>
                <c:pt idx="423">
                  <c:v>successful424</c:v>
                </c:pt>
                <c:pt idx="424">
                  <c:v>successful425</c:v>
                </c:pt>
                <c:pt idx="425">
                  <c:v>successful426</c:v>
                </c:pt>
                <c:pt idx="426">
                  <c:v>successful427</c:v>
                </c:pt>
                <c:pt idx="427">
                  <c:v>successful428</c:v>
                </c:pt>
                <c:pt idx="428">
                  <c:v>successful429</c:v>
                </c:pt>
                <c:pt idx="429">
                  <c:v>successful430</c:v>
                </c:pt>
                <c:pt idx="430">
                  <c:v>successful431</c:v>
                </c:pt>
                <c:pt idx="431">
                  <c:v>successful432</c:v>
                </c:pt>
                <c:pt idx="432">
                  <c:v>successful433</c:v>
                </c:pt>
                <c:pt idx="433">
                  <c:v>successful434</c:v>
                </c:pt>
                <c:pt idx="434">
                  <c:v>successful435</c:v>
                </c:pt>
                <c:pt idx="435">
                  <c:v>successful436</c:v>
                </c:pt>
                <c:pt idx="436">
                  <c:v>successful437</c:v>
                </c:pt>
                <c:pt idx="437">
                  <c:v>successful438</c:v>
                </c:pt>
                <c:pt idx="438">
                  <c:v>successful439</c:v>
                </c:pt>
                <c:pt idx="439">
                  <c:v>successful440</c:v>
                </c:pt>
                <c:pt idx="440">
                  <c:v>successful441</c:v>
                </c:pt>
                <c:pt idx="441">
                  <c:v>successful442</c:v>
                </c:pt>
                <c:pt idx="442">
                  <c:v>successful443</c:v>
                </c:pt>
                <c:pt idx="443">
                  <c:v>successful444</c:v>
                </c:pt>
                <c:pt idx="444">
                  <c:v>successful445</c:v>
                </c:pt>
                <c:pt idx="445">
                  <c:v>successful446</c:v>
                </c:pt>
                <c:pt idx="446">
                  <c:v>successful447</c:v>
                </c:pt>
                <c:pt idx="447">
                  <c:v>successful448</c:v>
                </c:pt>
                <c:pt idx="448">
                  <c:v>successful449</c:v>
                </c:pt>
                <c:pt idx="449">
                  <c:v>successful450</c:v>
                </c:pt>
                <c:pt idx="450">
                  <c:v>successful451</c:v>
                </c:pt>
                <c:pt idx="451">
                  <c:v>successful452</c:v>
                </c:pt>
                <c:pt idx="452">
                  <c:v>successful453</c:v>
                </c:pt>
                <c:pt idx="453">
                  <c:v>successful454</c:v>
                </c:pt>
                <c:pt idx="454">
                  <c:v>successful455</c:v>
                </c:pt>
                <c:pt idx="455">
                  <c:v>successful456</c:v>
                </c:pt>
                <c:pt idx="456">
                  <c:v>successful457</c:v>
                </c:pt>
                <c:pt idx="457">
                  <c:v>successful458</c:v>
                </c:pt>
                <c:pt idx="458">
                  <c:v>successful459</c:v>
                </c:pt>
                <c:pt idx="459">
                  <c:v>successful460</c:v>
                </c:pt>
                <c:pt idx="460">
                  <c:v>successful461</c:v>
                </c:pt>
                <c:pt idx="461">
                  <c:v>successful462</c:v>
                </c:pt>
                <c:pt idx="462">
                  <c:v>successful463</c:v>
                </c:pt>
                <c:pt idx="463">
                  <c:v>successful464</c:v>
                </c:pt>
                <c:pt idx="464">
                  <c:v>successful465</c:v>
                </c:pt>
                <c:pt idx="465">
                  <c:v>successful466</c:v>
                </c:pt>
                <c:pt idx="466">
                  <c:v>successful467</c:v>
                </c:pt>
                <c:pt idx="467">
                  <c:v>successful468</c:v>
                </c:pt>
                <c:pt idx="468">
                  <c:v>successful469</c:v>
                </c:pt>
                <c:pt idx="469">
                  <c:v>successful470</c:v>
                </c:pt>
                <c:pt idx="470">
                  <c:v>successful471</c:v>
                </c:pt>
                <c:pt idx="471">
                  <c:v>successful472</c:v>
                </c:pt>
                <c:pt idx="472">
                  <c:v>successful473</c:v>
                </c:pt>
                <c:pt idx="473">
                  <c:v>successful474</c:v>
                </c:pt>
                <c:pt idx="474">
                  <c:v>successful475</c:v>
                </c:pt>
                <c:pt idx="475">
                  <c:v>successful476</c:v>
                </c:pt>
                <c:pt idx="476">
                  <c:v>successful477</c:v>
                </c:pt>
                <c:pt idx="477">
                  <c:v>successful478</c:v>
                </c:pt>
                <c:pt idx="478">
                  <c:v>successful479</c:v>
                </c:pt>
                <c:pt idx="479">
                  <c:v>successful480</c:v>
                </c:pt>
                <c:pt idx="480">
                  <c:v>successful481</c:v>
                </c:pt>
                <c:pt idx="481">
                  <c:v>successful482</c:v>
                </c:pt>
                <c:pt idx="482">
                  <c:v>successful483</c:v>
                </c:pt>
                <c:pt idx="483">
                  <c:v>successful484</c:v>
                </c:pt>
                <c:pt idx="484">
                  <c:v>successful485</c:v>
                </c:pt>
                <c:pt idx="485">
                  <c:v>successful486</c:v>
                </c:pt>
                <c:pt idx="486">
                  <c:v>successful487</c:v>
                </c:pt>
                <c:pt idx="487">
                  <c:v>successful488</c:v>
                </c:pt>
                <c:pt idx="488">
                  <c:v>successful489</c:v>
                </c:pt>
                <c:pt idx="489">
                  <c:v>successful490</c:v>
                </c:pt>
                <c:pt idx="490">
                  <c:v>successful491</c:v>
                </c:pt>
                <c:pt idx="491">
                  <c:v>successful492</c:v>
                </c:pt>
                <c:pt idx="492">
                  <c:v>successful493</c:v>
                </c:pt>
                <c:pt idx="493">
                  <c:v>successful494</c:v>
                </c:pt>
                <c:pt idx="494">
                  <c:v>successful495</c:v>
                </c:pt>
                <c:pt idx="495">
                  <c:v>successful496</c:v>
                </c:pt>
                <c:pt idx="496">
                  <c:v>successful497</c:v>
                </c:pt>
                <c:pt idx="497">
                  <c:v>successful498</c:v>
                </c:pt>
                <c:pt idx="498">
                  <c:v>successful499</c:v>
                </c:pt>
                <c:pt idx="499">
                  <c:v>successful500</c:v>
                </c:pt>
                <c:pt idx="500">
                  <c:v>successful501</c:v>
                </c:pt>
                <c:pt idx="501">
                  <c:v>successful502</c:v>
                </c:pt>
                <c:pt idx="502">
                  <c:v>successful503</c:v>
                </c:pt>
                <c:pt idx="503">
                  <c:v>successful504</c:v>
                </c:pt>
                <c:pt idx="504">
                  <c:v>successful505</c:v>
                </c:pt>
                <c:pt idx="505">
                  <c:v>successful506</c:v>
                </c:pt>
                <c:pt idx="506">
                  <c:v>successful507</c:v>
                </c:pt>
                <c:pt idx="507">
                  <c:v>successful508</c:v>
                </c:pt>
                <c:pt idx="508">
                  <c:v>successful509</c:v>
                </c:pt>
                <c:pt idx="509">
                  <c:v>successful510</c:v>
                </c:pt>
                <c:pt idx="510">
                  <c:v>successful511</c:v>
                </c:pt>
                <c:pt idx="511">
                  <c:v>successful512</c:v>
                </c:pt>
                <c:pt idx="512">
                  <c:v>successful513</c:v>
                </c:pt>
                <c:pt idx="513">
                  <c:v>successful514</c:v>
                </c:pt>
                <c:pt idx="514">
                  <c:v>successful515</c:v>
                </c:pt>
                <c:pt idx="515">
                  <c:v>successful516</c:v>
                </c:pt>
                <c:pt idx="516">
                  <c:v>successful517</c:v>
                </c:pt>
                <c:pt idx="517">
                  <c:v>successful518</c:v>
                </c:pt>
                <c:pt idx="518">
                  <c:v>successful519</c:v>
                </c:pt>
                <c:pt idx="519">
                  <c:v>successful520</c:v>
                </c:pt>
                <c:pt idx="520">
                  <c:v>successful521</c:v>
                </c:pt>
                <c:pt idx="521">
                  <c:v>successful522</c:v>
                </c:pt>
                <c:pt idx="522">
                  <c:v>successful523</c:v>
                </c:pt>
                <c:pt idx="523">
                  <c:v>successful524</c:v>
                </c:pt>
                <c:pt idx="524">
                  <c:v>successful525</c:v>
                </c:pt>
                <c:pt idx="525">
                  <c:v>successful526</c:v>
                </c:pt>
                <c:pt idx="526">
                  <c:v>successful527</c:v>
                </c:pt>
                <c:pt idx="527">
                  <c:v>successful528</c:v>
                </c:pt>
                <c:pt idx="528">
                  <c:v>successful529</c:v>
                </c:pt>
                <c:pt idx="529">
                  <c:v>successful530</c:v>
                </c:pt>
                <c:pt idx="530">
                  <c:v>successful531</c:v>
                </c:pt>
                <c:pt idx="531">
                  <c:v>successful532</c:v>
                </c:pt>
                <c:pt idx="532">
                  <c:v>successful533</c:v>
                </c:pt>
                <c:pt idx="533">
                  <c:v>successful534</c:v>
                </c:pt>
                <c:pt idx="534">
                  <c:v>successful535</c:v>
                </c:pt>
                <c:pt idx="535">
                  <c:v>successful536</c:v>
                </c:pt>
                <c:pt idx="536">
                  <c:v>successful537</c:v>
                </c:pt>
                <c:pt idx="537">
                  <c:v>successful538</c:v>
                </c:pt>
                <c:pt idx="538">
                  <c:v>successful539</c:v>
                </c:pt>
                <c:pt idx="539">
                  <c:v>successful540</c:v>
                </c:pt>
                <c:pt idx="540">
                  <c:v>successful541</c:v>
                </c:pt>
                <c:pt idx="541">
                  <c:v>successful542</c:v>
                </c:pt>
                <c:pt idx="542">
                  <c:v>successful543</c:v>
                </c:pt>
                <c:pt idx="543">
                  <c:v>successful544</c:v>
                </c:pt>
                <c:pt idx="544">
                  <c:v>successful545</c:v>
                </c:pt>
                <c:pt idx="545">
                  <c:v>successful546</c:v>
                </c:pt>
                <c:pt idx="546">
                  <c:v>successful547</c:v>
                </c:pt>
                <c:pt idx="547">
                  <c:v>successful548</c:v>
                </c:pt>
                <c:pt idx="548">
                  <c:v>successful549</c:v>
                </c:pt>
                <c:pt idx="549">
                  <c:v>successful550</c:v>
                </c:pt>
                <c:pt idx="550">
                  <c:v>successful551</c:v>
                </c:pt>
                <c:pt idx="551">
                  <c:v>successful552</c:v>
                </c:pt>
                <c:pt idx="552">
                  <c:v>successful553</c:v>
                </c:pt>
                <c:pt idx="553">
                  <c:v>successful554</c:v>
                </c:pt>
                <c:pt idx="554">
                  <c:v>successful555</c:v>
                </c:pt>
                <c:pt idx="555">
                  <c:v>successful556</c:v>
                </c:pt>
                <c:pt idx="556">
                  <c:v>successful557</c:v>
                </c:pt>
                <c:pt idx="557">
                  <c:v>successful558</c:v>
                </c:pt>
                <c:pt idx="558">
                  <c:v>successful559</c:v>
                </c:pt>
                <c:pt idx="559">
                  <c:v>successful560</c:v>
                </c:pt>
                <c:pt idx="560">
                  <c:v>successful561</c:v>
                </c:pt>
                <c:pt idx="561">
                  <c:v>successful562</c:v>
                </c:pt>
                <c:pt idx="562">
                  <c:v>successful563</c:v>
                </c:pt>
                <c:pt idx="563">
                  <c:v>successful564</c:v>
                </c:pt>
                <c:pt idx="564">
                  <c:v>successful565</c:v>
                </c:pt>
              </c:strCache>
            </c:strRef>
          </c:xVal>
          <c:yVal>
            <c:numRef>
              <c:f>'Statistical Analysis'!$C$2:$C$1001</c:f>
              <c:numCache>
                <c:formatCode>General</c:formatCode>
                <c:ptCount val="1000"/>
                <c:pt idx="0">
                  <c:v>2043</c:v>
                </c:pt>
                <c:pt idx="1">
                  <c:v>132</c:v>
                </c:pt>
                <c:pt idx="2">
                  <c:v>241</c:v>
                </c:pt>
                <c:pt idx="3">
                  <c:v>226</c:v>
                </c:pt>
                <c:pt idx="4">
                  <c:v>480</c:v>
                </c:pt>
                <c:pt idx="5">
                  <c:v>381</c:v>
                </c:pt>
                <c:pt idx="6">
                  <c:v>2326</c:v>
                </c:pt>
                <c:pt idx="7">
                  <c:v>323</c:v>
                </c:pt>
                <c:pt idx="8">
                  <c:v>1015</c:v>
                </c:pt>
                <c:pt idx="9">
                  <c:v>92</c:v>
                </c:pt>
                <c:pt idx="10">
                  <c:v>140</c:v>
                </c:pt>
                <c:pt idx="11">
                  <c:v>135</c:v>
                </c:pt>
                <c:pt idx="12">
                  <c:v>32</c:v>
                </c:pt>
                <c:pt idx="13">
                  <c:v>1681</c:v>
                </c:pt>
                <c:pt idx="14">
                  <c:v>93</c:v>
                </c:pt>
                <c:pt idx="15">
                  <c:v>114</c:v>
                </c:pt>
                <c:pt idx="16">
                  <c:v>1573</c:v>
                </c:pt>
                <c:pt idx="17">
                  <c:v>245</c:v>
                </c:pt>
                <c:pt idx="18">
                  <c:v>207</c:v>
                </c:pt>
                <c:pt idx="19">
                  <c:v>155</c:v>
                </c:pt>
                <c:pt idx="20">
                  <c:v>266</c:v>
                </c:pt>
                <c:pt idx="21">
                  <c:v>155</c:v>
                </c:pt>
                <c:pt idx="22">
                  <c:v>112</c:v>
                </c:pt>
                <c:pt idx="23">
                  <c:v>131</c:v>
                </c:pt>
                <c:pt idx="24">
                  <c:v>80</c:v>
                </c:pt>
                <c:pt idx="25">
                  <c:v>1548</c:v>
                </c:pt>
                <c:pt idx="26">
                  <c:v>1559</c:v>
                </c:pt>
                <c:pt idx="27">
                  <c:v>203</c:v>
                </c:pt>
                <c:pt idx="28">
                  <c:v>114</c:v>
                </c:pt>
                <c:pt idx="29">
                  <c:v>96</c:v>
                </c:pt>
                <c:pt idx="30">
                  <c:v>132</c:v>
                </c:pt>
                <c:pt idx="31">
                  <c:v>105</c:v>
                </c:pt>
                <c:pt idx="32">
                  <c:v>1902</c:v>
                </c:pt>
                <c:pt idx="33">
                  <c:v>144</c:v>
                </c:pt>
                <c:pt idx="34">
                  <c:v>85</c:v>
                </c:pt>
                <c:pt idx="35">
                  <c:v>184</c:v>
                </c:pt>
                <c:pt idx="36">
                  <c:v>3777</c:v>
                </c:pt>
                <c:pt idx="37">
                  <c:v>65</c:v>
                </c:pt>
                <c:pt idx="38">
                  <c:v>2289</c:v>
                </c:pt>
                <c:pt idx="39">
                  <c:v>40</c:v>
                </c:pt>
                <c:pt idx="40">
                  <c:v>2261</c:v>
                </c:pt>
                <c:pt idx="41">
                  <c:v>255</c:v>
                </c:pt>
                <c:pt idx="42">
                  <c:v>156</c:v>
                </c:pt>
                <c:pt idx="43">
                  <c:v>1866</c:v>
                </c:pt>
                <c:pt idx="44">
                  <c:v>179</c:v>
                </c:pt>
                <c:pt idx="45">
                  <c:v>462</c:v>
                </c:pt>
                <c:pt idx="46">
                  <c:v>80</c:v>
                </c:pt>
                <c:pt idx="47">
                  <c:v>3934</c:v>
                </c:pt>
                <c:pt idx="48">
                  <c:v>191</c:v>
                </c:pt>
                <c:pt idx="49">
                  <c:v>236</c:v>
                </c:pt>
                <c:pt idx="50">
                  <c:v>110</c:v>
                </c:pt>
                <c:pt idx="51">
                  <c:v>159</c:v>
                </c:pt>
                <c:pt idx="52">
                  <c:v>123</c:v>
                </c:pt>
                <c:pt idx="53">
                  <c:v>1460</c:v>
                </c:pt>
                <c:pt idx="54">
                  <c:v>56</c:v>
                </c:pt>
                <c:pt idx="55">
                  <c:v>199</c:v>
                </c:pt>
                <c:pt idx="56">
                  <c:v>182</c:v>
                </c:pt>
                <c:pt idx="57">
                  <c:v>165</c:v>
                </c:pt>
                <c:pt idx="58">
                  <c:v>1470</c:v>
                </c:pt>
                <c:pt idx="59">
                  <c:v>122</c:v>
                </c:pt>
                <c:pt idx="60">
                  <c:v>290</c:v>
                </c:pt>
                <c:pt idx="61">
                  <c:v>52</c:v>
                </c:pt>
                <c:pt idx="62">
                  <c:v>193</c:v>
                </c:pt>
                <c:pt idx="63">
                  <c:v>80</c:v>
                </c:pt>
                <c:pt idx="64">
                  <c:v>2414</c:v>
                </c:pt>
                <c:pt idx="65">
                  <c:v>53</c:v>
                </c:pt>
                <c:pt idx="66">
                  <c:v>4358</c:v>
                </c:pt>
                <c:pt idx="67">
                  <c:v>1887</c:v>
                </c:pt>
                <c:pt idx="68">
                  <c:v>81</c:v>
                </c:pt>
                <c:pt idx="69">
                  <c:v>2320</c:v>
                </c:pt>
                <c:pt idx="70">
                  <c:v>126</c:v>
                </c:pt>
                <c:pt idx="71">
                  <c:v>300</c:v>
                </c:pt>
                <c:pt idx="72">
                  <c:v>3272</c:v>
                </c:pt>
                <c:pt idx="73">
                  <c:v>150</c:v>
                </c:pt>
                <c:pt idx="74">
                  <c:v>217</c:v>
                </c:pt>
                <c:pt idx="75">
                  <c:v>85</c:v>
                </c:pt>
                <c:pt idx="76">
                  <c:v>163</c:v>
                </c:pt>
                <c:pt idx="77">
                  <c:v>65</c:v>
                </c:pt>
                <c:pt idx="78">
                  <c:v>225</c:v>
                </c:pt>
                <c:pt idx="79">
                  <c:v>158</c:v>
                </c:pt>
                <c:pt idx="80">
                  <c:v>452</c:v>
                </c:pt>
                <c:pt idx="81">
                  <c:v>2662</c:v>
                </c:pt>
                <c:pt idx="82">
                  <c:v>1467</c:v>
                </c:pt>
                <c:pt idx="83">
                  <c:v>160</c:v>
                </c:pt>
                <c:pt idx="84">
                  <c:v>307</c:v>
                </c:pt>
                <c:pt idx="85">
                  <c:v>172</c:v>
                </c:pt>
                <c:pt idx="86">
                  <c:v>110</c:v>
                </c:pt>
                <c:pt idx="87">
                  <c:v>48</c:v>
                </c:pt>
                <c:pt idx="88">
                  <c:v>1354</c:v>
                </c:pt>
                <c:pt idx="89">
                  <c:v>132</c:v>
                </c:pt>
                <c:pt idx="90">
                  <c:v>155</c:v>
                </c:pt>
                <c:pt idx="91">
                  <c:v>3533</c:v>
                </c:pt>
                <c:pt idx="92">
                  <c:v>157</c:v>
                </c:pt>
                <c:pt idx="93">
                  <c:v>261</c:v>
                </c:pt>
                <c:pt idx="94">
                  <c:v>1797</c:v>
                </c:pt>
                <c:pt idx="95">
                  <c:v>119</c:v>
                </c:pt>
                <c:pt idx="96">
                  <c:v>165</c:v>
                </c:pt>
                <c:pt idx="97">
                  <c:v>1297</c:v>
                </c:pt>
                <c:pt idx="98">
                  <c:v>4233</c:v>
                </c:pt>
                <c:pt idx="99">
                  <c:v>82</c:v>
                </c:pt>
                <c:pt idx="100">
                  <c:v>194</c:v>
                </c:pt>
                <c:pt idx="101">
                  <c:v>157</c:v>
                </c:pt>
                <c:pt idx="102">
                  <c:v>1280</c:v>
                </c:pt>
                <c:pt idx="103">
                  <c:v>252</c:v>
                </c:pt>
                <c:pt idx="104">
                  <c:v>2100</c:v>
                </c:pt>
                <c:pt idx="105">
                  <c:v>210</c:v>
                </c:pt>
                <c:pt idx="106">
                  <c:v>279</c:v>
                </c:pt>
                <c:pt idx="107">
                  <c:v>69</c:v>
                </c:pt>
                <c:pt idx="108">
                  <c:v>2489</c:v>
                </c:pt>
                <c:pt idx="109">
                  <c:v>133</c:v>
                </c:pt>
                <c:pt idx="110">
                  <c:v>183</c:v>
                </c:pt>
                <c:pt idx="111">
                  <c:v>68</c:v>
                </c:pt>
                <c:pt idx="112">
                  <c:v>2805</c:v>
                </c:pt>
                <c:pt idx="113">
                  <c:v>221</c:v>
                </c:pt>
                <c:pt idx="114">
                  <c:v>43</c:v>
                </c:pt>
                <c:pt idx="115">
                  <c:v>76</c:v>
                </c:pt>
                <c:pt idx="116">
                  <c:v>218</c:v>
                </c:pt>
                <c:pt idx="117">
                  <c:v>233</c:v>
                </c:pt>
                <c:pt idx="118">
                  <c:v>142</c:v>
                </c:pt>
                <c:pt idx="119">
                  <c:v>106</c:v>
                </c:pt>
                <c:pt idx="120">
                  <c:v>121</c:v>
                </c:pt>
                <c:pt idx="121">
                  <c:v>185</c:v>
                </c:pt>
                <c:pt idx="122">
                  <c:v>110</c:v>
                </c:pt>
                <c:pt idx="123">
                  <c:v>181</c:v>
                </c:pt>
                <c:pt idx="124">
                  <c:v>207</c:v>
                </c:pt>
                <c:pt idx="125">
                  <c:v>127</c:v>
                </c:pt>
                <c:pt idx="126">
                  <c:v>3308</c:v>
                </c:pt>
                <c:pt idx="127">
                  <c:v>138</c:v>
                </c:pt>
                <c:pt idx="128">
                  <c:v>161</c:v>
                </c:pt>
                <c:pt idx="129">
                  <c:v>164</c:v>
                </c:pt>
                <c:pt idx="130">
                  <c:v>174</c:v>
                </c:pt>
                <c:pt idx="131">
                  <c:v>78</c:v>
                </c:pt>
                <c:pt idx="132">
                  <c:v>2353</c:v>
                </c:pt>
                <c:pt idx="133">
                  <c:v>5139</c:v>
                </c:pt>
                <c:pt idx="134">
                  <c:v>216</c:v>
                </c:pt>
                <c:pt idx="135">
                  <c:v>150</c:v>
                </c:pt>
                <c:pt idx="136">
                  <c:v>198</c:v>
                </c:pt>
                <c:pt idx="137">
                  <c:v>148</c:v>
                </c:pt>
                <c:pt idx="138">
                  <c:v>235</c:v>
                </c:pt>
                <c:pt idx="139">
                  <c:v>100</c:v>
                </c:pt>
                <c:pt idx="140">
                  <c:v>166</c:v>
                </c:pt>
                <c:pt idx="141">
                  <c:v>1518</c:v>
                </c:pt>
                <c:pt idx="142">
                  <c:v>114</c:v>
                </c:pt>
                <c:pt idx="143">
                  <c:v>148</c:v>
                </c:pt>
                <c:pt idx="144">
                  <c:v>288</c:v>
                </c:pt>
                <c:pt idx="145">
                  <c:v>3205</c:v>
                </c:pt>
                <c:pt idx="146">
                  <c:v>137</c:v>
                </c:pt>
                <c:pt idx="147">
                  <c:v>270</c:v>
                </c:pt>
                <c:pt idx="148">
                  <c:v>366</c:v>
                </c:pt>
                <c:pt idx="149">
                  <c:v>280</c:v>
                </c:pt>
                <c:pt idx="150">
                  <c:v>3388</c:v>
                </c:pt>
                <c:pt idx="151">
                  <c:v>140</c:v>
                </c:pt>
                <c:pt idx="152">
                  <c:v>122</c:v>
                </c:pt>
                <c:pt idx="153">
                  <c:v>130</c:v>
                </c:pt>
                <c:pt idx="154">
                  <c:v>180</c:v>
                </c:pt>
                <c:pt idx="155">
                  <c:v>1991</c:v>
                </c:pt>
                <c:pt idx="156">
                  <c:v>536</c:v>
                </c:pt>
                <c:pt idx="157">
                  <c:v>980</c:v>
                </c:pt>
                <c:pt idx="158">
                  <c:v>1071</c:v>
                </c:pt>
                <c:pt idx="159">
                  <c:v>122</c:v>
                </c:pt>
                <c:pt idx="160">
                  <c:v>181</c:v>
                </c:pt>
                <c:pt idx="161">
                  <c:v>121</c:v>
                </c:pt>
                <c:pt idx="162">
                  <c:v>144</c:v>
                </c:pt>
                <c:pt idx="163">
                  <c:v>3036</c:v>
                </c:pt>
                <c:pt idx="164">
                  <c:v>123</c:v>
                </c:pt>
                <c:pt idx="165">
                  <c:v>297</c:v>
                </c:pt>
                <c:pt idx="166">
                  <c:v>555</c:v>
                </c:pt>
                <c:pt idx="167">
                  <c:v>157</c:v>
                </c:pt>
                <c:pt idx="168">
                  <c:v>1785</c:v>
                </c:pt>
                <c:pt idx="169">
                  <c:v>103</c:v>
                </c:pt>
                <c:pt idx="170">
                  <c:v>202</c:v>
                </c:pt>
                <c:pt idx="171">
                  <c:v>125</c:v>
                </c:pt>
                <c:pt idx="172">
                  <c:v>186</c:v>
                </c:pt>
                <c:pt idx="173">
                  <c:v>137</c:v>
                </c:pt>
                <c:pt idx="174">
                  <c:v>168</c:v>
                </c:pt>
                <c:pt idx="175">
                  <c:v>1345</c:v>
                </c:pt>
                <c:pt idx="176">
                  <c:v>116</c:v>
                </c:pt>
                <c:pt idx="177">
                  <c:v>2038</c:v>
                </c:pt>
                <c:pt idx="178">
                  <c:v>820</c:v>
                </c:pt>
                <c:pt idx="179">
                  <c:v>2893</c:v>
                </c:pt>
                <c:pt idx="180">
                  <c:v>7295</c:v>
                </c:pt>
                <c:pt idx="181">
                  <c:v>196</c:v>
                </c:pt>
                <c:pt idx="182">
                  <c:v>237</c:v>
                </c:pt>
                <c:pt idx="183">
                  <c:v>190</c:v>
                </c:pt>
                <c:pt idx="184">
                  <c:v>69</c:v>
                </c:pt>
                <c:pt idx="185">
                  <c:v>175</c:v>
                </c:pt>
                <c:pt idx="186">
                  <c:v>269</c:v>
                </c:pt>
                <c:pt idx="187">
                  <c:v>134</c:v>
                </c:pt>
                <c:pt idx="188">
                  <c:v>110</c:v>
                </c:pt>
                <c:pt idx="189">
                  <c:v>147</c:v>
                </c:pt>
                <c:pt idx="190">
                  <c:v>103</c:v>
                </c:pt>
                <c:pt idx="191">
                  <c:v>363</c:v>
                </c:pt>
                <c:pt idx="192">
                  <c:v>1170</c:v>
                </c:pt>
                <c:pt idx="193">
                  <c:v>331</c:v>
                </c:pt>
                <c:pt idx="194">
                  <c:v>1073</c:v>
                </c:pt>
                <c:pt idx="195">
                  <c:v>1101</c:v>
                </c:pt>
                <c:pt idx="196">
                  <c:v>1621</c:v>
                </c:pt>
                <c:pt idx="197">
                  <c:v>419</c:v>
                </c:pt>
                <c:pt idx="198">
                  <c:v>272</c:v>
                </c:pt>
                <c:pt idx="199">
                  <c:v>264</c:v>
                </c:pt>
                <c:pt idx="200">
                  <c:v>3016</c:v>
                </c:pt>
                <c:pt idx="201">
                  <c:v>234</c:v>
                </c:pt>
                <c:pt idx="202">
                  <c:v>409</c:v>
                </c:pt>
                <c:pt idx="203">
                  <c:v>375</c:v>
                </c:pt>
                <c:pt idx="204">
                  <c:v>129</c:v>
                </c:pt>
                <c:pt idx="205">
                  <c:v>194</c:v>
                </c:pt>
                <c:pt idx="206">
                  <c:v>2266</c:v>
                </c:pt>
                <c:pt idx="207">
                  <c:v>3063</c:v>
                </c:pt>
                <c:pt idx="208">
                  <c:v>96</c:v>
                </c:pt>
                <c:pt idx="209">
                  <c:v>154</c:v>
                </c:pt>
                <c:pt idx="210">
                  <c:v>189</c:v>
                </c:pt>
                <c:pt idx="211">
                  <c:v>432</c:v>
                </c:pt>
                <c:pt idx="212">
                  <c:v>2693</c:v>
                </c:pt>
                <c:pt idx="213">
                  <c:v>2144</c:v>
                </c:pt>
                <c:pt idx="214">
                  <c:v>128</c:v>
                </c:pt>
                <c:pt idx="215">
                  <c:v>55</c:v>
                </c:pt>
                <c:pt idx="216">
                  <c:v>238</c:v>
                </c:pt>
                <c:pt idx="217">
                  <c:v>170</c:v>
                </c:pt>
                <c:pt idx="218">
                  <c:v>723</c:v>
                </c:pt>
                <c:pt idx="219">
                  <c:v>26</c:v>
                </c:pt>
                <c:pt idx="220">
                  <c:v>192</c:v>
                </c:pt>
                <c:pt idx="221">
                  <c:v>6406</c:v>
                </c:pt>
                <c:pt idx="222">
                  <c:v>117</c:v>
                </c:pt>
                <c:pt idx="223">
                  <c:v>316</c:v>
                </c:pt>
                <c:pt idx="224">
                  <c:v>2230</c:v>
                </c:pt>
                <c:pt idx="225">
                  <c:v>160</c:v>
                </c:pt>
                <c:pt idx="226">
                  <c:v>107</c:v>
                </c:pt>
                <c:pt idx="227">
                  <c:v>2857</c:v>
                </c:pt>
                <c:pt idx="228">
                  <c:v>102</c:v>
                </c:pt>
                <c:pt idx="229">
                  <c:v>1140</c:v>
                </c:pt>
                <c:pt idx="230">
                  <c:v>194</c:v>
                </c:pt>
                <c:pt idx="231">
                  <c:v>2409</c:v>
                </c:pt>
                <c:pt idx="232">
                  <c:v>2188</c:v>
                </c:pt>
                <c:pt idx="233">
                  <c:v>1629</c:v>
                </c:pt>
                <c:pt idx="234">
                  <c:v>4006</c:v>
                </c:pt>
                <c:pt idx="235">
                  <c:v>102</c:v>
                </c:pt>
                <c:pt idx="236">
                  <c:v>130</c:v>
                </c:pt>
                <c:pt idx="237">
                  <c:v>136</c:v>
                </c:pt>
                <c:pt idx="238">
                  <c:v>1613</c:v>
                </c:pt>
                <c:pt idx="239">
                  <c:v>909</c:v>
                </c:pt>
                <c:pt idx="240">
                  <c:v>3116</c:v>
                </c:pt>
                <c:pt idx="241">
                  <c:v>87</c:v>
                </c:pt>
                <c:pt idx="242">
                  <c:v>144</c:v>
                </c:pt>
                <c:pt idx="243">
                  <c:v>300</c:v>
                </c:pt>
                <c:pt idx="244">
                  <c:v>2725</c:v>
                </c:pt>
                <c:pt idx="245">
                  <c:v>589</c:v>
                </c:pt>
                <c:pt idx="246">
                  <c:v>5180</c:v>
                </c:pt>
                <c:pt idx="247">
                  <c:v>244</c:v>
                </c:pt>
                <c:pt idx="248">
                  <c:v>3596</c:v>
                </c:pt>
                <c:pt idx="249">
                  <c:v>85</c:v>
                </c:pt>
                <c:pt idx="250">
                  <c:v>198</c:v>
                </c:pt>
                <c:pt idx="251">
                  <c:v>3177</c:v>
                </c:pt>
                <c:pt idx="252">
                  <c:v>1022</c:v>
                </c:pt>
                <c:pt idx="253">
                  <c:v>126</c:v>
                </c:pt>
                <c:pt idx="254">
                  <c:v>221</c:v>
                </c:pt>
                <c:pt idx="255">
                  <c:v>122</c:v>
                </c:pt>
                <c:pt idx="256">
                  <c:v>135</c:v>
                </c:pt>
                <c:pt idx="257">
                  <c:v>554</c:v>
                </c:pt>
                <c:pt idx="258">
                  <c:v>762</c:v>
                </c:pt>
                <c:pt idx="259">
                  <c:v>2985</c:v>
                </c:pt>
                <c:pt idx="260">
                  <c:v>156</c:v>
                </c:pt>
                <c:pt idx="261">
                  <c:v>88</c:v>
                </c:pt>
                <c:pt idx="262">
                  <c:v>84</c:v>
                </c:pt>
                <c:pt idx="263">
                  <c:v>247</c:v>
                </c:pt>
                <c:pt idx="264">
                  <c:v>1052</c:v>
                </c:pt>
                <c:pt idx="265">
                  <c:v>140</c:v>
                </c:pt>
                <c:pt idx="266">
                  <c:v>202</c:v>
                </c:pt>
                <c:pt idx="267">
                  <c:v>2218</c:v>
                </c:pt>
                <c:pt idx="268">
                  <c:v>126</c:v>
                </c:pt>
                <c:pt idx="269">
                  <c:v>147</c:v>
                </c:pt>
                <c:pt idx="270">
                  <c:v>89</c:v>
                </c:pt>
                <c:pt idx="271">
                  <c:v>369</c:v>
                </c:pt>
                <c:pt idx="272">
                  <c:v>32</c:v>
                </c:pt>
                <c:pt idx="273">
                  <c:v>1773</c:v>
                </c:pt>
                <c:pt idx="274">
                  <c:v>78</c:v>
                </c:pt>
                <c:pt idx="275">
                  <c:v>239</c:v>
                </c:pt>
                <c:pt idx="276">
                  <c:v>131</c:v>
                </c:pt>
                <c:pt idx="277">
                  <c:v>3657</c:v>
                </c:pt>
                <c:pt idx="278">
                  <c:v>2528</c:v>
                </c:pt>
                <c:pt idx="279">
                  <c:v>460</c:v>
                </c:pt>
                <c:pt idx="280">
                  <c:v>186</c:v>
                </c:pt>
                <c:pt idx="281">
                  <c:v>195</c:v>
                </c:pt>
                <c:pt idx="282">
                  <c:v>268</c:v>
                </c:pt>
                <c:pt idx="283">
                  <c:v>64</c:v>
                </c:pt>
                <c:pt idx="284">
                  <c:v>2443</c:v>
                </c:pt>
                <c:pt idx="285">
                  <c:v>144</c:v>
                </c:pt>
                <c:pt idx="286">
                  <c:v>85</c:v>
                </c:pt>
                <c:pt idx="287">
                  <c:v>115</c:v>
                </c:pt>
                <c:pt idx="288">
                  <c:v>2346</c:v>
                </c:pt>
                <c:pt idx="289">
                  <c:v>1572</c:v>
                </c:pt>
                <c:pt idx="290">
                  <c:v>87</c:v>
                </c:pt>
                <c:pt idx="291">
                  <c:v>173</c:v>
                </c:pt>
                <c:pt idx="292">
                  <c:v>2756</c:v>
                </c:pt>
                <c:pt idx="293">
                  <c:v>211</c:v>
                </c:pt>
                <c:pt idx="294">
                  <c:v>142</c:v>
                </c:pt>
                <c:pt idx="295">
                  <c:v>106</c:v>
                </c:pt>
                <c:pt idx="296">
                  <c:v>194</c:v>
                </c:pt>
                <c:pt idx="297">
                  <c:v>381</c:v>
                </c:pt>
                <c:pt idx="298">
                  <c:v>159</c:v>
                </c:pt>
                <c:pt idx="299">
                  <c:v>139</c:v>
                </c:pt>
                <c:pt idx="300">
                  <c:v>42</c:v>
                </c:pt>
                <c:pt idx="301">
                  <c:v>80</c:v>
                </c:pt>
                <c:pt idx="302">
                  <c:v>2436</c:v>
                </c:pt>
                <c:pt idx="303">
                  <c:v>2105</c:v>
                </c:pt>
                <c:pt idx="304">
                  <c:v>2080</c:v>
                </c:pt>
                <c:pt idx="305">
                  <c:v>50</c:v>
                </c:pt>
                <c:pt idx="306">
                  <c:v>2120</c:v>
                </c:pt>
                <c:pt idx="307">
                  <c:v>1605</c:v>
                </c:pt>
                <c:pt idx="308">
                  <c:v>3727</c:v>
                </c:pt>
                <c:pt idx="309">
                  <c:v>6286</c:v>
                </c:pt>
                <c:pt idx="310">
                  <c:v>86</c:v>
                </c:pt>
                <c:pt idx="311">
                  <c:v>170</c:v>
                </c:pt>
                <c:pt idx="312">
                  <c:v>296</c:v>
                </c:pt>
                <c:pt idx="313">
                  <c:v>143</c:v>
                </c:pt>
                <c:pt idx="314">
                  <c:v>3131</c:v>
                </c:pt>
                <c:pt idx="315">
                  <c:v>2293</c:v>
                </c:pt>
                <c:pt idx="316">
                  <c:v>247</c:v>
                </c:pt>
                <c:pt idx="317">
                  <c:v>192</c:v>
                </c:pt>
                <c:pt idx="318">
                  <c:v>249</c:v>
                </c:pt>
                <c:pt idx="319">
                  <c:v>1713</c:v>
                </c:pt>
                <c:pt idx="320">
                  <c:v>94</c:v>
                </c:pt>
                <c:pt idx="321">
                  <c:v>2526</c:v>
                </c:pt>
                <c:pt idx="322">
                  <c:v>219</c:v>
                </c:pt>
                <c:pt idx="323">
                  <c:v>92</c:v>
                </c:pt>
                <c:pt idx="324">
                  <c:v>205</c:v>
                </c:pt>
                <c:pt idx="325">
                  <c:v>94</c:v>
                </c:pt>
                <c:pt idx="326">
                  <c:v>5203</c:v>
                </c:pt>
                <c:pt idx="327">
                  <c:v>134</c:v>
                </c:pt>
                <c:pt idx="328">
                  <c:v>82</c:v>
                </c:pt>
                <c:pt idx="329">
                  <c:v>154</c:v>
                </c:pt>
                <c:pt idx="330">
                  <c:v>484</c:v>
                </c:pt>
                <c:pt idx="331">
                  <c:v>645</c:v>
                </c:pt>
                <c:pt idx="332">
                  <c:v>2237</c:v>
                </c:pt>
                <c:pt idx="333">
                  <c:v>299</c:v>
                </c:pt>
                <c:pt idx="334">
                  <c:v>123</c:v>
                </c:pt>
                <c:pt idx="335">
                  <c:v>454</c:v>
                </c:pt>
                <c:pt idx="336">
                  <c:v>1604</c:v>
                </c:pt>
                <c:pt idx="337">
                  <c:v>220</c:v>
                </c:pt>
                <c:pt idx="338">
                  <c:v>34</c:v>
                </c:pt>
                <c:pt idx="339">
                  <c:v>3059</c:v>
                </c:pt>
                <c:pt idx="340">
                  <c:v>50</c:v>
                </c:pt>
                <c:pt idx="341">
                  <c:v>1152</c:v>
                </c:pt>
                <c:pt idx="342">
                  <c:v>1137</c:v>
                </c:pt>
                <c:pt idx="343">
                  <c:v>4799</c:v>
                </c:pt>
                <c:pt idx="344">
                  <c:v>189</c:v>
                </c:pt>
                <c:pt idx="345">
                  <c:v>155</c:v>
                </c:pt>
                <c:pt idx="346">
                  <c:v>84</c:v>
                </c:pt>
                <c:pt idx="347">
                  <c:v>131</c:v>
                </c:pt>
                <c:pt idx="348">
                  <c:v>2106</c:v>
                </c:pt>
                <c:pt idx="349">
                  <c:v>169</c:v>
                </c:pt>
                <c:pt idx="350">
                  <c:v>5966</c:v>
                </c:pt>
                <c:pt idx="351">
                  <c:v>154</c:v>
                </c:pt>
                <c:pt idx="352">
                  <c:v>206</c:v>
                </c:pt>
                <c:pt idx="353">
                  <c:v>101</c:v>
                </c:pt>
                <c:pt idx="354">
                  <c:v>112</c:v>
                </c:pt>
                <c:pt idx="355">
                  <c:v>186</c:v>
                </c:pt>
                <c:pt idx="356">
                  <c:v>139</c:v>
                </c:pt>
                <c:pt idx="357">
                  <c:v>191</c:v>
                </c:pt>
                <c:pt idx="358">
                  <c:v>88</c:v>
                </c:pt>
                <c:pt idx="359">
                  <c:v>2875</c:v>
                </c:pt>
                <c:pt idx="360">
                  <c:v>187</c:v>
                </c:pt>
                <c:pt idx="361">
                  <c:v>41</c:v>
                </c:pt>
                <c:pt idx="362">
                  <c:v>80</c:v>
                </c:pt>
                <c:pt idx="363">
                  <c:v>1703</c:v>
                </c:pt>
                <c:pt idx="364">
                  <c:v>2013</c:v>
                </c:pt>
                <c:pt idx="365">
                  <c:v>191</c:v>
                </c:pt>
                <c:pt idx="366">
                  <c:v>1690</c:v>
                </c:pt>
                <c:pt idx="367">
                  <c:v>1095</c:v>
                </c:pt>
                <c:pt idx="368">
                  <c:v>2283</c:v>
                </c:pt>
                <c:pt idx="369">
                  <c:v>1113</c:v>
                </c:pt>
                <c:pt idx="370">
                  <c:v>253</c:v>
                </c:pt>
                <c:pt idx="371">
                  <c:v>470</c:v>
                </c:pt>
                <c:pt idx="372">
                  <c:v>190</c:v>
                </c:pt>
                <c:pt idx="373">
                  <c:v>1385</c:v>
                </c:pt>
                <c:pt idx="374">
                  <c:v>2441</c:v>
                </c:pt>
                <c:pt idx="375">
                  <c:v>307</c:v>
                </c:pt>
                <c:pt idx="376">
                  <c:v>5168</c:v>
                </c:pt>
                <c:pt idx="377">
                  <c:v>133</c:v>
                </c:pt>
                <c:pt idx="378">
                  <c:v>223</c:v>
                </c:pt>
                <c:pt idx="379">
                  <c:v>3742</c:v>
                </c:pt>
                <c:pt idx="380">
                  <c:v>121</c:v>
                </c:pt>
                <c:pt idx="381">
                  <c:v>659</c:v>
                </c:pt>
                <c:pt idx="382">
                  <c:v>85</c:v>
                </c:pt>
                <c:pt idx="383">
                  <c:v>142</c:v>
                </c:pt>
                <c:pt idx="384">
                  <c:v>295</c:v>
                </c:pt>
                <c:pt idx="385">
                  <c:v>72</c:v>
                </c:pt>
                <c:pt idx="386">
                  <c:v>183</c:v>
                </c:pt>
                <c:pt idx="387">
                  <c:v>107</c:v>
                </c:pt>
                <c:pt idx="388">
                  <c:v>337</c:v>
                </c:pt>
                <c:pt idx="389">
                  <c:v>176</c:v>
                </c:pt>
                <c:pt idx="390">
                  <c:v>254</c:v>
                </c:pt>
                <c:pt idx="391">
                  <c:v>133</c:v>
                </c:pt>
                <c:pt idx="392">
                  <c:v>393</c:v>
                </c:pt>
                <c:pt idx="393">
                  <c:v>546</c:v>
                </c:pt>
                <c:pt idx="394">
                  <c:v>91</c:v>
                </c:pt>
                <c:pt idx="395">
                  <c:v>83</c:v>
                </c:pt>
                <c:pt idx="396">
                  <c:v>116</c:v>
                </c:pt>
                <c:pt idx="397">
                  <c:v>282</c:v>
                </c:pt>
                <c:pt idx="398">
                  <c:v>1894</c:v>
                </c:pt>
                <c:pt idx="399">
                  <c:v>87</c:v>
                </c:pt>
                <c:pt idx="400">
                  <c:v>48</c:v>
                </c:pt>
                <c:pt idx="401">
                  <c:v>2768</c:v>
                </c:pt>
                <c:pt idx="402">
                  <c:v>86</c:v>
                </c:pt>
                <c:pt idx="403">
                  <c:v>5512</c:v>
                </c:pt>
                <c:pt idx="404">
                  <c:v>199</c:v>
                </c:pt>
                <c:pt idx="405">
                  <c:v>107</c:v>
                </c:pt>
                <c:pt idx="406">
                  <c:v>261</c:v>
                </c:pt>
                <c:pt idx="407">
                  <c:v>138</c:v>
                </c:pt>
                <c:pt idx="408">
                  <c:v>186</c:v>
                </c:pt>
                <c:pt idx="409">
                  <c:v>92</c:v>
                </c:pt>
                <c:pt idx="410">
                  <c:v>1697</c:v>
                </c:pt>
                <c:pt idx="411">
                  <c:v>88</c:v>
                </c:pt>
                <c:pt idx="412">
                  <c:v>59</c:v>
                </c:pt>
                <c:pt idx="413">
                  <c:v>6465</c:v>
                </c:pt>
                <c:pt idx="414">
                  <c:v>218</c:v>
                </c:pt>
                <c:pt idx="415">
                  <c:v>1884</c:v>
                </c:pt>
                <c:pt idx="416">
                  <c:v>222</c:v>
                </c:pt>
                <c:pt idx="417">
                  <c:v>214</c:v>
                </c:pt>
                <c:pt idx="418">
                  <c:v>53</c:v>
                </c:pt>
                <c:pt idx="419">
                  <c:v>238</c:v>
                </c:pt>
                <c:pt idx="420">
                  <c:v>250</c:v>
                </c:pt>
                <c:pt idx="421">
                  <c:v>1684</c:v>
                </c:pt>
                <c:pt idx="422">
                  <c:v>1784</c:v>
                </c:pt>
                <c:pt idx="423">
                  <c:v>97</c:v>
                </c:pt>
                <c:pt idx="424">
                  <c:v>329</c:v>
                </c:pt>
                <c:pt idx="425">
                  <c:v>149</c:v>
                </c:pt>
                <c:pt idx="426">
                  <c:v>62</c:v>
                </c:pt>
                <c:pt idx="427">
                  <c:v>92</c:v>
                </c:pt>
                <c:pt idx="428">
                  <c:v>101</c:v>
                </c:pt>
                <c:pt idx="429">
                  <c:v>2551</c:v>
                </c:pt>
                <c:pt idx="430">
                  <c:v>2468</c:v>
                </c:pt>
                <c:pt idx="431">
                  <c:v>943</c:v>
                </c:pt>
                <c:pt idx="432">
                  <c:v>112</c:v>
                </c:pt>
                <c:pt idx="433">
                  <c:v>5880</c:v>
                </c:pt>
                <c:pt idx="434">
                  <c:v>3594</c:v>
                </c:pt>
                <c:pt idx="435">
                  <c:v>138</c:v>
                </c:pt>
                <c:pt idx="436">
                  <c:v>1539</c:v>
                </c:pt>
                <c:pt idx="437">
                  <c:v>397</c:v>
                </c:pt>
                <c:pt idx="438">
                  <c:v>1815</c:v>
                </c:pt>
                <c:pt idx="439">
                  <c:v>165</c:v>
                </c:pt>
                <c:pt idx="440">
                  <c:v>4289</c:v>
                </c:pt>
                <c:pt idx="441">
                  <c:v>168</c:v>
                </c:pt>
                <c:pt idx="442">
                  <c:v>2053</c:v>
                </c:pt>
                <c:pt idx="443">
                  <c:v>43</c:v>
                </c:pt>
                <c:pt idx="444">
                  <c:v>80</c:v>
                </c:pt>
                <c:pt idx="445">
                  <c:v>4498</c:v>
                </c:pt>
                <c:pt idx="446">
                  <c:v>157</c:v>
                </c:pt>
                <c:pt idx="447">
                  <c:v>1989</c:v>
                </c:pt>
                <c:pt idx="448">
                  <c:v>524</c:v>
                </c:pt>
                <c:pt idx="449">
                  <c:v>126</c:v>
                </c:pt>
                <c:pt idx="450">
                  <c:v>1442</c:v>
                </c:pt>
                <c:pt idx="451">
                  <c:v>340</c:v>
                </c:pt>
                <c:pt idx="452">
                  <c:v>3318</c:v>
                </c:pt>
                <c:pt idx="453">
                  <c:v>2107</c:v>
                </c:pt>
                <c:pt idx="454">
                  <c:v>3537</c:v>
                </c:pt>
                <c:pt idx="455">
                  <c:v>2739</c:v>
                </c:pt>
                <c:pt idx="456">
                  <c:v>48</c:v>
                </c:pt>
                <c:pt idx="457">
                  <c:v>1561</c:v>
                </c:pt>
                <c:pt idx="458">
                  <c:v>1267</c:v>
                </c:pt>
                <c:pt idx="459">
                  <c:v>146</c:v>
                </c:pt>
                <c:pt idx="460">
                  <c:v>244</c:v>
                </c:pt>
                <c:pt idx="461">
                  <c:v>2506</c:v>
                </c:pt>
                <c:pt idx="462">
                  <c:v>1396</c:v>
                </c:pt>
                <c:pt idx="463">
                  <c:v>246</c:v>
                </c:pt>
                <c:pt idx="464">
                  <c:v>157</c:v>
                </c:pt>
                <c:pt idx="465">
                  <c:v>164</c:v>
                </c:pt>
                <c:pt idx="466">
                  <c:v>1821</c:v>
                </c:pt>
                <c:pt idx="467">
                  <c:v>41</c:v>
                </c:pt>
                <c:pt idx="468">
                  <c:v>3376</c:v>
                </c:pt>
                <c:pt idx="469">
                  <c:v>195</c:v>
                </c:pt>
                <c:pt idx="470">
                  <c:v>107</c:v>
                </c:pt>
                <c:pt idx="471">
                  <c:v>199</c:v>
                </c:pt>
                <c:pt idx="472">
                  <c:v>768</c:v>
                </c:pt>
                <c:pt idx="473">
                  <c:v>135</c:v>
                </c:pt>
                <c:pt idx="474">
                  <c:v>70</c:v>
                </c:pt>
                <c:pt idx="475">
                  <c:v>117</c:v>
                </c:pt>
                <c:pt idx="476">
                  <c:v>1071</c:v>
                </c:pt>
                <c:pt idx="477">
                  <c:v>186</c:v>
                </c:pt>
                <c:pt idx="478">
                  <c:v>50</c:v>
                </c:pt>
                <c:pt idx="479">
                  <c:v>159</c:v>
                </c:pt>
                <c:pt idx="480">
                  <c:v>89</c:v>
                </c:pt>
                <c:pt idx="481">
                  <c:v>2443</c:v>
                </c:pt>
                <c:pt idx="482">
                  <c:v>533</c:v>
                </c:pt>
                <c:pt idx="483">
                  <c:v>180</c:v>
                </c:pt>
                <c:pt idx="484">
                  <c:v>94</c:v>
                </c:pt>
                <c:pt idx="485">
                  <c:v>903</c:v>
                </c:pt>
                <c:pt idx="486">
                  <c:v>1782</c:v>
                </c:pt>
                <c:pt idx="487">
                  <c:v>154</c:v>
                </c:pt>
                <c:pt idx="488">
                  <c:v>67</c:v>
                </c:pt>
                <c:pt idx="489">
                  <c:v>275</c:v>
                </c:pt>
                <c:pt idx="490">
                  <c:v>126</c:v>
                </c:pt>
                <c:pt idx="491">
                  <c:v>131</c:v>
                </c:pt>
                <c:pt idx="492">
                  <c:v>361</c:v>
                </c:pt>
                <c:pt idx="493">
                  <c:v>676</c:v>
                </c:pt>
                <c:pt idx="494">
                  <c:v>83</c:v>
                </c:pt>
                <c:pt idx="495">
                  <c:v>86</c:v>
                </c:pt>
                <c:pt idx="496">
                  <c:v>147</c:v>
                </c:pt>
                <c:pt idx="497">
                  <c:v>95</c:v>
                </c:pt>
                <c:pt idx="498">
                  <c:v>1917</c:v>
                </c:pt>
                <c:pt idx="499">
                  <c:v>336</c:v>
                </c:pt>
                <c:pt idx="500">
                  <c:v>164</c:v>
                </c:pt>
                <c:pt idx="501">
                  <c:v>164</c:v>
                </c:pt>
                <c:pt idx="502">
                  <c:v>113</c:v>
                </c:pt>
                <c:pt idx="503">
                  <c:v>2331</c:v>
                </c:pt>
                <c:pt idx="504">
                  <c:v>27</c:v>
                </c:pt>
                <c:pt idx="505">
                  <c:v>180</c:v>
                </c:pt>
                <c:pt idx="506">
                  <c:v>498</c:v>
                </c:pt>
                <c:pt idx="507">
                  <c:v>96</c:v>
                </c:pt>
                <c:pt idx="508">
                  <c:v>113</c:v>
                </c:pt>
                <c:pt idx="509">
                  <c:v>203</c:v>
                </c:pt>
                <c:pt idx="510">
                  <c:v>71</c:v>
                </c:pt>
                <c:pt idx="511">
                  <c:v>374</c:v>
                </c:pt>
                <c:pt idx="512">
                  <c:v>180</c:v>
                </c:pt>
                <c:pt idx="513">
                  <c:v>411</c:v>
                </c:pt>
                <c:pt idx="514">
                  <c:v>127</c:v>
                </c:pt>
                <c:pt idx="515">
                  <c:v>330</c:v>
                </c:pt>
                <c:pt idx="516">
                  <c:v>170</c:v>
                </c:pt>
                <c:pt idx="517">
                  <c:v>85</c:v>
                </c:pt>
                <c:pt idx="518">
                  <c:v>88</c:v>
                </c:pt>
                <c:pt idx="519">
                  <c:v>54</c:v>
                </c:pt>
                <c:pt idx="520">
                  <c:v>76</c:v>
                </c:pt>
                <c:pt idx="521">
                  <c:v>2475</c:v>
                </c:pt>
                <c:pt idx="522">
                  <c:v>246</c:v>
                </c:pt>
                <c:pt idx="523">
                  <c:v>4065</c:v>
                </c:pt>
                <c:pt idx="524">
                  <c:v>236</c:v>
                </c:pt>
                <c:pt idx="525">
                  <c:v>249</c:v>
                </c:pt>
                <c:pt idx="526">
                  <c:v>1600</c:v>
                </c:pt>
                <c:pt idx="527">
                  <c:v>128</c:v>
                </c:pt>
                <c:pt idx="528">
                  <c:v>211</c:v>
                </c:pt>
                <c:pt idx="529">
                  <c:v>201</c:v>
                </c:pt>
                <c:pt idx="530">
                  <c:v>164</c:v>
                </c:pt>
                <c:pt idx="531">
                  <c:v>131</c:v>
                </c:pt>
                <c:pt idx="532">
                  <c:v>209</c:v>
                </c:pt>
                <c:pt idx="533">
                  <c:v>303</c:v>
                </c:pt>
                <c:pt idx="534">
                  <c:v>2431</c:v>
                </c:pt>
                <c:pt idx="535">
                  <c:v>149</c:v>
                </c:pt>
                <c:pt idx="536">
                  <c:v>92</c:v>
                </c:pt>
                <c:pt idx="537">
                  <c:v>98</c:v>
                </c:pt>
                <c:pt idx="538">
                  <c:v>6212</c:v>
                </c:pt>
                <c:pt idx="539">
                  <c:v>222</c:v>
                </c:pt>
                <c:pt idx="540">
                  <c:v>111</c:v>
                </c:pt>
                <c:pt idx="541">
                  <c:v>198</c:v>
                </c:pt>
                <c:pt idx="542">
                  <c:v>134</c:v>
                </c:pt>
                <c:pt idx="543">
                  <c:v>107</c:v>
                </c:pt>
                <c:pt idx="544">
                  <c:v>16</c:v>
                </c:pt>
                <c:pt idx="545">
                  <c:v>1965</c:v>
                </c:pt>
                <c:pt idx="546">
                  <c:v>165</c:v>
                </c:pt>
                <c:pt idx="547">
                  <c:v>5419</c:v>
                </c:pt>
                <c:pt idx="548">
                  <c:v>226</c:v>
                </c:pt>
                <c:pt idx="549">
                  <c:v>129</c:v>
                </c:pt>
                <c:pt idx="550">
                  <c:v>1606</c:v>
                </c:pt>
                <c:pt idx="551">
                  <c:v>2220</c:v>
                </c:pt>
                <c:pt idx="552">
                  <c:v>163</c:v>
                </c:pt>
                <c:pt idx="553">
                  <c:v>2673</c:v>
                </c:pt>
                <c:pt idx="554">
                  <c:v>142</c:v>
                </c:pt>
                <c:pt idx="555">
                  <c:v>890</c:v>
                </c:pt>
                <c:pt idx="556">
                  <c:v>1396</c:v>
                </c:pt>
                <c:pt idx="557">
                  <c:v>1249</c:v>
                </c:pt>
                <c:pt idx="558">
                  <c:v>100</c:v>
                </c:pt>
                <c:pt idx="559">
                  <c:v>98</c:v>
                </c:pt>
                <c:pt idx="560">
                  <c:v>220</c:v>
                </c:pt>
                <c:pt idx="561">
                  <c:v>227</c:v>
                </c:pt>
                <c:pt idx="562">
                  <c:v>174</c:v>
                </c:pt>
                <c:pt idx="563">
                  <c:v>1425</c:v>
                </c:pt>
                <c:pt idx="564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4F7D-A78B-693A6BE3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14335"/>
        <c:axId val="432823455"/>
      </c:scatterChart>
      <c:valAx>
        <c:axId val="4328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campaign id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3455"/>
        <c:crosses val="autoZero"/>
        <c:crossBetween val="midCat"/>
      </c:valAx>
      <c:valAx>
        <c:axId val="4328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</a:t>
            </a:r>
            <a:r>
              <a:rPr lang="en-US" baseline="0"/>
              <a:t> Backers Count</a:t>
            </a:r>
            <a:endParaRPr lang="en-US"/>
          </a:p>
        </c:rich>
      </c:tx>
      <c:layout>
        <c:manualLayout>
          <c:xMode val="edge"/>
          <c:yMode val="edge"/>
          <c:x val="0.27021447197751441"/>
          <c:y val="2.33463082705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Analysis'!$I$1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strRef>
              <c:f>'Statistical Analysis'!$G$2:$G$1001</c:f>
              <c:strCache>
                <c:ptCount val="364"/>
                <c:pt idx="0">
                  <c:v>failed1</c:v>
                </c:pt>
                <c:pt idx="1">
                  <c:v>failed2</c:v>
                </c:pt>
                <c:pt idx="2">
                  <c:v>failed3</c:v>
                </c:pt>
                <c:pt idx="3">
                  <c:v>failed4</c:v>
                </c:pt>
                <c:pt idx="4">
                  <c:v>failed5</c:v>
                </c:pt>
                <c:pt idx="5">
                  <c:v>failed6</c:v>
                </c:pt>
                <c:pt idx="6">
                  <c:v>failed7</c:v>
                </c:pt>
                <c:pt idx="7">
                  <c:v>failed8</c:v>
                </c:pt>
                <c:pt idx="8">
                  <c:v>failed9</c:v>
                </c:pt>
                <c:pt idx="9">
                  <c:v>failed10</c:v>
                </c:pt>
                <c:pt idx="10">
                  <c:v>failed11</c:v>
                </c:pt>
                <c:pt idx="11">
                  <c:v>failed12</c:v>
                </c:pt>
                <c:pt idx="12">
                  <c:v>failed13</c:v>
                </c:pt>
                <c:pt idx="13">
                  <c:v>failed14</c:v>
                </c:pt>
                <c:pt idx="14">
                  <c:v>failed15</c:v>
                </c:pt>
                <c:pt idx="15">
                  <c:v>failed16</c:v>
                </c:pt>
                <c:pt idx="16">
                  <c:v>failed17</c:v>
                </c:pt>
                <c:pt idx="17">
                  <c:v>failed18</c:v>
                </c:pt>
                <c:pt idx="18">
                  <c:v>failed19</c:v>
                </c:pt>
                <c:pt idx="19">
                  <c:v>failed20</c:v>
                </c:pt>
                <c:pt idx="20">
                  <c:v>failed21</c:v>
                </c:pt>
                <c:pt idx="21">
                  <c:v>failed22</c:v>
                </c:pt>
                <c:pt idx="22">
                  <c:v>failed23</c:v>
                </c:pt>
                <c:pt idx="23">
                  <c:v>failed24</c:v>
                </c:pt>
                <c:pt idx="24">
                  <c:v>failed25</c:v>
                </c:pt>
                <c:pt idx="25">
                  <c:v>failed26</c:v>
                </c:pt>
                <c:pt idx="26">
                  <c:v>failed27</c:v>
                </c:pt>
                <c:pt idx="27">
                  <c:v>failed28</c:v>
                </c:pt>
                <c:pt idx="28">
                  <c:v>failed29</c:v>
                </c:pt>
                <c:pt idx="29">
                  <c:v>failed30</c:v>
                </c:pt>
                <c:pt idx="30">
                  <c:v>failed31</c:v>
                </c:pt>
                <c:pt idx="31">
                  <c:v>failed32</c:v>
                </c:pt>
                <c:pt idx="32">
                  <c:v>failed33</c:v>
                </c:pt>
                <c:pt idx="33">
                  <c:v>failed34</c:v>
                </c:pt>
                <c:pt idx="34">
                  <c:v>failed35</c:v>
                </c:pt>
                <c:pt idx="35">
                  <c:v>failed36</c:v>
                </c:pt>
                <c:pt idx="36">
                  <c:v>failed37</c:v>
                </c:pt>
                <c:pt idx="37">
                  <c:v>failed38</c:v>
                </c:pt>
                <c:pt idx="38">
                  <c:v>failed39</c:v>
                </c:pt>
                <c:pt idx="39">
                  <c:v>failed40</c:v>
                </c:pt>
                <c:pt idx="40">
                  <c:v>failed41</c:v>
                </c:pt>
                <c:pt idx="41">
                  <c:v>failed42</c:v>
                </c:pt>
                <c:pt idx="42">
                  <c:v>failed43</c:v>
                </c:pt>
                <c:pt idx="43">
                  <c:v>failed44</c:v>
                </c:pt>
                <c:pt idx="44">
                  <c:v>failed45</c:v>
                </c:pt>
                <c:pt idx="45">
                  <c:v>failed46</c:v>
                </c:pt>
                <c:pt idx="46">
                  <c:v>failed47</c:v>
                </c:pt>
                <c:pt idx="47">
                  <c:v>failed48</c:v>
                </c:pt>
                <c:pt idx="48">
                  <c:v>failed49</c:v>
                </c:pt>
                <c:pt idx="49">
                  <c:v>failed50</c:v>
                </c:pt>
                <c:pt idx="50">
                  <c:v>failed51</c:v>
                </c:pt>
                <c:pt idx="51">
                  <c:v>failed52</c:v>
                </c:pt>
                <c:pt idx="52">
                  <c:v>failed53</c:v>
                </c:pt>
                <c:pt idx="53">
                  <c:v>failed54</c:v>
                </c:pt>
                <c:pt idx="54">
                  <c:v>failed55</c:v>
                </c:pt>
                <c:pt idx="55">
                  <c:v>failed56</c:v>
                </c:pt>
                <c:pt idx="56">
                  <c:v>failed57</c:v>
                </c:pt>
                <c:pt idx="57">
                  <c:v>failed58</c:v>
                </c:pt>
                <c:pt idx="58">
                  <c:v>failed59</c:v>
                </c:pt>
                <c:pt idx="59">
                  <c:v>failed60</c:v>
                </c:pt>
                <c:pt idx="60">
                  <c:v>failed61</c:v>
                </c:pt>
                <c:pt idx="61">
                  <c:v>failed62</c:v>
                </c:pt>
                <c:pt idx="62">
                  <c:v>failed63</c:v>
                </c:pt>
                <c:pt idx="63">
                  <c:v>failed64</c:v>
                </c:pt>
                <c:pt idx="64">
                  <c:v>failed65</c:v>
                </c:pt>
                <c:pt idx="65">
                  <c:v>failed66</c:v>
                </c:pt>
                <c:pt idx="66">
                  <c:v>failed67</c:v>
                </c:pt>
                <c:pt idx="67">
                  <c:v>failed68</c:v>
                </c:pt>
                <c:pt idx="68">
                  <c:v>failed69</c:v>
                </c:pt>
                <c:pt idx="69">
                  <c:v>failed70</c:v>
                </c:pt>
                <c:pt idx="70">
                  <c:v>failed71</c:v>
                </c:pt>
                <c:pt idx="71">
                  <c:v>failed72</c:v>
                </c:pt>
                <c:pt idx="72">
                  <c:v>failed73</c:v>
                </c:pt>
                <c:pt idx="73">
                  <c:v>failed74</c:v>
                </c:pt>
                <c:pt idx="74">
                  <c:v>failed75</c:v>
                </c:pt>
                <c:pt idx="75">
                  <c:v>failed76</c:v>
                </c:pt>
                <c:pt idx="76">
                  <c:v>failed77</c:v>
                </c:pt>
                <c:pt idx="77">
                  <c:v>failed78</c:v>
                </c:pt>
                <c:pt idx="78">
                  <c:v>failed79</c:v>
                </c:pt>
                <c:pt idx="79">
                  <c:v>failed80</c:v>
                </c:pt>
                <c:pt idx="80">
                  <c:v>failed81</c:v>
                </c:pt>
                <c:pt idx="81">
                  <c:v>failed82</c:v>
                </c:pt>
                <c:pt idx="82">
                  <c:v>failed83</c:v>
                </c:pt>
                <c:pt idx="83">
                  <c:v>failed84</c:v>
                </c:pt>
                <c:pt idx="84">
                  <c:v>failed85</c:v>
                </c:pt>
                <c:pt idx="85">
                  <c:v>failed86</c:v>
                </c:pt>
                <c:pt idx="86">
                  <c:v>failed87</c:v>
                </c:pt>
                <c:pt idx="87">
                  <c:v>failed88</c:v>
                </c:pt>
                <c:pt idx="88">
                  <c:v>failed89</c:v>
                </c:pt>
                <c:pt idx="89">
                  <c:v>failed90</c:v>
                </c:pt>
                <c:pt idx="90">
                  <c:v>failed91</c:v>
                </c:pt>
                <c:pt idx="91">
                  <c:v>failed92</c:v>
                </c:pt>
                <c:pt idx="92">
                  <c:v>failed93</c:v>
                </c:pt>
                <c:pt idx="93">
                  <c:v>failed94</c:v>
                </c:pt>
                <c:pt idx="94">
                  <c:v>failed95</c:v>
                </c:pt>
                <c:pt idx="95">
                  <c:v>failed96</c:v>
                </c:pt>
                <c:pt idx="96">
                  <c:v>failed97</c:v>
                </c:pt>
                <c:pt idx="97">
                  <c:v>failed98</c:v>
                </c:pt>
                <c:pt idx="98">
                  <c:v>failed99</c:v>
                </c:pt>
                <c:pt idx="99">
                  <c:v>failed100</c:v>
                </c:pt>
                <c:pt idx="100">
                  <c:v>failed101</c:v>
                </c:pt>
                <c:pt idx="101">
                  <c:v>failed102</c:v>
                </c:pt>
                <c:pt idx="102">
                  <c:v>failed103</c:v>
                </c:pt>
                <c:pt idx="103">
                  <c:v>failed104</c:v>
                </c:pt>
                <c:pt idx="104">
                  <c:v>failed105</c:v>
                </c:pt>
                <c:pt idx="105">
                  <c:v>failed106</c:v>
                </c:pt>
                <c:pt idx="106">
                  <c:v>failed107</c:v>
                </c:pt>
                <c:pt idx="107">
                  <c:v>failed108</c:v>
                </c:pt>
                <c:pt idx="108">
                  <c:v>failed109</c:v>
                </c:pt>
                <c:pt idx="109">
                  <c:v>failed110</c:v>
                </c:pt>
                <c:pt idx="110">
                  <c:v>failed111</c:v>
                </c:pt>
                <c:pt idx="111">
                  <c:v>failed112</c:v>
                </c:pt>
                <c:pt idx="112">
                  <c:v>failed113</c:v>
                </c:pt>
                <c:pt idx="113">
                  <c:v>failed114</c:v>
                </c:pt>
                <c:pt idx="114">
                  <c:v>failed115</c:v>
                </c:pt>
                <c:pt idx="115">
                  <c:v>failed116</c:v>
                </c:pt>
                <c:pt idx="116">
                  <c:v>failed117</c:v>
                </c:pt>
                <c:pt idx="117">
                  <c:v>failed118</c:v>
                </c:pt>
                <c:pt idx="118">
                  <c:v>failed119</c:v>
                </c:pt>
                <c:pt idx="119">
                  <c:v>failed120</c:v>
                </c:pt>
                <c:pt idx="120">
                  <c:v>failed121</c:v>
                </c:pt>
                <c:pt idx="121">
                  <c:v>failed122</c:v>
                </c:pt>
                <c:pt idx="122">
                  <c:v>failed123</c:v>
                </c:pt>
                <c:pt idx="123">
                  <c:v>failed124</c:v>
                </c:pt>
                <c:pt idx="124">
                  <c:v>failed125</c:v>
                </c:pt>
                <c:pt idx="125">
                  <c:v>failed126</c:v>
                </c:pt>
                <c:pt idx="126">
                  <c:v>failed127</c:v>
                </c:pt>
                <c:pt idx="127">
                  <c:v>failed128</c:v>
                </c:pt>
                <c:pt idx="128">
                  <c:v>failed129</c:v>
                </c:pt>
                <c:pt idx="129">
                  <c:v>failed130</c:v>
                </c:pt>
                <c:pt idx="130">
                  <c:v>failed131</c:v>
                </c:pt>
                <c:pt idx="131">
                  <c:v>failed132</c:v>
                </c:pt>
                <c:pt idx="132">
                  <c:v>failed133</c:v>
                </c:pt>
                <c:pt idx="133">
                  <c:v>failed134</c:v>
                </c:pt>
                <c:pt idx="134">
                  <c:v>failed135</c:v>
                </c:pt>
                <c:pt idx="135">
                  <c:v>failed136</c:v>
                </c:pt>
                <c:pt idx="136">
                  <c:v>failed137</c:v>
                </c:pt>
                <c:pt idx="137">
                  <c:v>failed138</c:v>
                </c:pt>
                <c:pt idx="138">
                  <c:v>failed139</c:v>
                </c:pt>
                <c:pt idx="139">
                  <c:v>failed140</c:v>
                </c:pt>
                <c:pt idx="140">
                  <c:v>failed141</c:v>
                </c:pt>
                <c:pt idx="141">
                  <c:v>failed142</c:v>
                </c:pt>
                <c:pt idx="142">
                  <c:v>failed143</c:v>
                </c:pt>
                <c:pt idx="143">
                  <c:v>failed144</c:v>
                </c:pt>
                <c:pt idx="144">
                  <c:v>failed145</c:v>
                </c:pt>
                <c:pt idx="145">
                  <c:v>failed146</c:v>
                </c:pt>
                <c:pt idx="146">
                  <c:v>failed147</c:v>
                </c:pt>
                <c:pt idx="147">
                  <c:v>failed148</c:v>
                </c:pt>
                <c:pt idx="148">
                  <c:v>failed149</c:v>
                </c:pt>
                <c:pt idx="149">
                  <c:v>failed150</c:v>
                </c:pt>
                <c:pt idx="150">
                  <c:v>failed151</c:v>
                </c:pt>
                <c:pt idx="151">
                  <c:v>failed152</c:v>
                </c:pt>
                <c:pt idx="152">
                  <c:v>failed153</c:v>
                </c:pt>
                <c:pt idx="153">
                  <c:v>failed154</c:v>
                </c:pt>
                <c:pt idx="154">
                  <c:v>failed155</c:v>
                </c:pt>
                <c:pt idx="155">
                  <c:v>failed156</c:v>
                </c:pt>
                <c:pt idx="156">
                  <c:v>failed157</c:v>
                </c:pt>
                <c:pt idx="157">
                  <c:v>failed158</c:v>
                </c:pt>
                <c:pt idx="158">
                  <c:v>failed159</c:v>
                </c:pt>
                <c:pt idx="159">
                  <c:v>failed160</c:v>
                </c:pt>
                <c:pt idx="160">
                  <c:v>failed161</c:v>
                </c:pt>
                <c:pt idx="161">
                  <c:v>failed162</c:v>
                </c:pt>
                <c:pt idx="162">
                  <c:v>failed163</c:v>
                </c:pt>
                <c:pt idx="163">
                  <c:v>failed164</c:v>
                </c:pt>
                <c:pt idx="164">
                  <c:v>failed165</c:v>
                </c:pt>
                <c:pt idx="165">
                  <c:v>failed166</c:v>
                </c:pt>
                <c:pt idx="166">
                  <c:v>failed167</c:v>
                </c:pt>
                <c:pt idx="167">
                  <c:v>failed168</c:v>
                </c:pt>
                <c:pt idx="168">
                  <c:v>failed169</c:v>
                </c:pt>
                <c:pt idx="169">
                  <c:v>failed170</c:v>
                </c:pt>
                <c:pt idx="170">
                  <c:v>failed171</c:v>
                </c:pt>
                <c:pt idx="171">
                  <c:v>failed172</c:v>
                </c:pt>
                <c:pt idx="172">
                  <c:v>failed173</c:v>
                </c:pt>
                <c:pt idx="173">
                  <c:v>failed174</c:v>
                </c:pt>
                <c:pt idx="174">
                  <c:v>failed175</c:v>
                </c:pt>
                <c:pt idx="175">
                  <c:v>failed176</c:v>
                </c:pt>
                <c:pt idx="176">
                  <c:v>failed177</c:v>
                </c:pt>
                <c:pt idx="177">
                  <c:v>failed178</c:v>
                </c:pt>
                <c:pt idx="178">
                  <c:v>failed179</c:v>
                </c:pt>
                <c:pt idx="179">
                  <c:v>failed180</c:v>
                </c:pt>
                <c:pt idx="180">
                  <c:v>failed181</c:v>
                </c:pt>
                <c:pt idx="181">
                  <c:v>failed182</c:v>
                </c:pt>
                <c:pt idx="182">
                  <c:v>failed183</c:v>
                </c:pt>
                <c:pt idx="183">
                  <c:v>failed184</c:v>
                </c:pt>
                <c:pt idx="184">
                  <c:v>failed185</c:v>
                </c:pt>
                <c:pt idx="185">
                  <c:v>failed186</c:v>
                </c:pt>
                <c:pt idx="186">
                  <c:v>failed187</c:v>
                </c:pt>
                <c:pt idx="187">
                  <c:v>failed188</c:v>
                </c:pt>
                <c:pt idx="188">
                  <c:v>failed189</c:v>
                </c:pt>
                <c:pt idx="189">
                  <c:v>failed190</c:v>
                </c:pt>
                <c:pt idx="190">
                  <c:v>failed191</c:v>
                </c:pt>
                <c:pt idx="191">
                  <c:v>failed192</c:v>
                </c:pt>
                <c:pt idx="192">
                  <c:v>failed193</c:v>
                </c:pt>
                <c:pt idx="193">
                  <c:v>failed194</c:v>
                </c:pt>
                <c:pt idx="194">
                  <c:v>failed195</c:v>
                </c:pt>
                <c:pt idx="195">
                  <c:v>failed196</c:v>
                </c:pt>
                <c:pt idx="196">
                  <c:v>failed197</c:v>
                </c:pt>
                <c:pt idx="197">
                  <c:v>failed198</c:v>
                </c:pt>
                <c:pt idx="198">
                  <c:v>failed199</c:v>
                </c:pt>
                <c:pt idx="199">
                  <c:v>failed200</c:v>
                </c:pt>
                <c:pt idx="200">
                  <c:v>failed201</c:v>
                </c:pt>
                <c:pt idx="201">
                  <c:v>failed202</c:v>
                </c:pt>
                <c:pt idx="202">
                  <c:v>failed203</c:v>
                </c:pt>
                <c:pt idx="203">
                  <c:v>failed204</c:v>
                </c:pt>
                <c:pt idx="204">
                  <c:v>failed205</c:v>
                </c:pt>
                <c:pt idx="205">
                  <c:v>failed206</c:v>
                </c:pt>
                <c:pt idx="206">
                  <c:v>failed207</c:v>
                </c:pt>
                <c:pt idx="207">
                  <c:v>failed208</c:v>
                </c:pt>
                <c:pt idx="208">
                  <c:v>failed209</c:v>
                </c:pt>
                <c:pt idx="209">
                  <c:v>failed210</c:v>
                </c:pt>
                <c:pt idx="210">
                  <c:v>failed211</c:v>
                </c:pt>
                <c:pt idx="211">
                  <c:v>failed212</c:v>
                </c:pt>
                <c:pt idx="212">
                  <c:v>failed213</c:v>
                </c:pt>
                <c:pt idx="213">
                  <c:v>failed214</c:v>
                </c:pt>
                <c:pt idx="214">
                  <c:v>failed215</c:v>
                </c:pt>
                <c:pt idx="215">
                  <c:v>failed216</c:v>
                </c:pt>
                <c:pt idx="216">
                  <c:v>failed217</c:v>
                </c:pt>
                <c:pt idx="217">
                  <c:v>failed218</c:v>
                </c:pt>
                <c:pt idx="218">
                  <c:v>failed219</c:v>
                </c:pt>
                <c:pt idx="219">
                  <c:v>failed220</c:v>
                </c:pt>
                <c:pt idx="220">
                  <c:v>failed221</c:v>
                </c:pt>
                <c:pt idx="221">
                  <c:v>failed222</c:v>
                </c:pt>
                <c:pt idx="222">
                  <c:v>failed223</c:v>
                </c:pt>
                <c:pt idx="223">
                  <c:v>failed224</c:v>
                </c:pt>
                <c:pt idx="224">
                  <c:v>failed225</c:v>
                </c:pt>
                <c:pt idx="225">
                  <c:v>failed226</c:v>
                </c:pt>
                <c:pt idx="226">
                  <c:v>failed227</c:v>
                </c:pt>
                <c:pt idx="227">
                  <c:v>failed228</c:v>
                </c:pt>
                <c:pt idx="228">
                  <c:v>failed229</c:v>
                </c:pt>
                <c:pt idx="229">
                  <c:v>failed230</c:v>
                </c:pt>
                <c:pt idx="230">
                  <c:v>failed231</c:v>
                </c:pt>
                <c:pt idx="231">
                  <c:v>failed232</c:v>
                </c:pt>
                <c:pt idx="232">
                  <c:v>failed233</c:v>
                </c:pt>
                <c:pt idx="233">
                  <c:v>failed234</c:v>
                </c:pt>
                <c:pt idx="234">
                  <c:v>failed235</c:v>
                </c:pt>
                <c:pt idx="235">
                  <c:v>failed236</c:v>
                </c:pt>
                <c:pt idx="236">
                  <c:v>failed237</c:v>
                </c:pt>
                <c:pt idx="237">
                  <c:v>failed238</c:v>
                </c:pt>
                <c:pt idx="238">
                  <c:v>failed239</c:v>
                </c:pt>
                <c:pt idx="239">
                  <c:v>failed240</c:v>
                </c:pt>
                <c:pt idx="240">
                  <c:v>failed241</c:v>
                </c:pt>
                <c:pt idx="241">
                  <c:v>failed242</c:v>
                </c:pt>
                <c:pt idx="242">
                  <c:v>failed243</c:v>
                </c:pt>
                <c:pt idx="243">
                  <c:v>failed244</c:v>
                </c:pt>
                <c:pt idx="244">
                  <c:v>failed245</c:v>
                </c:pt>
                <c:pt idx="245">
                  <c:v>failed246</c:v>
                </c:pt>
                <c:pt idx="246">
                  <c:v>failed247</c:v>
                </c:pt>
                <c:pt idx="247">
                  <c:v>failed248</c:v>
                </c:pt>
                <c:pt idx="248">
                  <c:v>failed249</c:v>
                </c:pt>
                <c:pt idx="249">
                  <c:v>failed250</c:v>
                </c:pt>
                <c:pt idx="250">
                  <c:v>failed251</c:v>
                </c:pt>
                <c:pt idx="251">
                  <c:v>failed252</c:v>
                </c:pt>
                <c:pt idx="252">
                  <c:v>failed253</c:v>
                </c:pt>
                <c:pt idx="253">
                  <c:v>failed254</c:v>
                </c:pt>
                <c:pt idx="254">
                  <c:v>failed255</c:v>
                </c:pt>
                <c:pt idx="255">
                  <c:v>failed256</c:v>
                </c:pt>
                <c:pt idx="256">
                  <c:v>failed257</c:v>
                </c:pt>
                <c:pt idx="257">
                  <c:v>failed258</c:v>
                </c:pt>
                <c:pt idx="258">
                  <c:v>failed259</c:v>
                </c:pt>
                <c:pt idx="259">
                  <c:v>failed260</c:v>
                </c:pt>
                <c:pt idx="260">
                  <c:v>failed261</c:v>
                </c:pt>
                <c:pt idx="261">
                  <c:v>failed262</c:v>
                </c:pt>
                <c:pt idx="262">
                  <c:v>failed263</c:v>
                </c:pt>
                <c:pt idx="263">
                  <c:v>failed264</c:v>
                </c:pt>
                <c:pt idx="264">
                  <c:v>failed265</c:v>
                </c:pt>
                <c:pt idx="265">
                  <c:v>failed266</c:v>
                </c:pt>
                <c:pt idx="266">
                  <c:v>failed267</c:v>
                </c:pt>
                <c:pt idx="267">
                  <c:v>failed268</c:v>
                </c:pt>
                <c:pt idx="268">
                  <c:v>failed269</c:v>
                </c:pt>
                <c:pt idx="269">
                  <c:v>failed270</c:v>
                </c:pt>
                <c:pt idx="270">
                  <c:v>failed271</c:v>
                </c:pt>
                <c:pt idx="271">
                  <c:v>failed272</c:v>
                </c:pt>
                <c:pt idx="272">
                  <c:v>failed273</c:v>
                </c:pt>
                <c:pt idx="273">
                  <c:v>failed274</c:v>
                </c:pt>
                <c:pt idx="274">
                  <c:v>failed275</c:v>
                </c:pt>
                <c:pt idx="275">
                  <c:v>failed276</c:v>
                </c:pt>
                <c:pt idx="276">
                  <c:v>failed277</c:v>
                </c:pt>
                <c:pt idx="277">
                  <c:v>failed278</c:v>
                </c:pt>
                <c:pt idx="278">
                  <c:v>failed279</c:v>
                </c:pt>
                <c:pt idx="279">
                  <c:v>failed280</c:v>
                </c:pt>
                <c:pt idx="280">
                  <c:v>failed281</c:v>
                </c:pt>
                <c:pt idx="281">
                  <c:v>failed282</c:v>
                </c:pt>
                <c:pt idx="282">
                  <c:v>failed283</c:v>
                </c:pt>
                <c:pt idx="283">
                  <c:v>failed284</c:v>
                </c:pt>
                <c:pt idx="284">
                  <c:v>failed285</c:v>
                </c:pt>
                <c:pt idx="285">
                  <c:v>failed286</c:v>
                </c:pt>
                <c:pt idx="286">
                  <c:v>failed287</c:v>
                </c:pt>
                <c:pt idx="287">
                  <c:v>failed288</c:v>
                </c:pt>
                <c:pt idx="288">
                  <c:v>failed289</c:v>
                </c:pt>
                <c:pt idx="289">
                  <c:v>failed290</c:v>
                </c:pt>
                <c:pt idx="290">
                  <c:v>failed291</c:v>
                </c:pt>
                <c:pt idx="291">
                  <c:v>failed292</c:v>
                </c:pt>
                <c:pt idx="292">
                  <c:v>failed293</c:v>
                </c:pt>
                <c:pt idx="293">
                  <c:v>failed294</c:v>
                </c:pt>
                <c:pt idx="294">
                  <c:v>failed295</c:v>
                </c:pt>
                <c:pt idx="295">
                  <c:v>failed296</c:v>
                </c:pt>
                <c:pt idx="296">
                  <c:v>failed297</c:v>
                </c:pt>
                <c:pt idx="297">
                  <c:v>failed298</c:v>
                </c:pt>
                <c:pt idx="298">
                  <c:v>failed299</c:v>
                </c:pt>
                <c:pt idx="299">
                  <c:v>failed300</c:v>
                </c:pt>
                <c:pt idx="300">
                  <c:v>failed301</c:v>
                </c:pt>
                <c:pt idx="301">
                  <c:v>failed302</c:v>
                </c:pt>
                <c:pt idx="302">
                  <c:v>failed303</c:v>
                </c:pt>
                <c:pt idx="303">
                  <c:v>failed304</c:v>
                </c:pt>
                <c:pt idx="304">
                  <c:v>failed305</c:v>
                </c:pt>
                <c:pt idx="305">
                  <c:v>failed306</c:v>
                </c:pt>
                <c:pt idx="306">
                  <c:v>failed307</c:v>
                </c:pt>
                <c:pt idx="307">
                  <c:v>failed308</c:v>
                </c:pt>
                <c:pt idx="308">
                  <c:v>failed309</c:v>
                </c:pt>
                <c:pt idx="309">
                  <c:v>failed310</c:v>
                </c:pt>
                <c:pt idx="310">
                  <c:v>failed311</c:v>
                </c:pt>
                <c:pt idx="311">
                  <c:v>failed312</c:v>
                </c:pt>
                <c:pt idx="312">
                  <c:v>failed313</c:v>
                </c:pt>
                <c:pt idx="313">
                  <c:v>failed314</c:v>
                </c:pt>
                <c:pt idx="314">
                  <c:v>failed315</c:v>
                </c:pt>
                <c:pt idx="315">
                  <c:v>failed316</c:v>
                </c:pt>
                <c:pt idx="316">
                  <c:v>failed317</c:v>
                </c:pt>
                <c:pt idx="317">
                  <c:v>failed318</c:v>
                </c:pt>
                <c:pt idx="318">
                  <c:v>failed319</c:v>
                </c:pt>
                <c:pt idx="319">
                  <c:v>failed320</c:v>
                </c:pt>
                <c:pt idx="320">
                  <c:v>failed321</c:v>
                </c:pt>
                <c:pt idx="321">
                  <c:v>failed322</c:v>
                </c:pt>
                <c:pt idx="322">
                  <c:v>failed323</c:v>
                </c:pt>
                <c:pt idx="323">
                  <c:v>failed324</c:v>
                </c:pt>
                <c:pt idx="324">
                  <c:v>failed325</c:v>
                </c:pt>
                <c:pt idx="325">
                  <c:v>failed326</c:v>
                </c:pt>
                <c:pt idx="326">
                  <c:v>failed327</c:v>
                </c:pt>
                <c:pt idx="327">
                  <c:v>failed328</c:v>
                </c:pt>
                <c:pt idx="328">
                  <c:v>failed329</c:v>
                </c:pt>
                <c:pt idx="329">
                  <c:v>failed330</c:v>
                </c:pt>
                <c:pt idx="330">
                  <c:v>failed331</c:v>
                </c:pt>
                <c:pt idx="331">
                  <c:v>failed332</c:v>
                </c:pt>
                <c:pt idx="332">
                  <c:v>failed333</c:v>
                </c:pt>
                <c:pt idx="333">
                  <c:v>failed334</c:v>
                </c:pt>
                <c:pt idx="334">
                  <c:v>failed335</c:v>
                </c:pt>
                <c:pt idx="335">
                  <c:v>failed336</c:v>
                </c:pt>
                <c:pt idx="336">
                  <c:v>failed337</c:v>
                </c:pt>
                <c:pt idx="337">
                  <c:v>failed338</c:v>
                </c:pt>
                <c:pt idx="338">
                  <c:v>failed339</c:v>
                </c:pt>
                <c:pt idx="339">
                  <c:v>failed340</c:v>
                </c:pt>
                <c:pt idx="340">
                  <c:v>failed341</c:v>
                </c:pt>
                <c:pt idx="341">
                  <c:v>failed342</c:v>
                </c:pt>
                <c:pt idx="342">
                  <c:v>failed343</c:v>
                </c:pt>
                <c:pt idx="343">
                  <c:v>failed344</c:v>
                </c:pt>
                <c:pt idx="344">
                  <c:v>failed345</c:v>
                </c:pt>
                <c:pt idx="345">
                  <c:v>failed346</c:v>
                </c:pt>
                <c:pt idx="346">
                  <c:v>failed347</c:v>
                </c:pt>
                <c:pt idx="347">
                  <c:v>failed348</c:v>
                </c:pt>
                <c:pt idx="348">
                  <c:v>failed349</c:v>
                </c:pt>
                <c:pt idx="349">
                  <c:v>failed350</c:v>
                </c:pt>
                <c:pt idx="350">
                  <c:v>failed351</c:v>
                </c:pt>
                <c:pt idx="351">
                  <c:v>failed352</c:v>
                </c:pt>
                <c:pt idx="352">
                  <c:v>failed353</c:v>
                </c:pt>
                <c:pt idx="353">
                  <c:v>failed354</c:v>
                </c:pt>
                <c:pt idx="354">
                  <c:v>failed355</c:v>
                </c:pt>
                <c:pt idx="355">
                  <c:v>failed356</c:v>
                </c:pt>
                <c:pt idx="356">
                  <c:v>failed357</c:v>
                </c:pt>
                <c:pt idx="357">
                  <c:v>failed358</c:v>
                </c:pt>
                <c:pt idx="358">
                  <c:v>failed359</c:v>
                </c:pt>
                <c:pt idx="359">
                  <c:v>failed360</c:v>
                </c:pt>
                <c:pt idx="360">
                  <c:v>failed361</c:v>
                </c:pt>
                <c:pt idx="361">
                  <c:v>failed362</c:v>
                </c:pt>
                <c:pt idx="362">
                  <c:v>failed363</c:v>
                </c:pt>
                <c:pt idx="363">
                  <c:v>failed364</c:v>
                </c:pt>
              </c:strCache>
            </c:strRef>
          </c:xVal>
          <c:yVal>
            <c:numRef>
              <c:f>'Statistical Analysis'!$I$2:$I$1001</c:f>
              <c:numCache>
                <c:formatCode>General</c:formatCode>
                <c:ptCount val="1000"/>
                <c:pt idx="0">
                  <c:v>374</c:v>
                </c:pt>
                <c:pt idx="1">
                  <c:v>112</c:v>
                </c:pt>
                <c:pt idx="2">
                  <c:v>842</c:v>
                </c:pt>
                <c:pt idx="3">
                  <c:v>64</c:v>
                </c:pt>
                <c:pt idx="4">
                  <c:v>64</c:v>
                </c:pt>
                <c:pt idx="5">
                  <c:v>92</c:v>
                </c:pt>
                <c:pt idx="6">
                  <c:v>4405</c:v>
                </c:pt>
                <c:pt idx="7">
                  <c:v>75</c:v>
                </c:pt>
                <c:pt idx="8">
                  <c:v>742</c:v>
                </c:pt>
                <c:pt idx="9">
                  <c:v>67</c:v>
                </c:pt>
                <c:pt idx="10">
                  <c:v>252</c:v>
                </c:pt>
                <c:pt idx="11">
                  <c:v>24</c:v>
                </c:pt>
                <c:pt idx="12">
                  <c:v>594</c:v>
                </c:pt>
                <c:pt idx="13">
                  <c:v>114</c:v>
                </c:pt>
                <c:pt idx="14">
                  <c:v>55</c:v>
                </c:pt>
                <c:pt idx="15">
                  <c:v>130</c:v>
                </c:pt>
                <c:pt idx="16">
                  <c:v>830</c:v>
                </c:pt>
                <c:pt idx="17">
                  <c:v>21</c:v>
                </c:pt>
                <c:pt idx="18">
                  <c:v>1</c:v>
                </c:pt>
                <c:pt idx="19">
                  <c:v>13</c:v>
                </c:pt>
                <c:pt idx="20">
                  <c:v>181</c:v>
                </c:pt>
                <c:pt idx="21">
                  <c:v>1691</c:v>
                </c:pt>
                <c:pt idx="22">
                  <c:v>263</c:v>
                </c:pt>
                <c:pt idx="23">
                  <c:v>67</c:v>
                </c:pt>
                <c:pt idx="24">
                  <c:v>78</c:v>
                </c:pt>
                <c:pt idx="25">
                  <c:v>67</c:v>
                </c:pt>
                <c:pt idx="26">
                  <c:v>21</c:v>
                </c:pt>
                <c:pt idx="27">
                  <c:v>112</c:v>
                </c:pt>
                <c:pt idx="28">
                  <c:v>37</c:v>
                </c:pt>
                <c:pt idx="29">
                  <c:v>15</c:v>
                </c:pt>
                <c:pt idx="30">
                  <c:v>38</c:v>
                </c:pt>
                <c:pt idx="31">
                  <c:v>225</c:v>
                </c:pt>
                <c:pt idx="32">
                  <c:v>52</c:v>
                </c:pt>
                <c:pt idx="33">
                  <c:v>141</c:v>
                </c:pt>
                <c:pt idx="34">
                  <c:v>523</c:v>
                </c:pt>
                <c:pt idx="35">
                  <c:v>41</c:v>
                </c:pt>
                <c:pt idx="36">
                  <c:v>16</c:v>
                </c:pt>
                <c:pt idx="37">
                  <c:v>1</c:v>
                </c:pt>
                <c:pt idx="38">
                  <c:v>1221</c:v>
                </c:pt>
                <c:pt idx="39">
                  <c:v>27</c:v>
                </c:pt>
                <c:pt idx="40">
                  <c:v>107</c:v>
                </c:pt>
                <c:pt idx="41">
                  <c:v>31</c:v>
                </c:pt>
                <c:pt idx="42">
                  <c:v>1825</c:v>
                </c:pt>
                <c:pt idx="43">
                  <c:v>1886</c:v>
                </c:pt>
                <c:pt idx="44">
                  <c:v>452</c:v>
                </c:pt>
                <c:pt idx="45">
                  <c:v>12</c:v>
                </c:pt>
                <c:pt idx="46">
                  <c:v>1229</c:v>
                </c:pt>
                <c:pt idx="47">
                  <c:v>57</c:v>
                </c:pt>
                <c:pt idx="48">
                  <c:v>67</c:v>
                </c:pt>
                <c:pt idx="49">
                  <c:v>121</c:v>
                </c:pt>
                <c:pt idx="50">
                  <c:v>526</c:v>
                </c:pt>
                <c:pt idx="51">
                  <c:v>63</c:v>
                </c:pt>
                <c:pt idx="52">
                  <c:v>35</c:v>
                </c:pt>
                <c:pt idx="53">
                  <c:v>31</c:v>
                </c:pt>
                <c:pt idx="54">
                  <c:v>1</c:v>
                </c:pt>
                <c:pt idx="55">
                  <c:v>33</c:v>
                </c:pt>
                <c:pt idx="56">
                  <c:v>94</c:v>
                </c:pt>
                <c:pt idx="57">
                  <c:v>1758</c:v>
                </c:pt>
                <c:pt idx="58">
                  <c:v>22</c:v>
                </c:pt>
                <c:pt idx="59">
                  <c:v>154</c:v>
                </c:pt>
                <c:pt idx="60">
                  <c:v>70</c:v>
                </c:pt>
                <c:pt idx="61">
                  <c:v>47</c:v>
                </c:pt>
                <c:pt idx="62">
                  <c:v>36</c:v>
                </c:pt>
                <c:pt idx="63">
                  <c:v>679</c:v>
                </c:pt>
                <c:pt idx="64">
                  <c:v>2108</c:v>
                </c:pt>
                <c:pt idx="65">
                  <c:v>19</c:v>
                </c:pt>
                <c:pt idx="66">
                  <c:v>67</c:v>
                </c:pt>
                <c:pt idx="67">
                  <c:v>1</c:v>
                </c:pt>
                <c:pt idx="68">
                  <c:v>1225</c:v>
                </c:pt>
                <c:pt idx="69">
                  <c:v>78</c:v>
                </c:pt>
                <c:pt idx="70">
                  <c:v>31</c:v>
                </c:pt>
                <c:pt idx="71">
                  <c:v>7</c:v>
                </c:pt>
                <c:pt idx="72">
                  <c:v>6</c:v>
                </c:pt>
                <c:pt idx="73">
                  <c:v>45</c:v>
                </c:pt>
                <c:pt idx="74">
                  <c:v>859</c:v>
                </c:pt>
                <c:pt idx="75">
                  <c:v>831</c:v>
                </c:pt>
                <c:pt idx="76">
                  <c:v>676</c:v>
                </c:pt>
                <c:pt idx="77">
                  <c:v>2201</c:v>
                </c:pt>
                <c:pt idx="78">
                  <c:v>10</c:v>
                </c:pt>
                <c:pt idx="79">
                  <c:v>3410</c:v>
                </c:pt>
                <c:pt idx="80">
                  <c:v>513</c:v>
                </c:pt>
                <c:pt idx="81">
                  <c:v>248</c:v>
                </c:pt>
                <c:pt idx="82">
                  <c:v>210</c:v>
                </c:pt>
                <c:pt idx="83">
                  <c:v>1274</c:v>
                </c:pt>
                <c:pt idx="84">
                  <c:v>1</c:v>
                </c:pt>
                <c:pt idx="85">
                  <c:v>34</c:v>
                </c:pt>
                <c:pt idx="86">
                  <c:v>17</c:v>
                </c:pt>
                <c:pt idx="87">
                  <c:v>16</c:v>
                </c:pt>
                <c:pt idx="88">
                  <c:v>191</c:v>
                </c:pt>
                <c:pt idx="89">
                  <c:v>15</c:v>
                </c:pt>
                <c:pt idx="90">
                  <c:v>1121</c:v>
                </c:pt>
                <c:pt idx="91">
                  <c:v>10</c:v>
                </c:pt>
                <c:pt idx="92">
                  <c:v>1596</c:v>
                </c:pt>
                <c:pt idx="93">
                  <c:v>656</c:v>
                </c:pt>
                <c:pt idx="94">
                  <c:v>14</c:v>
                </c:pt>
                <c:pt idx="95">
                  <c:v>2025</c:v>
                </c:pt>
                <c:pt idx="96">
                  <c:v>83</c:v>
                </c:pt>
                <c:pt idx="97">
                  <c:v>1</c:v>
                </c:pt>
                <c:pt idx="98">
                  <c:v>56</c:v>
                </c:pt>
                <c:pt idx="99">
                  <c:v>889</c:v>
                </c:pt>
                <c:pt idx="100">
                  <c:v>79</c:v>
                </c:pt>
                <c:pt idx="101">
                  <c:v>1748</c:v>
                </c:pt>
                <c:pt idx="102">
                  <c:v>77</c:v>
                </c:pt>
                <c:pt idx="103">
                  <c:v>926</c:v>
                </c:pt>
                <c:pt idx="104">
                  <c:v>1657</c:v>
                </c:pt>
                <c:pt idx="105">
                  <c:v>2955</c:v>
                </c:pt>
                <c:pt idx="106">
                  <c:v>111</c:v>
                </c:pt>
                <c:pt idx="107">
                  <c:v>58</c:v>
                </c:pt>
                <c:pt idx="108">
                  <c:v>4428</c:v>
                </c:pt>
                <c:pt idx="109">
                  <c:v>76</c:v>
                </c:pt>
                <c:pt idx="110">
                  <c:v>1063</c:v>
                </c:pt>
                <c:pt idx="111">
                  <c:v>87</c:v>
                </c:pt>
                <c:pt idx="112">
                  <c:v>131</c:v>
                </c:pt>
                <c:pt idx="113">
                  <c:v>752</c:v>
                </c:pt>
                <c:pt idx="114">
                  <c:v>77</c:v>
                </c:pt>
                <c:pt idx="115">
                  <c:v>750</c:v>
                </c:pt>
                <c:pt idx="116">
                  <c:v>14</c:v>
                </c:pt>
                <c:pt idx="117">
                  <c:v>504</c:v>
                </c:pt>
                <c:pt idx="118">
                  <c:v>3868</c:v>
                </c:pt>
                <c:pt idx="119">
                  <c:v>1</c:v>
                </c:pt>
                <c:pt idx="120">
                  <c:v>602</c:v>
                </c:pt>
                <c:pt idx="121">
                  <c:v>18</c:v>
                </c:pt>
                <c:pt idx="122">
                  <c:v>2915</c:v>
                </c:pt>
                <c:pt idx="123">
                  <c:v>4697</c:v>
                </c:pt>
                <c:pt idx="124">
                  <c:v>2928</c:v>
                </c:pt>
                <c:pt idx="125">
                  <c:v>257</c:v>
                </c:pt>
                <c:pt idx="126">
                  <c:v>94</c:v>
                </c:pt>
                <c:pt idx="127">
                  <c:v>65</c:v>
                </c:pt>
                <c:pt idx="128">
                  <c:v>2604</c:v>
                </c:pt>
                <c:pt idx="129">
                  <c:v>105</c:v>
                </c:pt>
                <c:pt idx="130">
                  <c:v>750</c:v>
                </c:pt>
                <c:pt idx="131">
                  <c:v>62</c:v>
                </c:pt>
                <c:pt idx="132">
                  <c:v>64</c:v>
                </c:pt>
                <c:pt idx="133">
                  <c:v>648</c:v>
                </c:pt>
                <c:pt idx="134">
                  <c:v>1198</c:v>
                </c:pt>
                <c:pt idx="135">
                  <c:v>1</c:v>
                </c:pt>
                <c:pt idx="136">
                  <c:v>82</c:v>
                </c:pt>
                <c:pt idx="137">
                  <c:v>183</c:v>
                </c:pt>
                <c:pt idx="138">
                  <c:v>157</c:v>
                </c:pt>
                <c:pt idx="139">
                  <c:v>253</c:v>
                </c:pt>
                <c:pt idx="140">
                  <c:v>86</c:v>
                </c:pt>
                <c:pt idx="141">
                  <c:v>102</c:v>
                </c:pt>
                <c:pt idx="142">
                  <c:v>1368</c:v>
                </c:pt>
                <c:pt idx="143">
                  <c:v>156</c:v>
                </c:pt>
                <c:pt idx="144">
                  <c:v>42</c:v>
                </c:pt>
                <c:pt idx="145">
                  <c:v>71</c:v>
                </c:pt>
                <c:pt idx="146">
                  <c:v>245</c:v>
                </c:pt>
                <c:pt idx="147">
                  <c:v>64</c:v>
                </c:pt>
                <c:pt idx="148">
                  <c:v>558</c:v>
                </c:pt>
                <c:pt idx="149">
                  <c:v>35</c:v>
                </c:pt>
                <c:pt idx="150">
                  <c:v>37</c:v>
                </c:pt>
                <c:pt idx="151">
                  <c:v>1790</c:v>
                </c:pt>
                <c:pt idx="152">
                  <c:v>26</c:v>
                </c:pt>
                <c:pt idx="153">
                  <c:v>1028</c:v>
                </c:pt>
                <c:pt idx="154">
                  <c:v>92</c:v>
                </c:pt>
                <c:pt idx="155">
                  <c:v>2779</c:v>
                </c:pt>
                <c:pt idx="156">
                  <c:v>2690</c:v>
                </c:pt>
                <c:pt idx="157">
                  <c:v>180</c:v>
                </c:pt>
                <c:pt idx="158">
                  <c:v>49</c:v>
                </c:pt>
                <c:pt idx="159">
                  <c:v>395</c:v>
                </c:pt>
                <c:pt idx="160">
                  <c:v>77</c:v>
                </c:pt>
                <c:pt idx="161">
                  <c:v>1296</c:v>
                </c:pt>
                <c:pt idx="162">
                  <c:v>243</c:v>
                </c:pt>
                <c:pt idx="163">
                  <c:v>1784</c:v>
                </c:pt>
                <c:pt idx="164">
                  <c:v>9</c:v>
                </c:pt>
                <c:pt idx="165">
                  <c:v>80</c:v>
                </c:pt>
                <c:pt idx="166">
                  <c:v>6080</c:v>
                </c:pt>
                <c:pt idx="167">
                  <c:v>63</c:v>
                </c:pt>
                <c:pt idx="168">
                  <c:v>1979</c:v>
                </c:pt>
                <c:pt idx="169">
                  <c:v>191</c:v>
                </c:pt>
                <c:pt idx="170">
                  <c:v>10</c:v>
                </c:pt>
                <c:pt idx="171">
                  <c:v>846</c:v>
                </c:pt>
                <c:pt idx="172">
                  <c:v>133</c:v>
                </c:pt>
                <c:pt idx="173">
                  <c:v>362</c:v>
                </c:pt>
                <c:pt idx="174">
                  <c:v>1258</c:v>
                </c:pt>
                <c:pt idx="175">
                  <c:v>19</c:v>
                </c:pt>
                <c:pt idx="176">
                  <c:v>347</c:v>
                </c:pt>
                <c:pt idx="177">
                  <c:v>62</c:v>
                </c:pt>
                <c:pt idx="178">
                  <c:v>1796</c:v>
                </c:pt>
                <c:pt idx="179">
                  <c:v>0</c:v>
                </c:pt>
                <c:pt idx="180">
                  <c:v>2072</c:v>
                </c:pt>
                <c:pt idx="181">
                  <c:v>579</c:v>
                </c:pt>
                <c:pt idx="182">
                  <c:v>120</c:v>
                </c:pt>
                <c:pt idx="183">
                  <c:v>54</c:v>
                </c:pt>
                <c:pt idx="184">
                  <c:v>21</c:v>
                </c:pt>
                <c:pt idx="185">
                  <c:v>648</c:v>
                </c:pt>
                <c:pt idx="186">
                  <c:v>554</c:v>
                </c:pt>
                <c:pt idx="187">
                  <c:v>9</c:v>
                </c:pt>
                <c:pt idx="188">
                  <c:v>1538</c:v>
                </c:pt>
                <c:pt idx="189">
                  <c:v>113</c:v>
                </c:pt>
                <c:pt idx="190">
                  <c:v>1120</c:v>
                </c:pt>
                <c:pt idx="191">
                  <c:v>575</c:v>
                </c:pt>
                <c:pt idx="192">
                  <c:v>16</c:v>
                </c:pt>
                <c:pt idx="193">
                  <c:v>535</c:v>
                </c:pt>
                <c:pt idx="194">
                  <c:v>105</c:v>
                </c:pt>
                <c:pt idx="195">
                  <c:v>46</c:v>
                </c:pt>
                <c:pt idx="196">
                  <c:v>39</c:v>
                </c:pt>
                <c:pt idx="197">
                  <c:v>1181</c:v>
                </c:pt>
                <c:pt idx="198">
                  <c:v>31</c:v>
                </c:pt>
                <c:pt idx="199">
                  <c:v>1</c:v>
                </c:pt>
                <c:pt idx="200">
                  <c:v>605</c:v>
                </c:pt>
                <c:pt idx="201">
                  <c:v>186</c:v>
                </c:pt>
                <c:pt idx="202">
                  <c:v>32</c:v>
                </c:pt>
                <c:pt idx="203">
                  <c:v>792</c:v>
                </c:pt>
                <c:pt idx="204">
                  <c:v>91</c:v>
                </c:pt>
                <c:pt idx="205">
                  <c:v>84</c:v>
                </c:pt>
                <c:pt idx="206">
                  <c:v>747</c:v>
                </c:pt>
                <c:pt idx="207">
                  <c:v>83</c:v>
                </c:pt>
                <c:pt idx="208">
                  <c:v>162</c:v>
                </c:pt>
                <c:pt idx="209">
                  <c:v>118</c:v>
                </c:pt>
                <c:pt idx="210">
                  <c:v>1999</c:v>
                </c:pt>
                <c:pt idx="211">
                  <c:v>15</c:v>
                </c:pt>
                <c:pt idx="212">
                  <c:v>1439</c:v>
                </c:pt>
                <c:pt idx="213">
                  <c:v>418</c:v>
                </c:pt>
                <c:pt idx="214">
                  <c:v>5497</c:v>
                </c:pt>
                <c:pt idx="215">
                  <c:v>714</c:v>
                </c:pt>
                <c:pt idx="216">
                  <c:v>435</c:v>
                </c:pt>
                <c:pt idx="217">
                  <c:v>3015</c:v>
                </c:pt>
                <c:pt idx="218">
                  <c:v>40</c:v>
                </c:pt>
                <c:pt idx="219">
                  <c:v>1</c:v>
                </c:pt>
                <c:pt idx="220">
                  <c:v>941</c:v>
                </c:pt>
                <c:pt idx="221">
                  <c:v>1608</c:v>
                </c:pt>
                <c:pt idx="222">
                  <c:v>151</c:v>
                </c:pt>
                <c:pt idx="223">
                  <c:v>424</c:v>
                </c:pt>
                <c:pt idx="224">
                  <c:v>1068</c:v>
                </c:pt>
                <c:pt idx="225">
                  <c:v>67</c:v>
                </c:pt>
                <c:pt idx="226">
                  <c:v>44</c:v>
                </c:pt>
                <c:pt idx="227">
                  <c:v>355</c:v>
                </c:pt>
                <c:pt idx="228">
                  <c:v>127</c:v>
                </c:pt>
                <c:pt idx="229">
                  <c:v>25</c:v>
                </c:pt>
                <c:pt idx="230">
                  <c:v>441</c:v>
                </c:pt>
                <c:pt idx="231">
                  <c:v>2176</c:v>
                </c:pt>
                <c:pt idx="232">
                  <c:v>75</c:v>
                </c:pt>
                <c:pt idx="233">
                  <c:v>23</c:v>
                </c:pt>
                <c:pt idx="234">
                  <c:v>40</c:v>
                </c:pt>
                <c:pt idx="235">
                  <c:v>33</c:v>
                </c:pt>
                <c:pt idx="236">
                  <c:v>1</c:v>
                </c:pt>
                <c:pt idx="237">
                  <c:v>923</c:v>
                </c:pt>
                <c:pt idx="238">
                  <c:v>3483</c:v>
                </c:pt>
                <c:pt idx="239">
                  <c:v>25</c:v>
                </c:pt>
                <c:pt idx="240">
                  <c:v>331</c:v>
                </c:pt>
                <c:pt idx="241">
                  <c:v>830</c:v>
                </c:pt>
                <c:pt idx="242">
                  <c:v>147</c:v>
                </c:pt>
                <c:pt idx="243">
                  <c:v>328</c:v>
                </c:pt>
                <c:pt idx="244">
                  <c:v>1257</c:v>
                </c:pt>
                <c:pt idx="245">
                  <c:v>393</c:v>
                </c:pt>
                <c:pt idx="246">
                  <c:v>1072</c:v>
                </c:pt>
                <c:pt idx="247">
                  <c:v>33</c:v>
                </c:pt>
                <c:pt idx="248">
                  <c:v>128</c:v>
                </c:pt>
                <c:pt idx="249">
                  <c:v>73</c:v>
                </c:pt>
                <c:pt idx="250">
                  <c:v>26</c:v>
                </c:pt>
                <c:pt idx="251">
                  <c:v>2468</c:v>
                </c:pt>
                <c:pt idx="252">
                  <c:v>80</c:v>
                </c:pt>
                <c:pt idx="253">
                  <c:v>17</c:v>
                </c:pt>
                <c:pt idx="254">
                  <c:v>30</c:v>
                </c:pt>
                <c:pt idx="255">
                  <c:v>108</c:v>
                </c:pt>
                <c:pt idx="256">
                  <c:v>31</c:v>
                </c:pt>
                <c:pt idx="257">
                  <c:v>16</c:v>
                </c:pt>
                <c:pt idx="258">
                  <c:v>803</c:v>
                </c:pt>
                <c:pt idx="259">
                  <c:v>7</c:v>
                </c:pt>
                <c:pt idx="260">
                  <c:v>32</c:v>
                </c:pt>
                <c:pt idx="261">
                  <c:v>245</c:v>
                </c:pt>
                <c:pt idx="262">
                  <c:v>1</c:v>
                </c:pt>
                <c:pt idx="263">
                  <c:v>49</c:v>
                </c:pt>
                <c:pt idx="264">
                  <c:v>104</c:v>
                </c:pt>
                <c:pt idx="265">
                  <c:v>38</c:v>
                </c:pt>
                <c:pt idx="266">
                  <c:v>1910</c:v>
                </c:pt>
                <c:pt idx="267">
                  <c:v>10</c:v>
                </c:pt>
                <c:pt idx="268">
                  <c:v>908</c:v>
                </c:pt>
                <c:pt idx="269">
                  <c:v>137</c:v>
                </c:pt>
                <c:pt idx="270">
                  <c:v>132</c:v>
                </c:pt>
                <c:pt idx="271">
                  <c:v>29</c:v>
                </c:pt>
                <c:pt idx="272">
                  <c:v>2062</c:v>
                </c:pt>
                <c:pt idx="273">
                  <c:v>133</c:v>
                </c:pt>
                <c:pt idx="274">
                  <c:v>15</c:v>
                </c:pt>
                <c:pt idx="275">
                  <c:v>3182</c:v>
                </c:pt>
                <c:pt idx="276">
                  <c:v>454</c:v>
                </c:pt>
                <c:pt idx="277">
                  <c:v>15</c:v>
                </c:pt>
                <c:pt idx="278">
                  <c:v>1335</c:v>
                </c:pt>
                <c:pt idx="279">
                  <c:v>101</c:v>
                </c:pt>
                <c:pt idx="280">
                  <c:v>1</c:v>
                </c:pt>
                <c:pt idx="281">
                  <c:v>41</c:v>
                </c:pt>
                <c:pt idx="282">
                  <c:v>57</c:v>
                </c:pt>
                <c:pt idx="283">
                  <c:v>92</c:v>
                </c:pt>
                <c:pt idx="284">
                  <c:v>931</c:v>
                </c:pt>
                <c:pt idx="285">
                  <c:v>2179</c:v>
                </c:pt>
                <c:pt idx="286">
                  <c:v>17</c:v>
                </c:pt>
                <c:pt idx="287">
                  <c:v>934</c:v>
                </c:pt>
                <c:pt idx="288">
                  <c:v>143</c:v>
                </c:pt>
                <c:pt idx="289">
                  <c:v>1625</c:v>
                </c:pt>
                <c:pt idx="290">
                  <c:v>226</c:v>
                </c:pt>
                <c:pt idx="291">
                  <c:v>40</c:v>
                </c:pt>
                <c:pt idx="292">
                  <c:v>1</c:v>
                </c:pt>
                <c:pt idx="293">
                  <c:v>13</c:v>
                </c:pt>
                <c:pt idx="294">
                  <c:v>168</c:v>
                </c:pt>
                <c:pt idx="295">
                  <c:v>100</c:v>
                </c:pt>
                <c:pt idx="296">
                  <c:v>65</c:v>
                </c:pt>
                <c:pt idx="297">
                  <c:v>243</c:v>
                </c:pt>
                <c:pt idx="298">
                  <c:v>86</c:v>
                </c:pt>
                <c:pt idx="299">
                  <c:v>24</c:v>
                </c:pt>
                <c:pt idx="300">
                  <c:v>35</c:v>
                </c:pt>
                <c:pt idx="301">
                  <c:v>886</c:v>
                </c:pt>
                <c:pt idx="302">
                  <c:v>19</c:v>
                </c:pt>
                <c:pt idx="303">
                  <c:v>86</c:v>
                </c:pt>
                <c:pt idx="304">
                  <c:v>136</c:v>
                </c:pt>
                <c:pt idx="305">
                  <c:v>210</c:v>
                </c:pt>
                <c:pt idx="306">
                  <c:v>782</c:v>
                </c:pt>
                <c:pt idx="307">
                  <c:v>1130</c:v>
                </c:pt>
                <c:pt idx="308">
                  <c:v>26</c:v>
                </c:pt>
                <c:pt idx="309">
                  <c:v>5</c:v>
                </c:pt>
                <c:pt idx="310">
                  <c:v>67</c:v>
                </c:pt>
                <c:pt idx="311">
                  <c:v>955</c:v>
                </c:pt>
                <c:pt idx="312">
                  <c:v>75</c:v>
                </c:pt>
                <c:pt idx="313">
                  <c:v>30</c:v>
                </c:pt>
                <c:pt idx="314">
                  <c:v>1194</c:v>
                </c:pt>
                <c:pt idx="315">
                  <c:v>1059</c:v>
                </c:pt>
                <c:pt idx="316">
                  <c:v>5681</c:v>
                </c:pt>
                <c:pt idx="317">
                  <c:v>1467</c:v>
                </c:pt>
                <c:pt idx="318">
                  <c:v>1</c:v>
                </c:pt>
                <c:pt idx="319">
                  <c:v>326</c:v>
                </c:pt>
                <c:pt idx="320">
                  <c:v>115</c:v>
                </c:pt>
                <c:pt idx="321">
                  <c:v>117</c:v>
                </c:pt>
                <c:pt idx="322">
                  <c:v>940</c:v>
                </c:pt>
                <c:pt idx="323">
                  <c:v>672</c:v>
                </c:pt>
                <c:pt idx="324">
                  <c:v>774</c:v>
                </c:pt>
                <c:pt idx="325">
                  <c:v>662</c:v>
                </c:pt>
                <c:pt idx="326">
                  <c:v>3387</c:v>
                </c:pt>
                <c:pt idx="327">
                  <c:v>73</c:v>
                </c:pt>
                <c:pt idx="328">
                  <c:v>3304</c:v>
                </c:pt>
                <c:pt idx="329">
                  <c:v>296</c:v>
                </c:pt>
                <c:pt idx="330">
                  <c:v>60</c:v>
                </c:pt>
                <c:pt idx="331">
                  <c:v>37</c:v>
                </c:pt>
                <c:pt idx="332">
                  <c:v>1</c:v>
                </c:pt>
                <c:pt idx="333">
                  <c:v>1220</c:v>
                </c:pt>
                <c:pt idx="334">
                  <c:v>679</c:v>
                </c:pt>
                <c:pt idx="335">
                  <c:v>106</c:v>
                </c:pt>
                <c:pt idx="336">
                  <c:v>1482</c:v>
                </c:pt>
                <c:pt idx="337">
                  <c:v>1000</c:v>
                </c:pt>
                <c:pt idx="338">
                  <c:v>838</c:v>
                </c:pt>
                <c:pt idx="339">
                  <c:v>56</c:v>
                </c:pt>
                <c:pt idx="340">
                  <c:v>1684</c:v>
                </c:pt>
                <c:pt idx="341">
                  <c:v>12</c:v>
                </c:pt>
                <c:pt idx="342">
                  <c:v>38</c:v>
                </c:pt>
                <c:pt idx="343">
                  <c:v>5</c:v>
                </c:pt>
                <c:pt idx="344">
                  <c:v>2253</c:v>
                </c:pt>
                <c:pt idx="345">
                  <c:v>120</c:v>
                </c:pt>
                <c:pt idx="346">
                  <c:v>75</c:v>
                </c:pt>
                <c:pt idx="347">
                  <c:v>1467</c:v>
                </c:pt>
                <c:pt idx="348">
                  <c:v>1</c:v>
                </c:pt>
                <c:pt idx="349">
                  <c:v>48</c:v>
                </c:pt>
                <c:pt idx="350">
                  <c:v>88</c:v>
                </c:pt>
                <c:pt idx="351">
                  <c:v>2307</c:v>
                </c:pt>
                <c:pt idx="352">
                  <c:v>15</c:v>
                </c:pt>
                <c:pt idx="353">
                  <c:v>558</c:v>
                </c:pt>
                <c:pt idx="354">
                  <c:v>674</c:v>
                </c:pt>
                <c:pt idx="355">
                  <c:v>452</c:v>
                </c:pt>
                <c:pt idx="356">
                  <c:v>200</c:v>
                </c:pt>
                <c:pt idx="357">
                  <c:v>55</c:v>
                </c:pt>
                <c:pt idx="358">
                  <c:v>27</c:v>
                </c:pt>
                <c:pt idx="359">
                  <c:v>44</c:v>
                </c:pt>
                <c:pt idx="360">
                  <c:v>18</c:v>
                </c:pt>
                <c:pt idx="361">
                  <c:v>53</c:v>
                </c:pt>
                <c:pt idx="362">
                  <c:v>24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CA5-B383-AB9379DA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21055"/>
        <c:axId val="432813375"/>
      </c:scatterChart>
      <c:valAx>
        <c:axId val="4328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13375"/>
        <c:crosses val="autoZero"/>
        <c:crossBetween val="midCat"/>
      </c:valAx>
      <c:valAx>
        <c:axId val="4328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Success 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Box and Whisker</a:t>
          </a:r>
        </a:p>
      </cx:txPr>
    </cx:title>
    <cx:plotArea>
      <cx:plotAreaRegion>
        <cx:series layoutId="boxWhisker" uniqueId="{4A281BBF-804F-435E-A9DD-B45C3149DBD6}">
          <cx:tx>
            <cx:txData>
              <cx:f>_xlchart.v1.8</cx:f>
              <cx:v>unique_id 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278E8E-76B2-4DE8-8D92-CDF7BBA1411D}">
          <cx:tx>
            <cx:txData>
              <cx:f>_xlchart.v1.10</cx:f>
              <cx:v>backers_count</cx:v>
            </cx:txData>
          </cx:tx>
          <cx:spPr>
            <a:solidFill>
              <a:schemeClr val="accent1"/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Fail 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 Box and Whisker</a:t>
          </a:r>
        </a:p>
      </cx:txPr>
    </cx:title>
    <cx:plotArea>
      <cx:plotAreaRegion>
        <cx:series layoutId="boxWhisker" uniqueId="{6EDDC4E0-4EC9-49FC-8A52-7A592A99C25E}">
          <cx:tx>
            <cx:txData>
              <cx:f>_xlchart.v1.4</cx:f>
              <cx:v>unique_id failed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6AB8B9-907E-4557-A020-BB21DD3502C9}">
          <cx:tx>
            <cx:txData>
              <cx:f>_xlchart.v1.6</cx:f>
              <cx:v>backers_count</cx:v>
            </cx:txData>
          </cx:tx>
          <cx:spPr>
            <a:solidFill>
              <a:srgbClr val="920000"/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85725</xdr:rowOff>
    </xdr:from>
    <xdr:to>
      <xdr:col>16</xdr:col>
      <xdr:colOff>257175</xdr:colOff>
      <xdr:row>21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FAF80-BADE-062F-5899-26F99A26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57150</xdr:rowOff>
    </xdr:from>
    <xdr:to>
      <xdr:col>19</xdr:col>
      <xdr:colOff>219075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9F0D-54F1-ABC9-450E-0646C1DB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114300</xdr:rowOff>
    </xdr:from>
    <xdr:to>
      <xdr:col>13</xdr:col>
      <xdr:colOff>104774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9E52-4817-CDE6-A561-84CA14DD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66675</xdr:rowOff>
    </xdr:from>
    <xdr:to>
      <xdr:col>8</xdr:col>
      <xdr:colOff>38099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4EDC-42F1-B726-C31C-0A63E970A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9</xdr:row>
      <xdr:rowOff>104775</xdr:rowOff>
    </xdr:from>
    <xdr:to>
      <xdr:col>5</xdr:col>
      <xdr:colOff>866775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F58EC-388C-1673-2CA0-DDCF95CF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9</xdr:row>
      <xdr:rowOff>85725</xdr:rowOff>
    </xdr:from>
    <xdr:to>
      <xdr:col>11</xdr:col>
      <xdr:colOff>904875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D5A27-6FC9-0F2C-E8DA-4B3D9C04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185738</xdr:colOff>
      <xdr:row>34</xdr:row>
      <xdr:rowOff>123825</xdr:rowOff>
    </xdr:from>
    <xdr:to>
      <xdr:col>5</xdr:col>
      <xdr:colOff>714375</xdr:colOff>
      <xdr:row>57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A50116-F00E-2D93-DA43-FFE232EE6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113" y="6924675"/>
              <a:ext cx="2195512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152400</xdr:colOff>
      <xdr:row>34</xdr:row>
      <xdr:rowOff>104775</xdr:rowOff>
    </xdr:from>
    <xdr:to>
      <xdr:col>11</xdr:col>
      <xdr:colOff>857250</xdr:colOff>
      <xdr:row>57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8559039-4B1F-2190-A380-A4261BA4A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3950" y="6905625"/>
              <a:ext cx="2324100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Lloyd" refreshedDate="45087.931571527777" createdVersion="8" refreshedVersion="8" minRefreshableVersion="3" recordCount="1000" xr:uid="{8B1A26ED-1133-48D1-AD9E-55E60975066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9.6153846153846159E-2"/>
    <x v="1"/>
    <n v="158"/>
    <n v="92.151898734177209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0.7605789942675919"/>
    <x v="1"/>
    <n v="1425"/>
    <n v="100.01614035087719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.6955995155429955"/>
    <x v="0"/>
    <n v="24"/>
    <n v="103.20833333333333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1.4434947768281101"/>
    <x v="0"/>
    <n v="53"/>
    <n v="99.339622641509436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0.57597574838954146"/>
    <x v="1"/>
    <n v="174"/>
    <n v="75.833333333333329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4.7706422018348622"/>
    <x v="0"/>
    <n v="18"/>
    <n v="60.555555555555557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0.30527101282138253"/>
    <x v="1"/>
    <n v="227"/>
    <n v="64.93832599118943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5.0168595643853093"/>
    <x v="2"/>
    <n v="708"/>
    <n v="30.99717514124293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1.9326683291770574"/>
    <x v="0"/>
    <n v="44"/>
    <n v="72.909090909090907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0.37577684636508168"/>
    <x v="1"/>
    <n v="220"/>
    <n v="62.9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2.0792079207920793"/>
    <x v="0"/>
    <n v="27"/>
    <n v="112.22222222222223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1.1192041215135904"/>
    <x v="0"/>
    <n v="55"/>
    <n v="102.34545454545454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0.40796503156872266"/>
    <x v="1"/>
    <n v="98"/>
    <n v="105.05102040816327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1.4976897339210793"/>
    <x v="0"/>
    <n v="200"/>
    <n v="94.144999999999996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2.1138126724631645"/>
    <x v="0"/>
    <n v="452"/>
    <n v="84.986725663716811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0.15397156054705191"/>
    <x v="1"/>
    <n v="100"/>
    <n v="110.41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0.62738699988876112"/>
    <x v="1"/>
    <n v="1249"/>
    <n v="107.96236989591674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1.4944982755789127"/>
    <x v="3"/>
    <n v="135"/>
    <n v="45.103703703703701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2.0605980679832516"/>
    <x v="0"/>
    <n v="674"/>
    <n v="45.001483679525222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0.89092580575383951"/>
    <x v="1"/>
    <n v="1396"/>
    <n v="105.97134670487107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2.4394674694417771"/>
    <x v="0"/>
    <n v="558"/>
    <n v="69.055555555555557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0.78081648830757033"/>
    <x v="1"/>
    <n v="890"/>
    <n v="85.044943820224717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0.30116450274394324"/>
    <x v="1"/>
    <n v="142"/>
    <n v="105.22535211267606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0.88627142541987591"/>
    <x v="1"/>
    <n v="2673"/>
    <n v="39.003741114852225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0.46202956989247312"/>
    <x v="1"/>
    <n v="163"/>
    <n v="73.030674846625772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2.0747288377658548"/>
    <x v="3"/>
    <n v="1480"/>
    <n v="35.009459459459457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1.2507817385866167"/>
    <x v="0"/>
    <n v="15"/>
    <n v="106.6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0.95033966650924551"/>
    <x v="1"/>
    <n v="2220"/>
    <n v="61.997747747747745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0.30404398370483227"/>
    <x v="1"/>
    <n v="1606"/>
    <n v="94.000622665006233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0.62262193012798339"/>
    <x v="1"/>
    <n v="129"/>
    <n v="112.05426356589147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0.32258064516129031"/>
    <x v="1"/>
    <n v="226"/>
    <n v="48.0088495575221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1.1519686117067385"/>
    <x v="0"/>
    <n v="2307"/>
    <n v="38.004334633723452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0.26467579850895784"/>
    <x v="1"/>
    <n v="5419"/>
    <n v="35.000184535892231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0.66310160427807485"/>
    <x v="1"/>
    <n v="165"/>
    <n v="8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0.66533070381915727"/>
    <x v="1"/>
    <n v="1965"/>
    <n v="95.993893129770996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0.63578564940962756"/>
    <x v="1"/>
    <n v="16"/>
    <n v="68.8125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0.71434870799894168"/>
    <x v="1"/>
    <n v="107"/>
    <n v="105.97196261682242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0.30738720872583042"/>
    <x v="1"/>
    <n v="134"/>
    <n v="75.261194029850742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1.9693654266958425"/>
    <x v="0"/>
    <n v="88"/>
    <n v="57.125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0.59147734910606264"/>
    <x v="1"/>
    <n v="198"/>
    <n v="75.141414141414145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0.4696410600469641"/>
    <x v="1"/>
    <n v="111"/>
    <n v="107.42342342342343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0.22525341008634714"/>
    <x v="1"/>
    <n v="222"/>
    <n v="35.995495495495497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0.53781071686233362"/>
    <x v="1"/>
    <n v="6212"/>
    <n v="26.998873148744366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0.15178825538373969"/>
    <x v="1"/>
    <n v="98"/>
    <n v="107.56122448979592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2.0971302428256071"/>
    <x v="0"/>
    <n v="48"/>
    <n v="94.375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0.87120320226041914"/>
    <x v="1"/>
    <n v="92"/>
    <n v="46.163043478260867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0.210408191892271"/>
    <x v="1"/>
    <n v="149"/>
    <n v="47.845637583892618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0.25841597988545884"/>
    <x v="1"/>
    <n v="2431"/>
    <n v="53.007815713698065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0.52735662491760049"/>
    <x v="1"/>
    <n v="303"/>
    <n v="45.059405940594061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50"/>
    <x v="0"/>
    <n v="1"/>
    <n v="2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1.0885206171726003"/>
    <x v="0"/>
    <n v="1467"/>
    <n v="99.006816632583508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2.928019520130134"/>
    <x v="0"/>
    <n v="75"/>
    <n v="32.786666666666669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0.71220459695694405"/>
    <x v="1"/>
    <n v="209"/>
    <n v="59.119617224880386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1.1127596439169138"/>
    <x v="0"/>
    <n v="120"/>
    <n v="44.93333333333333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0.56189341052273112"/>
    <x v="1"/>
    <n v="131"/>
    <n v="89.664122137404576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0.69607587227007739"/>
    <x v="1"/>
    <n v="164"/>
    <n v="70.079268292682926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0.46452026269421753"/>
    <x v="1"/>
    <n v="201"/>
    <n v="31.059701492537314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0.44031311154598823"/>
    <x v="1"/>
    <n v="211"/>
    <n v="29.061611374407583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0.36354193715917943"/>
    <x v="1"/>
    <n v="128"/>
    <n v="30.0859375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0.69266233813981193"/>
    <x v="1"/>
    <n v="1600"/>
    <n v="84.998125000000002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1.078213802435724"/>
    <x v="0"/>
    <n v="2253"/>
    <n v="82.001775410563695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0.13838915029061721"/>
    <x v="1"/>
    <n v="249"/>
    <n v="58.040160642570278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8.4380610412926398"/>
    <x v="0"/>
    <n v="5"/>
    <n v="111.4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1.0241404535479151"/>
    <x v="0"/>
    <n v="38"/>
    <n v="71.94736842105263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0.42346407497396737"/>
    <x v="1"/>
    <n v="236"/>
    <n v="61.038135593220339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2.2188217291507271"/>
    <x v="0"/>
    <n v="12"/>
    <n v="108.91666666666667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0.61581786720048859"/>
    <x v="1"/>
    <n v="4065"/>
    <n v="29.001722017220171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0.39288668320926384"/>
    <x v="1"/>
    <n v="246"/>
    <n v="58.975609756097562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4.1557075223566544"/>
    <x v="3"/>
    <n v="17"/>
    <n v="111.82352941176471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0.80813692870085674"/>
    <x v="1"/>
    <n v="2475"/>
    <n v="63.99555555555555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0.92535471930906843"/>
    <x v="1"/>
    <n v="76"/>
    <n v="85.315789473684205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0.14917951268025859"/>
    <x v="1"/>
    <n v="54"/>
    <n v="74.481481481481481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0.15130228034151086"/>
    <x v="1"/>
    <n v="88"/>
    <n v="105.14772727272727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0.81658291457286436"/>
    <x v="1"/>
    <n v="85"/>
    <n v="56.188235294117646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0.66411063946323434"/>
    <x v="1"/>
    <n v="170"/>
    <n v="85.917647058823533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1.2803016886647984"/>
    <x v="0"/>
    <n v="1684"/>
    <n v="57.0029691211401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2.1300448430493275"/>
    <x v="0"/>
    <n v="56"/>
    <n v="79.642857142857139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0.33244680851063829"/>
    <x v="1"/>
    <n v="330"/>
    <n v="41.018181818181816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1.4368101819628121"/>
    <x v="0"/>
    <n v="838"/>
    <n v="48.004773269689736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0.15687393040501996"/>
    <x v="1"/>
    <n v="127"/>
    <n v="55.212598425196852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0.44377525952928126"/>
    <x v="1"/>
    <n v="411"/>
    <n v="92.109489051094897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6.678688305616777E-2"/>
    <x v="1"/>
    <n v="180"/>
    <n v="83.183333333333337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2.6602660266026601"/>
    <x v="0"/>
    <n v="1000"/>
    <n v="39.996000000000002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0.75546145703012224"/>
    <x v="1"/>
    <n v="374"/>
    <n v="111.1336898395722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0.76205287713841363"/>
    <x v="1"/>
    <n v="71"/>
    <n v="90.563380281690144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0.59653365578395812"/>
    <x v="1"/>
    <n v="203"/>
    <n v="61.108374384236456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1.6132964889466841"/>
    <x v="0"/>
    <n v="1482"/>
    <n v="83.022941970310384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0.38350910834132312"/>
    <x v="1"/>
    <n v="113"/>
    <n v="110.76106194690266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0.39590125756870054"/>
    <x v="1"/>
    <n v="96"/>
    <n v="89.458333333333329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1.2720156555772995"/>
    <x v="0"/>
    <n v="106"/>
    <n v="57.849056603773583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2.0659275921165383"/>
    <x v="0"/>
    <n v="679"/>
    <n v="109.99705449189985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0.38628681796233705"/>
    <x v="1"/>
    <n v="498"/>
    <n v="103.96586345381526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1.6515627609028949"/>
    <x v="3"/>
    <n v="610"/>
    <n v="107.99508196721311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0.32928352446917225"/>
    <x v="1"/>
    <n v="180"/>
    <n v="48.927777777777777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0.88495575221238942"/>
    <x v="1"/>
    <n v="27"/>
    <n v="37.666666666666664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0.46002653237675972"/>
    <x v="1"/>
    <n v="2331"/>
    <n v="64.999141999141997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0.10791068315763261"/>
    <x v="1"/>
    <n v="113"/>
    <n v="106.61061946902655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2.9680434584686353"/>
    <x v="0"/>
    <n v="1220"/>
    <n v="27.009016393442622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0.50832720219383321"/>
    <x v="1"/>
    <n v="164"/>
    <n v="91.16463414634147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00"/>
    <x v="0"/>
    <n v="1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9.7900576525617317E-2"/>
    <x v="1"/>
    <n v="164"/>
    <n v="56.054878048780488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0.35501823066589905"/>
    <x v="1"/>
    <n v="336"/>
    <n v="31.017857142857142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4.0633888663145061"/>
    <x v="0"/>
    <n v="37"/>
    <n v="66.513513513513516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0.69861624751645446"/>
    <x v="1"/>
    <n v="1917"/>
    <n v="89.005216484089729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0.69183029809746666"/>
    <x v="1"/>
    <n v="95"/>
    <n v="103.46315789473684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0.27845209196058834"/>
    <x v="1"/>
    <n v="147"/>
    <n v="95.278911564625844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0.53623410448904552"/>
    <x v="1"/>
    <n v="86"/>
    <n v="75.895348837209298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0.16799193638705343"/>
    <x v="1"/>
    <n v="83"/>
    <n v="107.57831325301204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1.6888600194868464"/>
    <x v="0"/>
    <n v="60"/>
    <n v="51.31666666666667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6.6832496362697702"/>
    <x v="0"/>
    <n v="296"/>
    <n v="71.983108108108112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0.83363881987155986"/>
    <x v="1"/>
    <n v="676"/>
    <n v="108.95414201183432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0.37198258804907003"/>
    <x v="1"/>
    <n v="361"/>
    <n v="35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0.26533729999195949"/>
    <x v="1"/>
    <n v="131"/>
    <n v="94.938931297709928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0.13752171395483498"/>
    <x v="1"/>
    <n v="126"/>
    <n v="109.65079365079364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1.1466343838989697"/>
    <x v="0"/>
    <n v="3304"/>
    <n v="44.001815980629537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1.1363636363636365"/>
    <x v="0"/>
    <n v="73"/>
    <n v="86.794520547945211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0.57491493605537958"/>
    <x v="1"/>
    <n v="275"/>
    <n v="30.992727272727272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0.85025980160604631"/>
    <x v="1"/>
    <n v="67"/>
    <n v="94.791044776119406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0.46520282843319688"/>
    <x v="1"/>
    <n v="154"/>
    <n v="69.79220779220779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0.66891121561921052"/>
    <x v="1"/>
    <n v="1782"/>
    <n v="63.003367003367003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0.45591328589688107"/>
    <x v="1"/>
    <n v="903"/>
    <n v="110.0343300110742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1.5535744705013912"/>
    <x v="0"/>
    <n v="3387"/>
    <n v="25.997933274284026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5.3698779161126557"/>
    <x v="0"/>
    <n v="662"/>
    <n v="49.987915407854985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0.2719096423342397"/>
    <x v="1"/>
    <n v="94"/>
    <n v="101.72340425531915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0.62536873156342188"/>
    <x v="1"/>
    <n v="180"/>
    <n v="47.083333333333336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2.5884482238533693"/>
    <x v="0"/>
    <n v="774"/>
    <n v="89.944444444444443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1.9447114025665668"/>
    <x v="0"/>
    <n v="672"/>
    <n v="78.96875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1.6574326227814817"/>
    <x v="3"/>
    <n v="532"/>
    <n v="80.067669172932327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1.223717409587888"/>
    <x v="3"/>
    <n v="55"/>
    <n v="86.472727272727269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0.64321608040201006"/>
    <x v="1"/>
    <n v="533"/>
    <n v="28.001876172607879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0.99147583616268153"/>
    <x v="1"/>
    <n v="2443"/>
    <n v="67.996725337699544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0.86071987480438183"/>
    <x v="1"/>
    <n v="89"/>
    <n v="43.078651685393261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0.32177332856632107"/>
    <x v="1"/>
    <n v="159"/>
    <n v="87.9559748427672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1.1143714720903144"/>
    <x v="0"/>
    <n v="940"/>
    <n v="94.987234042553197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1.403061224489796"/>
    <x v="0"/>
    <n v="117"/>
    <n v="46.905982905982903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0.429988974641677"/>
    <x v="3"/>
    <n v="58"/>
    <n v="46.91379310344827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0.38200339558573854"/>
    <x v="1"/>
    <n v="50"/>
    <n v="94.24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1.0416666666666667"/>
    <x v="0"/>
    <n v="115"/>
    <n v="80.1391304347826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4.7854099553153899"/>
    <x v="0"/>
    <n v="326"/>
    <n v="59.036809815950917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0.44810167834446796"/>
    <x v="1"/>
    <n v="186"/>
    <n v="65.989247311827953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0.98433935979670251"/>
    <x v="1"/>
    <n v="1071"/>
    <n v="60.992530345471522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0.43470700747696051"/>
    <x v="1"/>
    <n v="117"/>
    <n v="98.30769230769230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0.73750341436765909"/>
    <x v="1"/>
    <n v="70"/>
    <n v="104.6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0.77459333849728895"/>
    <x v="1"/>
    <n v="135"/>
    <n v="86.066666666666663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0.42281152753348666"/>
    <x v="1"/>
    <n v="768"/>
    <n v="76.989583333333329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5.7971014492753623"/>
    <x v="3"/>
    <n v="51"/>
    <n v="29.764705882352942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0.88893648923637147"/>
    <x v="1"/>
    <n v="199"/>
    <n v="46.91959798994975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0.82629942247889832"/>
    <x v="1"/>
    <n v="107"/>
    <n v="105.18691588785046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0.45481220657276994"/>
    <x v="1"/>
    <n v="195"/>
    <n v="69.907692307692301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00"/>
    <x v="0"/>
    <n v="1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1.558435657734816"/>
    <x v="0"/>
    <n v="1467"/>
    <n v="60.011588275391958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0.23636891777209479"/>
    <x v="1"/>
    <n v="3376"/>
    <n v="52.006220379146917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1.0754519851003908"/>
    <x v="0"/>
    <n v="5681"/>
    <n v="31.000176025347649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1.7019374068554396"/>
    <x v="0"/>
    <n v="1059"/>
    <n v="95.042492917847028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1.5379357484620642"/>
    <x v="0"/>
    <n v="1194"/>
    <n v="75.968174204355108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1.3524559708701791"/>
    <x v="3"/>
    <n v="379"/>
    <n v="71.013192612137203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1.8987341772151898"/>
    <x v="0"/>
    <n v="30"/>
    <n v="73.733333333333334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0.45258620689655171"/>
    <x v="1"/>
    <n v="41"/>
    <n v="113.17073170731707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0.99988495047640957"/>
    <x v="1"/>
    <n v="1821"/>
    <n v="105.0093355299286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0.61609549480169423"/>
    <x v="1"/>
    <n v="164"/>
    <n v="79.176829268292678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1.2790697674418605"/>
    <x v="0"/>
    <n v="75"/>
    <n v="57.333333333333336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0.66783446463761764"/>
    <x v="1"/>
    <n v="157"/>
    <n v="58.178343949044589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0.39485559566787004"/>
    <x v="1"/>
    <n v="246"/>
    <n v="36.032520325203251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0.99830851381380381"/>
    <x v="1"/>
    <n v="1396"/>
    <n v="107.99068767908309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0.81973902556243705"/>
    <x v="1"/>
    <n v="2506"/>
    <n v="44.00598563447725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0.72922092417590589"/>
    <x v="1"/>
    <n v="244"/>
    <n v="55.077868852459019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0.24065161051462422"/>
    <x v="1"/>
    <n v="146"/>
    <n v="74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.1939561672525993"/>
    <x v="0"/>
    <n v="955"/>
    <n v="41.996858638743454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0.23580370606511422"/>
    <x v="1"/>
    <n v="1267"/>
    <n v="77.988161010260455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4.026772793053546"/>
    <x v="0"/>
    <n v="67"/>
    <n v="82.507462686567166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9.4049904030710181"/>
    <x v="0"/>
    <n v="5"/>
    <n v="104.2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1.2066365007541477"/>
    <x v="0"/>
    <n v="26"/>
    <n v="25.5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0.61344244615726207"/>
    <x v="1"/>
    <n v="1561"/>
    <n v="100.98334401024984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0.11177347242921014"/>
    <x v="1"/>
    <n v="48"/>
    <n v="111.83333333333333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3.8180324069196572"/>
    <x v="0"/>
    <n v="1130"/>
    <n v="41.999115044247787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.3362770160353241"/>
    <x v="0"/>
    <n v="782"/>
    <n v="110.05115089514067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0.24010941067991806"/>
    <x v="1"/>
    <n v="2739"/>
    <n v="58.997079225994888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1.0394110004330879"/>
    <x v="0"/>
    <n v="210"/>
    <n v="32.985714285714288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0.2795489524766781"/>
    <x v="1"/>
    <n v="3537"/>
    <n v="45.005654509471306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0.32419414597999258"/>
    <x v="1"/>
    <n v="2107"/>
    <n v="81.98196487897485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1.6180620884289747"/>
    <x v="0"/>
    <n v="136"/>
    <n v="39.080882352941174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0.13844189016602809"/>
    <x v="1"/>
    <n v="3318"/>
    <n v="58.996383363471971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1.446808510638298"/>
    <x v="0"/>
    <n v="86"/>
    <n v="40.988372093023258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0.34123222748815168"/>
    <x v="1"/>
    <n v="340"/>
    <n v="31.029411764705884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1.392757660167131"/>
    <x v="0"/>
    <n v="19"/>
    <n v="37.789473684210527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.1313914944636436"/>
    <x v="0"/>
    <n v="886"/>
    <n v="32.006772009029348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0.43502138975604115"/>
    <x v="1"/>
    <n v="1442"/>
    <n v="95.966712898751737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.1238095238095238"/>
    <x v="0"/>
    <n v="35"/>
    <n v="7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4.250733268153942"/>
    <x v="3"/>
    <n v="441"/>
    <n v="102.0498866213152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1.4578408195429473"/>
    <x v="0"/>
    <n v="24"/>
    <n v="105.75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2.6348808030112925"/>
    <x v="0"/>
    <n v="86"/>
    <n v="37.069767441860463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5.0017611835153222"/>
    <x v="0"/>
    <n v="243"/>
    <n v="35.049382716049379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2.191235059760956"/>
    <x v="0"/>
    <n v="65"/>
    <n v="46.338461538461537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0.81459385039008725"/>
    <x v="1"/>
    <n v="126"/>
    <n v="69.174603174603178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0.27643158318316219"/>
    <x v="1"/>
    <n v="524"/>
    <n v="109.07824427480917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1.5836230204712245"/>
    <x v="0"/>
    <n v="100"/>
    <n v="51.78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0.33534006056964899"/>
    <x v="1"/>
    <n v="1989"/>
    <n v="82.010055304172951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10.461844065552061"/>
    <x v="0"/>
    <n v="168"/>
    <n v="35.958333333333336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1.859504132231405"/>
    <x v="0"/>
    <n v="13"/>
    <n v="74.461538461538467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50"/>
    <x v="0"/>
    <n v="1"/>
    <n v="2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0.14680181754631247"/>
    <x v="1"/>
    <n v="157"/>
    <n v="91.114649681528661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1.2685312547760965"/>
    <x v="3"/>
    <n v="82"/>
    <n v="79.79268292682927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0.74400376396622769"/>
    <x v="1"/>
    <n v="4498"/>
    <n v="42.99977767896842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29.655990510083036"/>
    <x v="0"/>
    <n v="40"/>
    <n v="63.225000000000001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0.23156394727467047"/>
    <x v="1"/>
    <n v="80"/>
    <n v="70.174999999999997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2.5743707093821508"/>
    <x v="3"/>
    <n v="57"/>
    <n v="61.333333333333336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0.23490721165139769"/>
    <x v="1"/>
    <n v="43"/>
    <n v="99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0.98890060770428412"/>
    <x v="1"/>
    <n v="2053"/>
    <n v="96.984900146127615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4.7194991749975737"/>
    <x v="2"/>
    <n v="808"/>
    <n v="51.004950495049506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1.4831177027453455"/>
    <x v="0"/>
    <n v="226"/>
    <n v="28.044247787610619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1.0534813319878911"/>
    <x v="0"/>
    <n v="1625"/>
    <n v="60.984615384615381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0.65853658536585369"/>
    <x v="1"/>
    <n v="168"/>
    <n v="73.21428571428570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0.51239004599269011"/>
    <x v="1"/>
    <n v="4289"/>
    <n v="39.997435299603637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9.773806199385647E-2"/>
    <x v="1"/>
    <n v="165"/>
    <n v="86.812121212121212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26.029216467463481"/>
    <x v="0"/>
    <n v="143"/>
    <n v="42.125874125874127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0.64486729086853078"/>
    <x v="1"/>
    <n v="1815"/>
    <n v="103.97851239669421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2.2344632280568457"/>
    <x v="0"/>
    <n v="934"/>
    <n v="62.003211991434689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0.46307579819644162"/>
    <x v="1"/>
    <n v="397"/>
    <n v="31.005037783375315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0.30108955428637446"/>
    <x v="1"/>
    <n v="1539"/>
    <n v="89.991552956465242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11.84407796101949"/>
    <x v="0"/>
    <n v="17"/>
    <n v="39.235294117647058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1.0139364099140449"/>
    <x v="0"/>
    <n v="2179"/>
    <n v="54.993116108306566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0.72474709346217725"/>
    <x v="1"/>
    <n v="138"/>
    <n v="47.992753623188406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1.0659731125682259"/>
    <x v="0"/>
    <n v="931"/>
    <n v="87.966702470461868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0.24774594001658773"/>
    <x v="1"/>
    <n v="3594"/>
    <n v="51.999165275459099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0.38435809929817799"/>
    <x v="1"/>
    <n v="5880"/>
    <n v="29.999659863945578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0.27275206836985183"/>
    <x v="1"/>
    <n v="112"/>
    <n v="98.205357142857139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0.59269496160621304"/>
    <x v="1"/>
    <n v="943"/>
    <n v="108.96182396606575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0.83397842179108805"/>
    <x v="1"/>
    <n v="2468"/>
    <n v="66.998379254457049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0.51629090821360935"/>
    <x v="1"/>
    <n v="2551"/>
    <n v="64.99333594668758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0.23800079333597779"/>
    <x v="1"/>
    <n v="101"/>
    <n v="99.84158415841584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1.3036393264530146"/>
    <x v="3"/>
    <n v="67"/>
    <n v="82.432835820895519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0.58389146488064569"/>
    <x v="1"/>
    <n v="92"/>
    <n v="63.293478260869563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0.6333333333333333"/>
    <x v="1"/>
    <n v="62"/>
    <n v="96.774193548387103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0.91675834250091681"/>
    <x v="1"/>
    <n v="149"/>
    <n v="54.906040268456373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2.3962106436333239"/>
    <x v="0"/>
    <n v="92"/>
    <n v="39.010869565217391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9.1371732593106643"/>
    <x v="0"/>
    <n v="57"/>
    <n v="75.84210526315789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0.62744568884091212"/>
    <x v="1"/>
    <n v="329"/>
    <n v="45.05167173252279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0.2367330834484119"/>
    <x v="1"/>
    <n v="97"/>
    <n v="104.51546391752578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1.0233450591621363"/>
    <x v="0"/>
    <n v="41"/>
    <n v="76.268292682926827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0.23878366524804262"/>
    <x v="1"/>
    <n v="1784"/>
    <n v="69.015695067264573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0.9811971187161167"/>
    <x v="1"/>
    <n v="1684"/>
    <n v="101.97684085510689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0.78292478329760462"/>
    <x v="1"/>
    <n v="250"/>
    <n v="42.915999999999997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0.224609375"/>
    <x v="1"/>
    <n v="238"/>
    <n v="43.025210084033617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0.17552657973921765"/>
    <x v="1"/>
    <n v="53"/>
    <n v="75.24528301886792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0.19633064789113805"/>
    <x v="1"/>
    <n v="214"/>
    <n v="69.02336448598130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0.30718820397296742"/>
    <x v="1"/>
    <n v="222"/>
    <n v="65.986486486486484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0.10722524883839314"/>
    <x v="1"/>
    <n v="1884"/>
    <n v="98.013800424628457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0.47317408227123559"/>
    <x v="1"/>
    <n v="218"/>
    <n v="60.105504587155963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0.36586454088461884"/>
    <x v="1"/>
    <n v="6465"/>
    <n v="26.000773395204948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3.333333333333336"/>
    <x v="0"/>
    <n v="1"/>
    <n v="3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1.8489583333333333"/>
    <x v="0"/>
    <n v="101"/>
    <n v="38.019801980198018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0.1596678907871627"/>
    <x v="1"/>
    <n v="59"/>
    <n v="106.15254237288136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1.1233254130416694"/>
    <x v="0"/>
    <n v="1335"/>
    <n v="81.019475655430711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0.54085831863609646"/>
    <x v="1"/>
    <n v="88"/>
    <n v="96.647727272727266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0.83217036233007702"/>
    <x v="1"/>
    <n v="1697"/>
    <n v="57.003535651149086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4.2752867570385815"/>
    <x v="0"/>
    <n v="15"/>
    <n v="63.93333333333333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0.68493150684931503"/>
    <x v="1"/>
    <n v="92"/>
    <n v="90.456521739130437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0.37246722288438616"/>
    <x v="1"/>
    <n v="186"/>
    <n v="72.172043010752688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0.16736401673640167"/>
    <x v="1"/>
    <n v="138"/>
    <n v="77.934782608695656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0.63412179164569704"/>
    <x v="1"/>
    <n v="261"/>
    <n v="38.065134099616856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.2049576093981673"/>
    <x v="0"/>
    <n v="454"/>
    <n v="57.93612334801762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0.31906906906906907"/>
    <x v="1"/>
    <n v="107"/>
    <n v="49.794392523364486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0.26961695797694313"/>
    <x v="1"/>
    <n v="199"/>
    <n v="54.050251256281406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0.27573696145124715"/>
    <x v="1"/>
    <n v="5512"/>
    <n v="30.002721335268504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0.81246891062841986"/>
    <x v="1"/>
    <n v="86"/>
    <n v="70.127906976744185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1.3026472026262486"/>
    <x v="0"/>
    <n v="3182"/>
    <n v="26.99622878692646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0.42804530609408659"/>
    <x v="1"/>
    <n v="2768"/>
    <n v="51.990606936416185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0.55391432791728212"/>
    <x v="1"/>
    <n v="48"/>
    <n v="56.416666666666664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0.39583804569102016"/>
    <x v="1"/>
    <n v="87"/>
    <n v="101.6321839080459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3.6796445196783751"/>
    <x v="3"/>
    <n v="1890"/>
    <n v="25.005291005291006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78.699436763952889"/>
    <x v="2"/>
    <n v="61"/>
    <n v="32.016393442622949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0.32893678105427138"/>
    <x v="1"/>
    <n v="1894"/>
    <n v="82.021647307286173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0.72869955156950672"/>
    <x v="1"/>
    <n v="282"/>
    <n v="37.957446808510639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.1047865459249677"/>
    <x v="0"/>
    <n v="15"/>
    <n v="51.533333333333331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0.41405669391655164"/>
    <x v="1"/>
    <n v="116"/>
    <n v="81.198275862068968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1.0330578512396693"/>
    <x v="0"/>
    <n v="133"/>
    <n v="40.030075187969928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9.3770931011386477E-2"/>
    <x v="1"/>
    <n v="83"/>
    <n v="89.939759036144579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0.30685305148312308"/>
    <x v="1"/>
    <n v="91"/>
    <n v="96.692307692307693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0.58582308142940831"/>
    <x v="1"/>
    <n v="546"/>
    <n v="25.010989010989011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0.17198679141441936"/>
    <x v="1"/>
    <n v="393"/>
    <n v="36.987277353689571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1.0926457303788724"/>
    <x v="0"/>
    <n v="2062"/>
    <n v="73.012609117361791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0.92551784927280745"/>
    <x v="1"/>
    <n v="133"/>
    <n v="68.24060150375939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.3394858272907051"/>
    <x v="0"/>
    <n v="29"/>
    <n v="52.310344827586206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1.2020115294983442"/>
    <x v="0"/>
    <n v="132"/>
    <n v="61.765151515151516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0.14157621519584709"/>
    <x v="1"/>
    <n v="254"/>
    <n v="25.027559055118111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5.7319629800071583"/>
    <x v="3"/>
    <n v="184"/>
    <n v="106.28804347826087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0.47680314841444033"/>
    <x v="1"/>
    <n v="176"/>
    <n v="75.07386363636364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1.0226442658875092"/>
    <x v="0"/>
    <n v="137"/>
    <n v="39.970802919708028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5.9373608431052396E-2"/>
    <x v="1"/>
    <n v="337"/>
    <n v="39.982195845697326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1.838163145156015"/>
    <x v="0"/>
    <n v="908"/>
    <n v="101.01541850220265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0.21900474510281057"/>
    <x v="1"/>
    <n v="107"/>
    <n v="76.813084112149539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10.181311018131101"/>
    <x v="0"/>
    <n v="10"/>
    <n v="71.7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6.103286384976526"/>
    <x v="3"/>
    <n v="32"/>
    <n v="33.28125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7.4645434187608856E-2"/>
    <x v="1"/>
    <n v="183"/>
    <n v="43.923497267759565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2.8050429699428521"/>
    <x v="0"/>
    <n v="1910"/>
    <n v="36.004712041884815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1.8198090692124105"/>
    <x v="0"/>
    <n v="38"/>
    <n v="88.2105263157894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1.0611643330876934"/>
    <x v="0"/>
    <n v="104"/>
    <n v="65.240384615384613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0.69485805042684134"/>
    <x v="1"/>
    <n v="72"/>
    <n v="69.958333333333329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1.9447287615148414"/>
    <x v="0"/>
    <n v="49"/>
    <n v="39.877551020408163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20"/>
    <x v="0"/>
    <n v="1"/>
    <n v="5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7.4367873078829944E-2"/>
    <x v="1"/>
    <n v="295"/>
    <n v="41.023728813559323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.1402162251382357"/>
    <x v="0"/>
    <n v="245"/>
    <n v="98.914285714285711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1.2103951584193664"/>
    <x v="0"/>
    <n v="32"/>
    <n v="87.78125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0.18310227569971227"/>
    <x v="1"/>
    <n v="142"/>
    <n v="80.767605633802816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0.34938857000249562"/>
    <x v="1"/>
    <n v="85"/>
    <n v="94.28235294117647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12.645914396887159"/>
    <x v="0"/>
    <n v="7"/>
    <n v="73.428571428571431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0.75679157178018541"/>
    <x v="1"/>
    <n v="659"/>
    <n v="65.968133535660087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1.3499314755596163"/>
    <x v="0"/>
    <n v="803"/>
    <n v="109.04109589041096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1.3281503077421444"/>
    <x v="3"/>
    <n v="75"/>
    <n v="41.16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4.918032786885246"/>
    <x v="0"/>
    <n v="16"/>
    <n v="99.125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0.49172650640024979"/>
    <x v="1"/>
    <n v="121"/>
    <n v="105.88429752066116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0.32234312361940604"/>
    <x v="1"/>
    <n v="3742"/>
    <n v="48.996525921966864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0.25296079107738301"/>
    <x v="1"/>
    <n v="223"/>
    <n v="39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0.33931168201648088"/>
    <x v="1"/>
    <n v="133"/>
    <n v="31.022556390977442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2.9503105590062111"/>
    <x v="0"/>
    <n v="31"/>
    <n v="103.87096774193549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1.4997656616153725"/>
    <x v="0"/>
    <n v="108"/>
    <n v="59.268518518518519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5.2009456264775418"/>
    <x v="0"/>
    <n v="30"/>
    <n v="42.3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6.3122923588039868"/>
    <x v="0"/>
    <n v="17"/>
    <n v="53.117647058823529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2.5838203629652416"/>
    <x v="3"/>
    <n v="64"/>
    <n v="50.796875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10.430054374691053"/>
    <x v="0"/>
    <n v="80"/>
    <n v="101.15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1.0621984515839473"/>
    <x v="0"/>
    <n v="2468"/>
    <n v="65.000810372771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0.60037580775752764"/>
    <x v="1"/>
    <n v="5168"/>
    <n v="37.998645510835914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4.1433891992551208"/>
    <x v="0"/>
    <n v="26"/>
    <n v="82.615384615384613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0.60954670329670335"/>
    <x v="1"/>
    <n v="307"/>
    <n v="37.941368078175898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1.1022553840936069"/>
    <x v="0"/>
    <n v="73"/>
    <n v="80.780821917808225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.1647624774503909"/>
    <x v="0"/>
    <n v="128"/>
    <n v="25.984375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2.5948103792415171"/>
    <x v="0"/>
    <n v="33"/>
    <n v="30.36363636363636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0.74871421419143414"/>
    <x v="1"/>
    <n v="2441"/>
    <n v="54.004916018025398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4.3674628672533409"/>
    <x v="2"/>
    <n v="211"/>
    <n v="101.7867298578199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0.54067062409754529"/>
    <x v="1"/>
    <n v="1385"/>
    <n v="45.003610108303249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0.22536365498873182"/>
    <x v="1"/>
    <n v="190"/>
    <n v="77.068421052631578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0.50004831384674853"/>
    <x v="1"/>
    <n v="470"/>
    <n v="88.076595744680844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0.80672268907563027"/>
    <x v="1"/>
    <n v="253"/>
    <n v="47.035573122529641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0.53586750635432012"/>
    <x v="1"/>
    <n v="1113"/>
    <n v="110.99550763701707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0.87500251726846168"/>
    <x v="1"/>
    <n v="2283"/>
    <n v="87.003066141042481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1.0305821987697152"/>
    <x v="0"/>
    <n v="1072"/>
    <n v="63.994402985074629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0.81420595533498763"/>
    <x v="1"/>
    <n v="1095"/>
    <n v="105.9945205479452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0.55821244061995168"/>
    <x v="1"/>
    <n v="1690"/>
    <n v="73.989349112426041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1.2507570613173784"/>
    <x v="3"/>
    <n v="1297"/>
    <n v="84.02004626060139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1.0610914083056859"/>
    <x v="0"/>
    <n v="393"/>
    <n v="88.966921119592882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1.1810657490932763"/>
    <x v="0"/>
    <n v="1257"/>
    <n v="76.990453460620529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1.5032638714536781"/>
    <x v="0"/>
    <n v="328"/>
    <n v="97.146341463414629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1.8545229754790851"/>
    <x v="0"/>
    <n v="147"/>
    <n v="33.013605442176868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2.3818994925204016"/>
    <x v="0"/>
    <n v="830"/>
    <n v="99.950602409638549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.8051297551707757"/>
    <x v="0"/>
    <n v="331"/>
    <n v="69.966767371601208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2.9006526468455403"/>
    <x v="0"/>
    <n v="25"/>
    <n v="110.32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7.1388910922503365E-2"/>
    <x v="1"/>
    <n v="191"/>
    <n v="66.005235602094245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1.3933330065885747"/>
    <x v="0"/>
    <n v="3483"/>
    <n v="41.005742176284812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1.8841576523062173"/>
    <x v="0"/>
    <n v="923"/>
    <n v="103.96316359696641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20"/>
    <x v="0"/>
    <n v="1"/>
    <n v="5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0.7830414980291871"/>
    <x v="1"/>
    <n v="2013"/>
    <n v="47.009935419771487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2.8659160696008188"/>
    <x v="0"/>
    <n v="33"/>
    <n v="29.606060606060606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0.24354708939482897"/>
    <x v="1"/>
    <n v="1703"/>
    <n v="81.010569583088667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0.80816110227874938"/>
    <x v="1"/>
    <n v="80"/>
    <n v="94.35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1.6956715751896474"/>
    <x v="2"/>
    <n v="86"/>
    <n v="26.058139534883722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2.7105800058292044"/>
    <x v="0"/>
    <n v="40"/>
    <n v="85.775000000000006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0.54079473312955562"/>
    <x v="1"/>
    <n v="41"/>
    <n v="103.73170731707317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8.4642233856893547"/>
    <x v="0"/>
    <n v="23"/>
    <n v="49.826086956521742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0.33478406427854035"/>
    <x v="1"/>
    <n v="187"/>
    <n v="63.893048128342244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0.4417902495337892"/>
    <x v="1"/>
    <n v="2875"/>
    <n v="47.00243478260869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0.57615755290173898"/>
    <x v="1"/>
    <n v="88"/>
    <n v="108.47727272727273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0.26899309342057431"/>
    <x v="1"/>
    <n v="191"/>
    <n v="72.015706806282722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0.62424969987995194"/>
    <x v="1"/>
    <n v="139"/>
    <n v="59.928057553956833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6.1868426479686531E-2"/>
    <x v="1"/>
    <n v="186"/>
    <n v="78.209677419354833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0.13634426927993182"/>
    <x v="1"/>
    <n v="112"/>
    <n v="104.77678571428571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0.1688872208669544"/>
    <x v="1"/>
    <n v="101"/>
    <n v="105.52475247524752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5.2941176470588234"/>
    <x v="0"/>
    <n v="75"/>
    <n v="24.933333333333334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0.36126163679310824"/>
    <x v="1"/>
    <n v="206"/>
    <n v="69.873786407766985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0.36627552058604085"/>
    <x v="1"/>
    <n v="154"/>
    <n v="95.733766233766232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0.62749699661945069"/>
    <x v="1"/>
    <n v="5966"/>
    <n v="29.99748575259805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1.4734054980141733"/>
    <x v="0"/>
    <n v="2176"/>
    <n v="59.011948529411768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6.2831611281764871E-2"/>
    <x v="1"/>
    <n v="169"/>
    <n v="84.757396449704146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0.13695211545367672"/>
    <x v="1"/>
    <n v="2106"/>
    <n v="78.01092117758784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7.5839260635165138"/>
    <x v="0"/>
    <n v="441"/>
    <n v="50.05215419501134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1.8255578093306288"/>
    <x v="0"/>
    <n v="25"/>
    <n v="59.16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0.27698574338085541"/>
    <x v="1"/>
    <n v="131"/>
    <n v="93.702290076335885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9.7489211455472731"/>
    <x v="0"/>
    <n v="127"/>
    <n v="40.1417322834645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7.1618037135278518"/>
    <x v="0"/>
    <n v="355"/>
    <n v="70.090140845070422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2.4725274725274726"/>
    <x v="0"/>
    <n v="44"/>
    <n v="66.181818181818187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0.62375249500998009"/>
    <x v="1"/>
    <n v="84"/>
    <n v="47.714285714285715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0.54364550210277973"/>
    <x v="1"/>
    <n v="155"/>
    <n v="62.896774193548389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1.5681544028950543"/>
    <x v="0"/>
    <n v="67"/>
    <n v="86.611940298507463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0.44369321783224169"/>
    <x v="1"/>
    <n v="189"/>
    <n v="75.126984126984127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0.58136284867795851"/>
    <x v="1"/>
    <n v="4799"/>
    <n v="41.004167534903104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0.68414850771205971"/>
    <x v="1"/>
    <n v="1137"/>
    <n v="50.007915567282325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1.3084960503698553"/>
    <x v="0"/>
    <n v="1068"/>
    <n v="96.960674157303373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2.5470265217899288"/>
    <x v="0"/>
    <n v="424"/>
    <n v="100.93160377358491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8.873087030452929"/>
    <x v="3"/>
    <n v="145"/>
    <n v="89.227586206896547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0.81892809219354334"/>
    <x v="1"/>
    <n v="1152"/>
    <n v="87.979166666666671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0.53607326334599059"/>
    <x v="1"/>
    <n v="50"/>
    <n v="89.54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13.749146369223766"/>
    <x v="0"/>
    <n v="151"/>
    <n v="29.09271523178808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1.5234062712817931"/>
    <x v="0"/>
    <n v="1608"/>
    <n v="42.006218905472636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0.43675411021782068"/>
    <x v="1"/>
    <n v="3059"/>
    <n v="47.004903563255965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0.21304926764314247"/>
    <x v="1"/>
    <n v="34"/>
    <n v="110.44117647058823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0.76856462437757089"/>
    <x v="1"/>
    <n v="220"/>
    <n v="41.990909090909092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0.59860800914143253"/>
    <x v="1"/>
    <n v="1604"/>
    <n v="48.012468827930178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0.57516154228502447"/>
    <x v="1"/>
    <n v="454"/>
    <n v="31.019823788546255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0.13932142271758727"/>
    <x v="1"/>
    <n v="123"/>
    <n v="99.203252032520325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1.5661467638868769"/>
    <x v="0"/>
    <n v="941"/>
    <n v="66.022316684378325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50"/>
    <x v="0"/>
    <n v="1"/>
    <n v="2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6.5349985477781009E-2"/>
    <x v="1"/>
    <n v="299"/>
    <n v="46.060200668896321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2.4779361846571621"/>
    <x v="0"/>
    <n v="40"/>
    <n v="73.650000000000006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1.1598151877739604"/>
    <x v="0"/>
    <n v="3015"/>
    <n v="55.99336650082919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0.31687197465024203"/>
    <x v="1"/>
    <n v="2237"/>
    <n v="68.985695127402778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1.1158442341764994"/>
    <x v="0"/>
    <n v="435"/>
    <n v="60.981609195402299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0.54901303382087929"/>
    <x v="1"/>
    <n v="645"/>
    <n v="110.98139534883721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0.28099173553719009"/>
    <x v="1"/>
    <n v="484"/>
    <n v="25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0.75851265561876491"/>
    <x v="1"/>
    <n v="154"/>
    <n v="78.759740259740255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2.1590981466148653"/>
    <x v="0"/>
    <n v="714"/>
    <n v="87.960784313725483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2.7675741861135119"/>
    <x v="2"/>
    <n v="1111"/>
    <n v="49.987398739873989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0.9557652248498959"/>
    <x v="1"/>
    <n v="82"/>
    <n v="99.524390243902445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0.149508756941478"/>
    <x v="1"/>
    <n v="134"/>
    <n v="104.82089552238806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1.6110109837793722"/>
    <x v="2"/>
    <n v="1089"/>
    <n v="108.01469237832875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1.1806405068849786"/>
    <x v="0"/>
    <n v="5497"/>
    <n v="28.998544660724033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9.0423836838750802"/>
    <x v="0"/>
    <n v="418"/>
    <n v="30.028708133971293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2.281085294965004"/>
    <x v="0"/>
    <n v="1439"/>
    <n v="41.005559416261292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1.8027571580063626"/>
    <x v="0"/>
    <n v="15"/>
    <n v="62.866666666666667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1.7421751114800506"/>
    <x v="0"/>
    <n v="1999"/>
    <n v="47.005002501250623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0.81014316326022107"/>
    <x v="1"/>
    <n v="5203"/>
    <n v="26.997693638285604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0.77845243655612639"/>
    <x v="1"/>
    <n v="94"/>
    <n v="68.329787234042556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1.5627597672485454"/>
    <x v="0"/>
    <n v="118"/>
    <n v="50.974576271186443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0.78555304740406318"/>
    <x v="1"/>
    <n v="205"/>
    <n v="54.024390243902438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9.4002416841569669"/>
    <x v="0"/>
    <n v="162"/>
    <n v="97.055555555555557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2.4709302325581395"/>
    <x v="0"/>
    <n v="83"/>
    <n v="24.867469879518072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0.34762456546929316"/>
    <x v="1"/>
    <n v="92"/>
    <n v="84.423913043478265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0.17453699214583535"/>
    <x v="1"/>
    <n v="219"/>
    <n v="47.091324200913242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0.88570587459013894"/>
    <x v="1"/>
    <n v="2526"/>
    <n v="77.996041171813147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2.1557497289367946"/>
    <x v="0"/>
    <n v="747"/>
    <n v="62.967871485943775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1.1028286689262143"/>
    <x v="3"/>
    <n v="2138"/>
    <n v="81.006080449017773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1.4762165117550574"/>
    <x v="0"/>
    <n v="84"/>
    <n v="65.321428571428569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0.51950697769175924"/>
    <x v="1"/>
    <n v="94"/>
    <n v="104.43617021276596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1.2089810017271156"/>
    <x v="0"/>
    <n v="91"/>
    <n v="69.989010989010993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1.8462474336552352"/>
    <x v="0"/>
    <n v="792"/>
    <n v="83.023989898989896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5.9800664451827243"/>
    <x v="3"/>
    <n v="10"/>
    <n v="90.3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0.85560296429373461"/>
    <x v="1"/>
    <n v="1713"/>
    <n v="103.98131932282546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9.5043134961251649E-2"/>
    <x v="1"/>
    <n v="249"/>
    <n v="54.93172690763051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0.81251880830574785"/>
    <x v="1"/>
    <n v="192"/>
    <n v="51.921875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0.55978957307614485"/>
    <x v="1"/>
    <n v="247"/>
    <n v="60.02834008097166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0.28146679881070369"/>
    <x v="1"/>
    <n v="2293"/>
    <n v="44.003488879197555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0.61764103305735329"/>
    <x v="1"/>
    <n v="3131"/>
    <n v="53.003513254551258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4.0137614678899078"/>
    <x v="0"/>
    <n v="32"/>
    <n v="54.5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0.50321498462398662"/>
    <x v="1"/>
    <n v="143"/>
    <n v="75.04195804195804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2.8774752475247523"/>
    <x v="3"/>
    <n v="90"/>
    <n v="35.911111111111111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0.56683123057231666"/>
    <x v="1"/>
    <n v="296"/>
    <n v="36.952702702702702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0.19554893379271812"/>
    <x v="1"/>
    <n v="170"/>
    <n v="63.170588235294119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1.2188564258827748"/>
    <x v="0"/>
    <n v="186"/>
    <n v="29.99462365591398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4.1108226942840496"/>
    <x v="3"/>
    <n v="439"/>
    <n v="86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1.9808743169398908"/>
    <x v="0"/>
    <n v="605"/>
    <n v="75.01487603305784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0.10341261633919338"/>
    <x v="1"/>
    <n v="86"/>
    <n v="101.19767441860465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25"/>
    <x v="0"/>
    <n v="1"/>
    <n v="4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0.81403385590942501"/>
    <x v="1"/>
    <n v="6286"/>
    <n v="29.001272669424118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1.5763546798029557"/>
    <x v="0"/>
    <n v="31"/>
    <n v="98.225806451612897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1.7751997586351205"/>
    <x v="0"/>
    <n v="1181"/>
    <n v="87.001693480101608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2.2688598979013044"/>
    <x v="0"/>
    <n v="39"/>
    <n v="45.205128205128204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0.84479057895347487"/>
    <x v="1"/>
    <n v="3727"/>
    <n v="37.001341561577675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0.96039045382384969"/>
    <x v="1"/>
    <n v="1605"/>
    <n v="94.97694704049844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3.7537537537537538"/>
    <x v="0"/>
    <n v="46"/>
    <n v="28.956521739130434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0.28473708152915606"/>
    <x v="1"/>
    <n v="2120"/>
    <n v="55.993396226415094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1.1103278110680297"/>
    <x v="0"/>
    <n v="105"/>
    <n v="54.038095238095238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0.58266569555717407"/>
    <x v="1"/>
    <n v="50"/>
    <n v="82.38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0.70898574852533836"/>
    <x v="1"/>
    <n v="2080"/>
    <n v="66.997115384615384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.2701700904146604"/>
    <x v="0"/>
    <n v="535"/>
    <n v="107.91401869158878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0.92451726155646574"/>
    <x v="1"/>
    <n v="2105"/>
    <n v="69.009501187648453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0.74931593348768677"/>
    <x v="1"/>
    <n v="2436"/>
    <n v="39.006568144499177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0.53233661796352927"/>
    <x v="1"/>
    <n v="80"/>
    <n v="110.3625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0.30120481927710846"/>
    <x v="1"/>
    <n v="42"/>
    <n v="94.857142857142861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0.17384825530858064"/>
    <x v="1"/>
    <n v="139"/>
    <n v="57.935251798561154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2.4691358024691357"/>
    <x v="0"/>
    <n v="16"/>
    <n v="101.25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0.5422153369481022"/>
    <x v="1"/>
    <n v="159"/>
    <n v="64.9559748427672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0.34988823014870252"/>
    <x v="1"/>
    <n v="381"/>
    <n v="27.00524934383202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0.31347962382445144"/>
    <x v="1"/>
    <n v="194"/>
    <n v="50.97422680412371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2.5488051440124622"/>
    <x v="0"/>
    <n v="575"/>
    <n v="104.94260869565217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0.56135623666778933"/>
    <x v="1"/>
    <n v="106"/>
    <n v="84.028301886792448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0.2738600575106121"/>
    <x v="1"/>
    <n v="142"/>
    <n v="102.85915492957747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0.87760910815939275"/>
    <x v="1"/>
    <n v="211"/>
    <n v="39.96208530805687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.3524736528833023"/>
    <x v="0"/>
    <n v="1120"/>
    <n v="51.001785714285717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1.8426186863212659"/>
    <x v="0"/>
    <n v="113"/>
    <n v="40.823008849557525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0.42311642466621158"/>
    <x v="1"/>
    <n v="2756"/>
    <n v="58.999637155297535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0.19496344435418358"/>
    <x v="1"/>
    <n v="173"/>
    <n v="71.156069364161851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0.99353049907578561"/>
    <x v="1"/>
    <n v="87"/>
    <n v="99.494252873563212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.2292801270547924"/>
    <x v="0"/>
    <n v="1538"/>
    <n v="103.98634590377114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6.0957910014513788"/>
    <x v="0"/>
    <n v="9"/>
    <n v="76.555555555555557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1.8948503192636206"/>
    <x v="0"/>
    <n v="554"/>
    <n v="87.06859205776173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0.38431077238675165"/>
    <x v="1"/>
    <n v="1572"/>
    <n v="48.99554707379135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.2538428386726044"/>
    <x v="0"/>
    <n v="648"/>
    <n v="42.969135802469133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7.4074074074074074"/>
    <x v="0"/>
    <n v="21"/>
    <n v="33.42857142857143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0.55983027448432676"/>
    <x v="1"/>
    <n v="2346"/>
    <n v="83.982949701619773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0.45442853468232874"/>
    <x v="1"/>
    <n v="115"/>
    <n v="101.41739130434783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0.98511617946246921"/>
    <x v="1"/>
    <n v="85"/>
    <n v="109.87058823529412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0.52219321148825071"/>
    <x v="1"/>
    <n v="144"/>
    <n v="31.916666666666668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0.32749643962937552"/>
    <x v="1"/>
    <n v="2443"/>
    <n v="70.99345067539910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4.1674848901398613"/>
    <x v="3"/>
    <n v="595"/>
    <n v="77.026890756302521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0.1381639545594105"/>
    <x v="1"/>
    <n v="64"/>
    <n v="101.78125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0.18269511838643671"/>
    <x v="1"/>
    <n v="268"/>
    <n v="51.059701492537314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0.24125452352231605"/>
    <x v="1"/>
    <n v="195"/>
    <n v="68.02051282051282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110.25794841031794"/>
    <x v="0"/>
    <n v="54"/>
    <n v="30.87037037037037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2.9262466407882952"/>
    <x v="0"/>
    <n v="120"/>
    <n v="27.908333333333335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4.1755726838957621"/>
    <x v="0"/>
    <n v="579"/>
    <n v="79.994818652849744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2.0801849053249177"/>
    <x v="0"/>
    <n v="2072"/>
    <n v="38.003378378378379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1.4256146571006933"/>
    <x v="0"/>
    <n v="1796"/>
    <n v="59.990534521158132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0.18870663376397154"/>
    <x v="1"/>
    <n v="186"/>
    <n v="37.037634408602152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0.55455276950177235"/>
    <x v="1"/>
    <n v="460"/>
    <n v="99.963043478260872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1.0831889081455806"/>
    <x v="0"/>
    <n v="62"/>
    <n v="111.6774193548387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7.1937264943586463"/>
    <x v="0"/>
    <n v="347"/>
    <n v="36.014409221902014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0.10786581492623176"/>
    <x v="1"/>
    <n v="2528"/>
    <n v="66.01028481012657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2.5089605734767026"/>
    <x v="0"/>
    <n v="19"/>
    <n v="44.05263157894737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0.89103291713961408"/>
    <x v="1"/>
    <n v="3657"/>
    <n v="52.999726551818434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1.4099238557442892"/>
    <x v="0"/>
    <n v="1258"/>
    <n v="95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0.83970287436753144"/>
    <x v="1"/>
    <n v="131"/>
    <n v="70.908396946564892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4.1636148515409319"/>
    <x v="0"/>
    <n v="362"/>
    <n v="98.060773480662988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0.71777882946837046"/>
    <x v="1"/>
    <n v="239"/>
    <n v="53.046025104602514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2.5460122699386503"/>
    <x v="3"/>
    <n v="35"/>
    <n v="93.142857142857139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4.4565112617678242"/>
    <x v="3"/>
    <n v="528"/>
    <n v="58.94507575757575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1.7927871586408173"/>
    <x v="0"/>
    <n v="133"/>
    <n v="36.067669172932334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2.3516615407696349"/>
    <x v="0"/>
    <n v="846"/>
    <n v="63.03073286052009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0.8928571428571429"/>
    <x v="1"/>
    <n v="78"/>
    <n v="84.717948717948715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14.14790996784566"/>
    <x v="0"/>
    <n v="10"/>
    <n v="62.2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0.98284311014258696"/>
    <x v="1"/>
    <n v="1773"/>
    <n v="101.97518330513255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0.23487962419260131"/>
    <x v="1"/>
    <n v="32"/>
    <n v="106.4375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0.68709881565862041"/>
    <x v="1"/>
    <n v="369"/>
    <n v="29.975609756097562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.081335041796327"/>
    <x v="0"/>
    <n v="191"/>
    <n v="85.806282722513089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0.14278914802475012"/>
    <x v="1"/>
    <n v="89"/>
    <n v="70.82022471910112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1.1918260698087162"/>
    <x v="0"/>
    <n v="1979"/>
    <n v="40.998484082870135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1.1877828054298643"/>
    <x v="0"/>
    <n v="63"/>
    <n v="28.0634920634920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0.64122373300370827"/>
    <x v="1"/>
    <n v="147"/>
    <n v="88.054421768707485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1.0038200339558574"/>
    <x v="0"/>
    <n v="6080"/>
    <n v="31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1.2453300124533002"/>
    <x v="0"/>
    <n v="80"/>
    <n v="90.337500000000006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8.8850174216027877"/>
    <x v="0"/>
    <n v="9"/>
    <n v="63.77777777777777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1.090025745369986"/>
    <x v="0"/>
    <n v="1784"/>
    <n v="53.995515695067262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1.0468884926375759"/>
    <x v="2"/>
    <n v="3640"/>
    <n v="48.993956043956047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0.19885657469550086"/>
    <x v="1"/>
    <n v="126"/>
    <n v="63.857142857142854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0.62796736308029943"/>
    <x v="1"/>
    <n v="2218"/>
    <n v="82.99639314697925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6.6567052670900262"/>
    <x v="0"/>
    <n v="243"/>
    <n v="55.08230452674897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0.20745232585973031"/>
    <x v="1"/>
    <n v="202"/>
    <n v="62.04455445544554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0.66680274886031166"/>
    <x v="1"/>
    <n v="140"/>
    <n v="104.97857142857143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0.85308535907413963"/>
    <x v="1"/>
    <n v="1052"/>
    <n v="94.044676806083643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2.6528035908405512"/>
    <x v="0"/>
    <n v="1296"/>
    <n v="44.007716049382715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1.3764044943820224"/>
    <x v="0"/>
    <n v="77"/>
    <n v="92.467532467532465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0.37596651769880118"/>
    <x v="1"/>
    <n v="247"/>
    <n v="57.072874493927124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4.1312723390428445"/>
    <x v="0"/>
    <n v="395"/>
    <n v="109.07848101265823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39.896373056994818"/>
    <x v="0"/>
    <n v="49"/>
    <n v="39.387755102040813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6.1237738026543562"/>
    <x v="0"/>
    <n v="180"/>
    <n v="77.022222222222226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0.36166365280289331"/>
    <x v="1"/>
    <n v="84"/>
    <n v="92.166666666666671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1.1260808365171928"/>
    <x v="0"/>
    <n v="2690"/>
    <n v="61.007063197026021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0.611353711790393"/>
    <x v="1"/>
    <n v="88"/>
    <n v="78.068181818181813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0.10319917440660474"/>
    <x v="1"/>
    <n v="156"/>
    <n v="80.75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0.36912114544825042"/>
    <x v="1"/>
    <n v="2985"/>
    <n v="59.991289782244557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0.35184809703851244"/>
    <x v="1"/>
    <n v="762"/>
    <n v="110.03018372703411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25"/>
    <x v="3"/>
    <n v="1"/>
    <n v="4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1.7055247258470805"/>
    <x v="0"/>
    <n v="2779"/>
    <n v="37.99856063332134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1.0151139183397249"/>
    <x v="0"/>
    <n v="92"/>
    <n v="96.369565217391298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2.2739996267761455"/>
    <x v="0"/>
    <n v="1028"/>
    <n v="72.97859922178987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0.65935591338145472"/>
    <x v="1"/>
    <n v="554"/>
    <n v="26.007220216606498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0.44715735680317981"/>
    <x v="1"/>
    <n v="135"/>
    <n v="104.36296296296297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0.41710114702815432"/>
    <x v="1"/>
    <n v="122"/>
    <n v="102.18852459016394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0.50167224080267558"/>
    <x v="1"/>
    <n v="221"/>
    <n v="54.117647058823529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0.72809440120512181"/>
    <x v="1"/>
    <n v="126"/>
    <n v="63.222222222222221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0.99039700529528507"/>
    <x v="1"/>
    <n v="1022"/>
    <n v="104.03228962818004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0.12591921023471342"/>
    <x v="1"/>
    <n v="3177"/>
    <n v="49.994334277620396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0.27048958615093321"/>
    <x v="1"/>
    <n v="198"/>
    <n v="56.015151515151516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7.8014184397163122"/>
    <x v="0"/>
    <n v="26"/>
    <n v="48.807692307692307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0.72449579009203058"/>
    <x v="1"/>
    <n v="85"/>
    <n v="60.082352941176474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1.1931283726917175"/>
    <x v="0"/>
    <n v="1790"/>
    <n v="78.990502793296088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0.48875704294263672"/>
    <x v="1"/>
    <n v="3596"/>
    <n v="53.99499443826474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2.2550921435499514"/>
    <x v="0"/>
    <n v="37"/>
    <n v="111.45945945945945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0.45745038681466532"/>
    <x v="1"/>
    <n v="244"/>
    <n v="60.922131147540981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0.53753860774530771"/>
    <x v="1"/>
    <n v="5180"/>
    <n v="26.0015444015444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0.42133948223456663"/>
    <x v="1"/>
    <n v="589"/>
    <n v="80.993208828522924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0.32716748458537814"/>
    <x v="1"/>
    <n v="2725"/>
    <n v="34.995963302752294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1.062215477996965"/>
    <x v="0"/>
    <n v="35"/>
    <n v="94.142857142857139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1.838235294117647"/>
    <x v="3"/>
    <n v="94"/>
    <n v="52.085106382978722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0.89381003201707576"/>
    <x v="1"/>
    <n v="300"/>
    <n v="24.986666666666668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0.2708939500351159"/>
    <x v="1"/>
    <n v="144"/>
    <n v="69.215277777777771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1.589057820339177"/>
    <x v="0"/>
    <n v="558"/>
    <n v="93.944444444444443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1.5401714830104796"/>
    <x v="0"/>
    <n v="64"/>
    <n v="98.40625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5.304010349288486"/>
    <x v="3"/>
    <n v="37"/>
    <n v="41.783783783783782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5.9685799109351807"/>
    <x v="0"/>
    <n v="245"/>
    <n v="65.991836734693877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0.98899345988195886"/>
    <x v="1"/>
    <n v="87"/>
    <n v="72.05747126436782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0.29282381098824695"/>
    <x v="1"/>
    <n v="3116"/>
    <n v="48.003209242618745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1.5620932048945586"/>
    <x v="0"/>
    <n v="71"/>
    <n v="54.098591549295776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1.9201059368792761"/>
    <x v="0"/>
    <n v="42"/>
    <n v="107.88095238095238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0.31017166114156303"/>
    <x v="1"/>
    <n v="909"/>
    <n v="67.034103410341032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0.83676335286426806"/>
    <x v="1"/>
    <n v="1613"/>
    <n v="64.0142591444513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0.68120933792575589"/>
    <x v="1"/>
    <n v="136"/>
    <n v="96.066176470588232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0.10519987977156597"/>
    <x v="1"/>
    <n v="130"/>
    <n v="51.184615384615384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1.3718622300058376"/>
    <x v="0"/>
    <n v="156"/>
    <n v="43.92307692307692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1.2656906285888674"/>
    <x v="0"/>
    <n v="1368"/>
    <n v="91.021198830409361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1.5450811656561705"/>
    <x v="0"/>
    <n v="102"/>
    <n v="50.127450980392155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1.2190934065934067"/>
    <x v="0"/>
    <n v="86"/>
    <n v="67.72093023255814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9.6370061034371984E-2"/>
    <x v="1"/>
    <n v="102"/>
    <n v="61.03921568627451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7.7458874672726372"/>
    <x v="0"/>
    <n v="253"/>
    <n v="80.011857707509876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0.64581917063222294"/>
    <x v="1"/>
    <n v="4006"/>
    <n v="47.001497753369947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14.086146682188591"/>
    <x v="0"/>
    <n v="157"/>
    <n v="71.127388535031841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0.47955250861216275"/>
    <x v="1"/>
    <n v="1629"/>
    <n v="89.99079189686924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1.0031746031746032"/>
    <x v="0"/>
    <n v="183"/>
    <n v="43.032786885245905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0.49603774726271854"/>
    <x v="1"/>
    <n v="2188"/>
    <n v="67.997714808043881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0.61693997771055564"/>
    <x v="1"/>
    <n v="2409"/>
    <n v="73.004566210045667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27.445226917057902"/>
    <x v="0"/>
    <n v="82"/>
    <n v="62.341463414634148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20"/>
    <x v="0"/>
    <n v="1"/>
    <n v="5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0.48394530649869411"/>
    <x v="1"/>
    <n v="194"/>
    <n v="67.103092783505161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0.77981047644116874"/>
    <x v="1"/>
    <n v="1140"/>
    <n v="79.978947368421046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0.83569851781772309"/>
    <x v="1"/>
    <n v="102"/>
    <n v="62.176470588235297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0.58571824773174497"/>
    <x v="1"/>
    <n v="2857"/>
    <n v="53.005950297514879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0.53415344771770801"/>
    <x v="1"/>
    <n v="107"/>
    <n v="57.738317757009348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0.53083528493364562"/>
    <x v="1"/>
    <n v="160"/>
    <n v="40.03125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0.76162221102913097"/>
    <x v="1"/>
    <n v="2230"/>
    <n v="81.016591928251117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0.35214446952595935"/>
    <x v="1"/>
    <n v="316"/>
    <n v="35.047468354430379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0.83042683939544926"/>
    <x v="1"/>
    <n v="117"/>
    <n v="102.92307692307692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0.23863154842882311"/>
    <x v="1"/>
    <n v="6406"/>
    <n v="27.998126756166094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7.21830985915493"/>
    <x v="3"/>
    <n v="15"/>
    <n v="75.733333333333334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0.71717755928282245"/>
    <x v="1"/>
    <n v="192"/>
    <n v="45.026041666666664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0.57471264367816088"/>
    <x v="1"/>
    <n v="26"/>
    <n v="73.615384615384613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0.64312583424341707"/>
    <x v="1"/>
    <n v="723"/>
    <n v="56.991701244813278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0.58669243511871894"/>
    <x v="1"/>
    <n v="170"/>
    <n v="85.223529411764702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0.52766097782174948"/>
    <x v="1"/>
    <n v="238"/>
    <n v="50.962184873949582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0.40045766590389015"/>
    <x v="1"/>
    <n v="55"/>
    <n v="63.563636363636363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2.0466420025351155"/>
    <x v="0"/>
    <n v="1198"/>
    <n v="80.999165275459092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3.5134601933389531"/>
    <x v="0"/>
    <n v="648"/>
    <n v="86.044753086419746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0.37310195227765725"/>
    <x v="1"/>
    <n v="128"/>
    <n v="90.0390625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0.16134216513622698"/>
    <x v="1"/>
    <n v="2144"/>
    <n v="74.006063432835816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1.947261663286003"/>
    <x v="0"/>
    <n v="64"/>
    <n v="92.4375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0.6253066854103948"/>
    <x v="1"/>
    <n v="2693"/>
    <n v="55.999257333828446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0.35791985402484383"/>
    <x v="1"/>
    <n v="432"/>
    <n v="32.983796296296298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1.2924349474409789"/>
    <x v="0"/>
    <n v="62"/>
    <n v="93.596774193548384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0.48466489965921999"/>
    <x v="1"/>
    <n v="189"/>
    <n v="69.867724867724874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0.14404033129276198"/>
    <x v="1"/>
    <n v="154"/>
    <n v="72.129870129870127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0.6588072122052705"/>
    <x v="1"/>
    <n v="96"/>
    <n v="30.041666666666668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1.5484173336217464"/>
    <x v="0"/>
    <n v="750"/>
    <n v="73.968000000000004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1.5904905407667838"/>
    <x v="3"/>
    <n v="87"/>
    <n v="68.65517241379311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0.32216635103071467"/>
    <x v="1"/>
    <n v="3063"/>
    <n v="59.992164544564154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2.3331823182965503"/>
    <x v="2"/>
    <n v="278"/>
    <n v="111.15827338129496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1.2030885257676422"/>
    <x v="0"/>
    <n v="105"/>
    <n v="53.038095238095238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1.273377574765147"/>
    <x v="3"/>
    <n v="1658"/>
    <n v="55.985524728588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0.87647392647707922"/>
    <x v="1"/>
    <n v="2266"/>
    <n v="69.986760812003524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1.5494823302584038"/>
    <x v="0"/>
    <n v="2604"/>
    <n v="48.998079877112133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.2592592592592593"/>
    <x v="0"/>
    <n v="65"/>
    <n v="103.84615384615384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8.7572440437862209"/>
    <x v="0"/>
    <n v="94"/>
    <n v="99.127659574468083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1.7798013245033113"/>
    <x v="2"/>
    <n v="45"/>
    <n v="107.37777777777778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6.0599929182052712"/>
    <x v="0"/>
    <n v="257"/>
    <n v="76.922178988326849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0.83355502349915755"/>
    <x v="1"/>
    <n v="194"/>
    <n v="58.128865979381445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0.68749065909430573"/>
    <x v="1"/>
    <n v="129"/>
    <n v="103.73643410852713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0.45170678469653791"/>
    <x v="1"/>
    <n v="375"/>
    <n v="87.962666666666664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2.0662568306010929"/>
    <x v="0"/>
    <n v="2928"/>
    <n v="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1.0762929802838366"/>
    <x v="0"/>
    <n v="4697"/>
    <n v="37.999361294443261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1.1286707529045832"/>
    <x v="0"/>
    <n v="2915"/>
    <n v="29.9993138936535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2.4154589371980677"/>
    <x v="0"/>
    <n v="18"/>
    <n v="103.5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1.5858719078714576"/>
    <x v="3"/>
    <n v="723"/>
    <n v="85.994467496542185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2.0626069860854535"/>
    <x v="0"/>
    <n v="602"/>
    <n v="98.01162790697674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50"/>
    <x v="0"/>
    <n v="1"/>
    <n v="2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1.1302064479800504"/>
    <x v="0"/>
    <n v="3868"/>
    <n v="44.994570837642193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0.78839482812992745"/>
    <x v="1"/>
    <n v="409"/>
    <n v="31.012224938875306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4.2756360008551271E-2"/>
    <x v="1"/>
    <n v="234"/>
    <n v="59.970085470085472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0.19669993705602015"/>
    <x v="1"/>
    <n v="3016"/>
    <n v="58.9973474801061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0.52225249772933702"/>
    <x v="1"/>
    <n v="264"/>
    <n v="50.045454545454547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2.3737444615970649"/>
    <x v="0"/>
    <n v="504"/>
    <n v="98.966269841269835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12.135922330097088"/>
    <x v="0"/>
    <n v="14"/>
    <n v="58.85714285714285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1.6648730771665505"/>
    <x v="3"/>
    <n v="390"/>
    <n v="81.010256410256417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2.1171724258901947"/>
    <x v="0"/>
    <n v="750"/>
    <n v="76.013333333333335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1.2234471632159183"/>
    <x v="0"/>
    <n v="77"/>
    <n v="96.597402597402592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1.8454520320707768"/>
    <x v="0"/>
    <n v="752"/>
    <n v="76.957446808510639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1.0217830675948798"/>
    <x v="0"/>
    <n v="131"/>
    <n v="67.984732824427482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1.294665976178146"/>
    <x v="0"/>
    <n v="87"/>
    <n v="88.78160919540229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2.9882202401113998"/>
    <x v="0"/>
    <n v="1063"/>
    <n v="24.9962370649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0.41738276454701695"/>
    <x v="1"/>
    <n v="272"/>
    <n v="44.922794117647058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1.5617128463476071"/>
    <x v="3"/>
    <n v="25"/>
    <n v="79.400000000000006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0.56766762649115587"/>
    <x v="1"/>
    <n v="419"/>
    <n v="29.009546539379475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4.9168603611657433"/>
    <x v="0"/>
    <n v="76"/>
    <n v="73.59210526315789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0.27882527711118732"/>
    <x v="1"/>
    <n v="1621"/>
    <n v="107.9703886489821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0.21328418142321112"/>
    <x v="1"/>
    <n v="1101"/>
    <n v="68.987284287011803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0.8192936949641979"/>
    <x v="1"/>
    <n v="1073"/>
    <n v="111.02236719478098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1.787892202477211"/>
    <x v="0"/>
    <n v="4428"/>
    <n v="24.99751580849141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2.2903885480572597"/>
    <x v="0"/>
    <n v="58"/>
    <n v="42.155172413793103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2.9816593886462881"/>
    <x v="3"/>
    <n v="1218"/>
    <n v="47.003284072249592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0.81314443792438595"/>
    <x v="1"/>
    <n v="331"/>
    <n v="36.0392749244713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0.52701033718510493"/>
    <x v="1"/>
    <n v="1170"/>
    <n v="101.03760683760684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1.1958483754512634"/>
    <x v="0"/>
    <n v="111"/>
    <n v="39.927927927927925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5.5651882096314109"/>
    <x v="3"/>
    <n v="215"/>
    <n v="83.158139534883716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9.6478533526290405E-2"/>
    <x v="1"/>
    <n v="363"/>
    <n v="39.97520661157025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1.026639026385187"/>
    <x v="0"/>
    <n v="2955"/>
    <n v="47.993908629441627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1.1575922584052767"/>
    <x v="0"/>
    <n v="1657"/>
    <n v="95.978877489438744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0.66592674805771368"/>
    <x v="1"/>
    <n v="103"/>
    <n v="78.728155339805824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0.2789907811741873"/>
    <x v="1"/>
    <n v="147"/>
    <n v="56.08163265306122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0.18421052631578946"/>
    <x v="1"/>
    <n v="110"/>
    <n v="69.090909090909093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1.4814658045946605"/>
    <x v="0"/>
    <n v="926"/>
    <n v="102.0529157667386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0.52152145191572208"/>
    <x v="1"/>
    <n v="134"/>
    <n v="107.32089552238806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0.1072961373390558"/>
    <x v="1"/>
    <n v="269"/>
    <n v="51.970260223048328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0.23295043778616756"/>
    <x v="1"/>
    <n v="175"/>
    <n v="71.137142857142862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0.99346761023407726"/>
    <x v="1"/>
    <n v="69"/>
    <n v="106.49275362318841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0.4412846285854376"/>
    <x v="1"/>
    <n v="190"/>
    <n v="42.93684210526316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0.7023458350891979"/>
    <x v="1"/>
    <n v="237"/>
    <n v="30.037974683544302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1.1033468186833395"/>
    <x v="0"/>
    <n v="77"/>
    <n v="70.623376623376629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1.5633124198412423"/>
    <x v="0"/>
    <n v="1748"/>
    <n v="66.016018306636155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1.1886102403343783"/>
    <x v="0"/>
    <n v="79"/>
    <n v="96.911392405063296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0.74663204025320562"/>
    <x v="1"/>
    <n v="196"/>
    <n v="62.867346938775512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1.6937081991577905"/>
    <x v="0"/>
    <n v="889"/>
    <n v="108.98537682789652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0.65444760357432985"/>
    <x v="1"/>
    <n v="7295"/>
    <n v="26.999314599040439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0.22386829525090796"/>
    <x v="1"/>
    <n v="2893"/>
    <n v="65.004147943311438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1.1849479583666933"/>
    <x v="0"/>
    <n v="56"/>
    <n v="111.51785714285714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3.333333333333336"/>
    <x v="0"/>
    <n v="1"/>
    <n v="3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0.57134067286351553"/>
    <x v="1"/>
    <n v="820"/>
    <n v="110.99268292682927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1.8471337579617835"/>
    <x v="0"/>
    <n v="83"/>
    <n v="56.746987951807228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0.32064249878621137"/>
    <x v="1"/>
    <n v="2038"/>
    <n v="97.02060843964670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0.81445422205579476"/>
    <x v="1"/>
    <n v="116"/>
    <n v="92.08620689655173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1.0098305246120156"/>
    <x v="0"/>
    <n v="2025"/>
    <n v="82.98666666666666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0.78218579077251671"/>
    <x v="1"/>
    <n v="1345"/>
    <n v="103.03791821561339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0.63045167976509198"/>
    <x v="1"/>
    <n v="168"/>
    <n v="68.922619047619051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0.14143094841930118"/>
    <x v="1"/>
    <n v="137"/>
    <n v="87.737226277372258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0.70230758205532462"/>
    <x v="1"/>
    <n v="186"/>
    <n v="75.021505376344081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0.67631330607109152"/>
    <x v="1"/>
    <n v="125"/>
    <n v="50.863999999999997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4.9206349206349209"/>
    <x v="0"/>
    <n v="14"/>
    <n v="90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5.4329371816638369E-2"/>
    <x v="1"/>
    <n v="202"/>
    <n v="72.896039603960389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0.61750492214068375"/>
    <x v="1"/>
    <n v="103"/>
    <n v="108.48543689320388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0.2114966270408051"/>
    <x v="1"/>
    <n v="1785"/>
    <n v="101.98095238095237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4.0872878420505714"/>
    <x v="0"/>
    <n v="656"/>
    <n v="44.009146341463413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0.19318072056408769"/>
    <x v="1"/>
    <n v="157"/>
    <n v="65.942675159235662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0.4038073262186328"/>
    <x v="1"/>
    <n v="555"/>
    <n v="24.987387387387386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0.99795599374774557"/>
    <x v="1"/>
    <n v="297"/>
    <n v="28.003367003367003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0.65359477124183007"/>
    <x v="1"/>
    <n v="123"/>
    <n v="85.829268292682926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2.6960024790827393"/>
    <x v="3"/>
    <n v="38"/>
    <n v="84.921052631578945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22.766623687603609"/>
    <x v="3"/>
    <n v="60"/>
    <n v="90.483333333333334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0.63894817273996785"/>
    <x v="1"/>
    <n v="3036"/>
    <n v="25.00197628458498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0.36981132075471695"/>
    <x v="1"/>
    <n v="144"/>
    <n v="92.013888888888886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0.74593730574549333"/>
    <x v="1"/>
    <n v="121"/>
    <n v="93.066115702479337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1.9842044182439997"/>
    <x v="0"/>
    <n v="1596"/>
    <n v="61.008145363408524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1.1259253115474734"/>
    <x v="3"/>
    <n v="524"/>
    <n v="92.03625954198473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0.60606060606060608"/>
    <x v="1"/>
    <n v="181"/>
    <n v="81.132596685082873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5.7142857142857144"/>
    <x v="0"/>
    <n v="10"/>
    <n v="73.5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0.5386169087236703"/>
    <x v="1"/>
    <n v="122"/>
    <n v="85.221311475409834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0.24232837177211036"/>
    <x v="1"/>
    <n v="1071"/>
    <n v="110.96825396825396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1.10803324099723"/>
    <x v="3"/>
    <n v="219"/>
    <n v="32.96803652968036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1.0871383174443887"/>
    <x v="0"/>
    <n v="1121"/>
    <n v="96.005352363960753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0.18975104182929611"/>
    <x v="1"/>
    <n v="980"/>
    <n v="84.96632653061225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0.31333930170098478"/>
    <x v="1"/>
    <n v="536"/>
    <n v="25.007462686567163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0.28233539313871725"/>
    <x v="1"/>
    <n v="1991"/>
    <n v="65.99899547965846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.0398736675878406"/>
    <x v="3"/>
    <n v="29"/>
    <n v="87.3448275862068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0.73587907716785994"/>
    <x v="1"/>
    <n v="180"/>
    <n v="27.933333333333334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47.97687861271676"/>
    <x v="0"/>
    <n v="15"/>
    <n v="103.8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1.639344262295082"/>
    <x v="0"/>
    <n v="191"/>
    <n v="31.93717277486911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.329145728643216"/>
    <x v="0"/>
    <n v="16"/>
    <n v="99.5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8.4805653710247356E-2"/>
    <x v="1"/>
    <n v="130"/>
    <n v="108.84615384615384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8.8803374528232074E-2"/>
    <x v="1"/>
    <n v="122"/>
    <n v="110.76229508196721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7.7380952380952381"/>
    <x v="0"/>
    <n v="17"/>
    <n v="29.647058823529413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0.1404494382022472"/>
    <x v="1"/>
    <n v="140"/>
    <n v="101.71428571428571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.2998565279770444"/>
    <x v="0"/>
    <n v="34"/>
    <n v="61.5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0.47056839264631473"/>
    <x v="1"/>
    <n v="3388"/>
    <n v="35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0.43695380774032461"/>
    <x v="1"/>
    <n v="280"/>
    <n v="40.049999999999997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2.8604135785256175"/>
    <x v="3"/>
    <n v="614"/>
    <n v="110.97231270358306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0.63576550602498705"/>
    <x v="1"/>
    <n v="366"/>
    <n v="36.959016393442624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00"/>
    <x v="0"/>
    <n v="1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0.43046753557335882"/>
    <x v="1"/>
    <n v="270"/>
    <n v="30.974074074074075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1.081685938082805"/>
    <x v="3"/>
    <n v="114"/>
    <n v="47.035087719298247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0.38955656858682136"/>
    <x v="1"/>
    <n v="137"/>
    <n v="88.065693430656935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0.59357689097240374"/>
    <x v="1"/>
    <n v="3205"/>
    <n v="37.005616224648989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0.60032017075773747"/>
    <x v="1"/>
    <n v="288"/>
    <n v="26.027777777777779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0.12952077313938429"/>
    <x v="1"/>
    <n v="148"/>
    <n v="67.817567567567565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0.24578651685393257"/>
    <x v="1"/>
    <n v="114"/>
    <n v="49.964912280701753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0.17724020238915003"/>
    <x v="1"/>
    <n v="1518"/>
    <n v="110.01646903820817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1.4614143000479867"/>
    <x v="0"/>
    <n v="1274"/>
    <n v="89.96467817896389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2.9110414657666346"/>
    <x v="0"/>
    <n v="210"/>
    <n v="79.009523809523813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0.15256588072122051"/>
    <x v="1"/>
    <n v="166"/>
    <n v="86.867469879518069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0.56415215989684075"/>
    <x v="1"/>
    <n v="100"/>
    <n v="62.04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0.88355948248658878"/>
    <x v="1"/>
    <n v="235"/>
    <n v="26.97021276595744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0.13732833957553059"/>
    <x v="1"/>
    <n v="148"/>
    <n v="54.121621621621621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0.48"/>
    <x v="1"/>
    <n v="198"/>
    <n v="41.035353535353536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.2080861349154031"/>
    <x v="0"/>
    <n v="248"/>
    <n v="55.052419354838712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.7553998410749114"/>
    <x v="0"/>
    <n v="513"/>
    <n v="107.93762183235867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0.4329004329004329"/>
    <x v="1"/>
    <n v="150"/>
    <n v="73.92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1.1511740875845509"/>
    <x v="0"/>
    <n v="3410"/>
    <n v="31.995894428152493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0.36935234495791103"/>
    <x v="1"/>
    <n v="216"/>
    <n v="53.898148148148145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2.0223907547851212"/>
    <x v="3"/>
    <n v="26"/>
    <n v="106.5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0.88214829054285138"/>
    <x v="1"/>
    <n v="5139"/>
    <n v="32.999805409612762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0.52478134110787167"/>
    <x v="1"/>
    <n v="2353"/>
    <n v="43.00254993625159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0.73800738007380073"/>
    <x v="1"/>
    <n v="78"/>
    <n v="86.858974358974365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9.7107438016528924"/>
    <x v="0"/>
    <n v="10"/>
    <n v="96.8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1.5256874543877283"/>
    <x v="0"/>
    <n v="2201"/>
    <n v="32.995456610631528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2.0397068736816926"/>
    <x v="0"/>
    <n v="676"/>
    <n v="68.028106508875737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0.12691594259494288"/>
    <x v="1"/>
    <n v="174"/>
    <n v="58.867816091954026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.2452315764150619"/>
    <x v="0"/>
    <n v="831"/>
    <n v="105.04572803850782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0.94078583287216377"/>
    <x v="1"/>
    <n v="164"/>
    <n v="33.054878048780488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1.9710013593112823"/>
    <x v="3"/>
    <n v="56"/>
    <n v="78.821428571428569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0.46443857572170111"/>
    <x v="1"/>
    <n v="161"/>
    <n v="68.204968944099377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0.70806621375944889"/>
    <x v="1"/>
    <n v="138"/>
    <n v="75.731884057971016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0.86702101721363434"/>
    <x v="1"/>
    <n v="3308"/>
    <n v="30.996070133010882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0.51781435968776568"/>
    <x v="1"/>
    <n v="127"/>
    <n v="101.88188976377953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0.13703636031427005"/>
    <x v="1"/>
    <n v="207"/>
    <n v="52.879227053140099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1.0033773813817752"/>
    <x v="0"/>
    <n v="859"/>
    <n v="71.005820721769496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1.1342155009451795"/>
    <x v="2"/>
    <n v="31"/>
    <n v="102.38709677419355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2.6857654431512983"/>
    <x v="0"/>
    <n v="45"/>
    <n v="74.466666666666669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.2743861626800999"/>
    <x v="3"/>
    <n v="1113"/>
    <n v="51.009883198562441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3.8888888888888888"/>
    <x v="0"/>
    <n v="6"/>
    <n v="90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2.9411764705882355"/>
    <x v="0"/>
    <n v="7"/>
    <n v="97.142857142857139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8.4323495592180914E-2"/>
    <x v="1"/>
    <n v="181"/>
    <n v="72.071823204419886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0.79748670855485737"/>
    <x v="1"/>
    <n v="110"/>
    <n v="75.236363636363635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6.9471624266144811"/>
    <x v="0"/>
    <n v="31"/>
    <n v="32.967741935483872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1.8245614035087718"/>
    <x v="0"/>
    <n v="78"/>
    <n v="54.807692307692307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0.91214594335093613"/>
    <x v="1"/>
    <n v="185"/>
    <n v="45.037837837837834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0.53058676654182269"/>
    <x v="1"/>
    <n v="121"/>
    <n v="52.958677685950413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1.1493158510377846"/>
    <x v="0"/>
    <n v="1225"/>
    <n v="60.017959183673469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00"/>
    <x v="0"/>
    <n v="1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0.49282194128990786"/>
    <x v="1"/>
    <n v="106"/>
    <n v="44.028301886792455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0.50753110674525215"/>
    <x v="1"/>
    <n v="142"/>
    <n v="86.028169014084511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0.93457943925233644"/>
    <x v="1"/>
    <n v="233"/>
    <n v="28.012875536480685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0.37211965078002002"/>
    <x v="1"/>
    <n v="218"/>
    <n v="32.05045871559632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1.9667477696674778"/>
    <x v="0"/>
    <n v="67"/>
    <n v="73.611940298507463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8.472524812394093E-2"/>
    <x v="1"/>
    <n v="76"/>
    <n v="108.71052631578948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0.37878787878787878"/>
    <x v="1"/>
    <n v="43"/>
    <n v="42.97674418604651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.2849020846493997"/>
    <x v="0"/>
    <n v="19"/>
    <n v="83.315789473684205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1.5903135447727479"/>
    <x v="0"/>
    <n v="2108"/>
    <n v="42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0.51779935275080902"/>
    <x v="1"/>
    <n v="221"/>
    <n v="55.92760180995475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1.2969713965227145"/>
    <x v="0"/>
    <n v="679"/>
    <n v="105.03681885125184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0.44340463458110518"/>
    <x v="1"/>
    <n v="2805"/>
    <n v="48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0.41770003915937864"/>
    <x v="1"/>
    <n v="68"/>
    <n v="112.66176470588235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1.0847457627118644"/>
    <x v="0"/>
    <n v="36"/>
    <n v="81.944444444444443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0.76785257230611725"/>
    <x v="1"/>
    <n v="183"/>
    <n v="64.049180327868854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0.16254416961130741"/>
    <x v="1"/>
    <n v="133"/>
    <n v="106.39097744360902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0.27115311429658762"/>
    <x v="1"/>
    <n v="2489"/>
    <n v="76.011249497790274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9.1336116910229651E-2"/>
    <x v="1"/>
    <n v="69"/>
    <n v="111.07246376811594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1.9738301175426924"/>
    <x v="0"/>
    <n v="47"/>
    <n v="95.936170212765958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0.12490632025980515"/>
    <x v="1"/>
    <n v="279"/>
    <n v="43.043010752688176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0.34330554193231977"/>
    <x v="1"/>
    <n v="210"/>
    <n v="67.966666666666669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0.2857414991903991"/>
    <x v="1"/>
    <n v="2100"/>
    <n v="89.991428571428571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0.28005464480874315"/>
    <x v="1"/>
    <n v="252"/>
    <n v="58.095238095238095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0.79058000669667772"/>
    <x v="1"/>
    <n v="1280"/>
    <n v="83.996875000000003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0.25806451612903225"/>
    <x v="1"/>
    <n v="157"/>
    <n v="88.853503184713375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0.21880128155036338"/>
    <x v="1"/>
    <n v="194"/>
    <n v="65.963917525773198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0.37495924356048255"/>
    <x v="1"/>
    <n v="82"/>
    <n v="74.804878048780495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1.4492753623188406"/>
    <x v="0"/>
    <n v="70"/>
    <n v="69.98571428571428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1.9476567255021302"/>
    <x v="0"/>
    <n v="154"/>
    <n v="32.006493506493506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85.393258426966298"/>
    <x v="0"/>
    <n v="22"/>
    <n v="64.727272727272734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0.91762193220371013"/>
    <x v="1"/>
    <n v="4233"/>
    <n v="24.998110087408456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0.3172831164252769"/>
    <x v="1"/>
    <n v="1297"/>
    <n v="104.97764070932922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0.63415089060897134"/>
    <x v="1"/>
    <n v="165"/>
    <n v="64.98787878787878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0.65016031350195935"/>
    <x v="1"/>
    <n v="119"/>
    <n v="94.352941176470594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1.1143429642557041"/>
    <x v="0"/>
    <n v="1758"/>
    <n v="44.001706484641637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1.3309234308248439"/>
    <x v="0"/>
    <n v="94"/>
    <n v="64.744680851063833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0.11724960254372019"/>
    <x v="1"/>
    <n v="1797"/>
    <n v="84.00667779632721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0.71991001124859388"/>
    <x v="1"/>
    <n v="261"/>
    <n v="34.061302681992338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0.52581261950286806"/>
    <x v="1"/>
    <n v="157"/>
    <n v="93.273885350318466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0.99757254488218694"/>
    <x v="1"/>
    <n v="3533"/>
    <n v="32.998301726577978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0.70048495112000619"/>
    <x v="1"/>
    <n v="155"/>
    <n v="83.812903225806451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0.17757783828578194"/>
    <x v="1"/>
    <n v="132"/>
    <n v="63.99242424242424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.2556418793932669"/>
    <x v="0"/>
    <n v="33"/>
    <n v="81.909090909090907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.0060592203041043"/>
    <x v="3"/>
    <n v="94"/>
    <n v="93.053191489361708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0.50620261139716261"/>
    <x v="1"/>
    <n v="1354"/>
    <n v="101.98449039881831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0.19665683382497542"/>
    <x v="1"/>
    <n v="48"/>
    <n v="105.9375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0.42061929479148025"/>
    <x v="1"/>
    <n v="110"/>
    <n v="101.58181818181818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0.2954482503923922"/>
    <x v="1"/>
    <n v="172"/>
    <n v="62.970930232558139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0.7513737804194236"/>
    <x v="1"/>
    <n v="307"/>
    <n v="29.045602605863191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00"/>
    <x v="0"/>
    <n v="1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0.48123195380173245"/>
    <x v="1"/>
    <n v="160"/>
    <n v="77.924999999999997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1.9560878243512974"/>
    <x v="0"/>
    <n v="31"/>
    <n v="80.8064516129032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0.15336047783896253"/>
    <x v="1"/>
    <n v="1467"/>
    <n v="76.006816632583508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0.88004158325141912"/>
    <x v="1"/>
    <n v="2662"/>
    <n v="72.993613824192337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0.97679078310235434"/>
    <x v="1"/>
    <n v="452"/>
    <n v="53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0.28043935498948352"/>
    <x v="1"/>
    <n v="158"/>
    <n v="54.164556962025316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0.71496020504519087"/>
    <x v="1"/>
    <n v="225"/>
    <n v="32.94666666666666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1.4398848092152627"/>
    <x v="0"/>
    <n v="35"/>
    <n v="79.371428571428567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2.8141865844255975"/>
    <x v="0"/>
    <n v="63"/>
    <n v="41.174603174603178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0.39737730975561297"/>
    <x v="1"/>
    <n v="65"/>
    <n v="77.430769230769229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0.94451003541912637"/>
    <x v="1"/>
    <n v="163"/>
    <n v="57.159509202453989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0.53353658536585369"/>
    <x v="1"/>
    <n v="85"/>
    <n v="77.17647058823529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0.25854108956602029"/>
    <x v="1"/>
    <n v="217"/>
    <n v="24.953917050691246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0.28812512862728956"/>
    <x v="1"/>
    <n v="150"/>
    <n v="97.18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0.53815234362023723"/>
    <x v="1"/>
    <n v="3272"/>
    <n v="46.000916870415651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2.3126067429944968"/>
    <x v="3"/>
    <n v="898"/>
    <n v="88.023385300668153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0.61562139284340134"/>
    <x v="1"/>
    <n v="300"/>
    <n v="25.99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0.5410000772857253"/>
    <x v="1"/>
    <n v="126"/>
    <n v="102.69047619047619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4.2187825724411088"/>
    <x v="0"/>
    <n v="526"/>
    <n v="72.958174904942965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1.1127167630057804"/>
    <x v="0"/>
    <n v="121"/>
    <n v="57.190082644628099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0.36683221145953043"/>
    <x v="1"/>
    <n v="2320"/>
    <n v="84.013793103448279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0.5880880880880881"/>
    <x v="1"/>
    <n v="81"/>
    <n v="98.66666666666667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0.53110965332795079"/>
    <x v="1"/>
    <n v="1887"/>
    <n v="42.007419183889773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0.28823816215906156"/>
    <x v="1"/>
    <n v="4358"/>
    <n v="32.002753556677376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1.4455626715462031"/>
    <x v="0"/>
    <n v="67"/>
    <n v="81.567164179104481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3.9317858834675508"/>
    <x v="0"/>
    <n v="57"/>
    <n v="37.03508771929824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.2919733392298702"/>
    <x v="0"/>
    <n v="1229"/>
    <n v="103.033360455655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2.6679841897233203"/>
    <x v="0"/>
    <n v="12"/>
    <n v="84.333333333333329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0.18389113644722324"/>
    <x v="1"/>
    <n v="53"/>
    <n v="102.60377358490567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0.43759483379164271"/>
    <x v="1"/>
    <n v="2414"/>
    <n v="79.992129246064621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2.5675035528185695"/>
    <x v="0"/>
    <n v="452"/>
    <n v="70.055309734513273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0.27027027027027029"/>
    <x v="1"/>
    <n v="80"/>
    <n v="37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0.42032389664977127"/>
    <x v="1"/>
    <n v="193"/>
    <n v="41.911917098445599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1.5616142776162525"/>
    <x v="0"/>
    <n v="1886"/>
    <n v="57.992576882290564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0.84546735556599339"/>
    <x v="1"/>
    <n v="52"/>
    <n v="40.942307692307693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1.1789111119808995"/>
    <x v="0"/>
    <n v="1825"/>
    <n v="69.9972602739726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3.4076015727391873"/>
    <x v="0"/>
    <n v="31"/>
    <n v="73.838709677419359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0.47642516839165433"/>
    <x v="1"/>
    <n v="290"/>
    <n v="41.979310344827589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0.5889777029869584"/>
    <x v="1"/>
    <n v="122"/>
    <n v="77.93442622950819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0.86237319456653561"/>
    <x v="1"/>
    <n v="1470"/>
    <n v="106.01972789115646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0.38669760247486468"/>
    <x v="1"/>
    <n v="165"/>
    <n v="47.018181818181816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0.43368268883267075"/>
    <x v="1"/>
    <n v="182"/>
    <n v="76.016483516483518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0.77994428969359331"/>
    <x v="1"/>
    <n v="199"/>
    <n v="54.120603015075375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0.52992518703241898"/>
    <x v="1"/>
    <n v="56"/>
    <n v="57.285714285714285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4.386028087864602"/>
    <x v="0"/>
    <n v="107"/>
    <n v="103.81308411214954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0.1291265048455047"/>
    <x v="1"/>
    <n v="1460"/>
    <n v="105.02602739726028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3.6109971276159212"/>
    <x v="0"/>
    <n v="27"/>
    <n v="90.259259259259252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1.9055015905778212"/>
    <x v="0"/>
    <n v="1221"/>
    <n v="76.978705978705975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0.24564183835182252"/>
    <x v="1"/>
    <n v="123"/>
    <n v="102.60162601626017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50"/>
    <x v="0"/>
    <n v="1"/>
    <n v="2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0.64029270523667958"/>
    <x v="1"/>
    <n v="159"/>
    <n v="55.0062893081761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0.39615166949632147"/>
    <x v="1"/>
    <n v="110"/>
    <n v="32.127272727272725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57.827926657263752"/>
    <x v="2"/>
    <n v="14"/>
    <n v="50.642857142857146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8.1761006289308185"/>
    <x v="0"/>
    <n v="16"/>
    <n v="49.6875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0.60980316480123509"/>
    <x v="1"/>
    <n v="236"/>
    <n v="54.89406779661016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0.61356537260151722"/>
    <x v="1"/>
    <n v="191"/>
    <n v="46.931937172774866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.9376017362995119"/>
    <x v="0"/>
    <n v="41"/>
    <n v="44.951219512195124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0.31324313243132429"/>
    <x v="1"/>
    <n v="3934"/>
    <n v="30.99898322318251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0.20879248347059506"/>
    <x v="1"/>
    <n v="80"/>
    <n v="107.7625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5.113354294224723"/>
    <x v="3"/>
    <n v="296"/>
    <n v="102.07770270270271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0.50264320998353407"/>
    <x v="1"/>
    <n v="462"/>
    <n v="24.976190476190474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0.12578616352201258"/>
    <x v="1"/>
    <n v="179"/>
    <n v="79.944134078212286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1.9754615038271048"/>
    <x v="0"/>
    <n v="523"/>
    <n v="67.946462715105156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1.7410228509249184"/>
    <x v="0"/>
    <n v="141"/>
    <n v="26.070921985815602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0.64255675322554306"/>
    <x v="1"/>
    <n v="1866"/>
    <n v="105.003215434083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.7550260610573343"/>
    <x v="0"/>
    <n v="52"/>
    <n v="25.826923076923077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1.7167381974248928"/>
    <x v="2"/>
    <n v="27"/>
    <n v="77.666666666666671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0.42123933045116951"/>
    <x v="1"/>
    <n v="156"/>
    <n v="57.82692307692308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1.7021276595744681"/>
    <x v="0"/>
    <n v="225"/>
    <n v="92.955555555555549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0.54774700289375777"/>
    <x v="1"/>
    <n v="255"/>
    <n v="37.945098039215686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32.56198347107437"/>
    <x v="0"/>
    <n v="38"/>
    <n v="31.842105263157894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0.56833259619637333"/>
    <x v="1"/>
    <n v="2261"/>
    <n v="40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0.42037586547972305"/>
    <x v="1"/>
    <n v="40"/>
    <n v="101.1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0.20489671957231709"/>
    <x v="1"/>
    <n v="2289"/>
    <n v="84.006989951944078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0.44629574531389465"/>
    <x v="1"/>
    <n v="65"/>
    <n v="103.41538461538461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5.516804058338618"/>
    <x v="0"/>
    <n v="15"/>
    <n v="105.13333333333334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2.1811572250833082"/>
    <x v="0"/>
    <n v="37"/>
    <n v="89.21621621621621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0.85240292077846691"/>
    <x v="1"/>
    <n v="3777"/>
    <n v="51.995234312946785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0.46017402945113789"/>
    <x v="1"/>
    <n v="184"/>
    <n v="64.956521739130437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0.89058524173027986"/>
    <x v="1"/>
    <n v="85"/>
    <n v="46.235294117647058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1.3789492057950776"/>
    <x v="0"/>
    <n v="112"/>
    <n v="51.151785714285715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0.4710219127585501"/>
    <x v="1"/>
    <n v="144"/>
    <n v="33.909722222222221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0.41710710510527671"/>
    <x v="1"/>
    <n v="1902"/>
    <n v="92.01629863301788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0.54964539007092195"/>
    <x v="1"/>
    <n v="105"/>
    <n v="107.42857142857143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0.60926887734718338"/>
    <x v="1"/>
    <n v="132"/>
    <n v="75.848484848484844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61.065088757396452"/>
    <x v="0"/>
    <n v="21"/>
    <n v="80.476190476190482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2.0143478107219845"/>
    <x v="3"/>
    <n v="976"/>
    <n v="86.9784836065573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0.9115228376102249"/>
    <x v="1"/>
    <n v="96"/>
    <n v="105.13541666666667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2.031779109143006"/>
    <x v="0"/>
    <n v="67"/>
    <n v="57.298507462686565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1.6068819996753774"/>
    <x v="2"/>
    <n v="66"/>
    <n v="93.348484848484844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7.6580587711487089"/>
    <x v="0"/>
    <n v="78"/>
    <n v="71.987179487179489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1.5471394037066881"/>
    <x v="0"/>
    <n v="67"/>
    <n v="92.611940298507463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0.62661876514328685"/>
    <x v="1"/>
    <n v="114"/>
    <n v="104.9912280701754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1.2281994595922379"/>
    <x v="0"/>
    <n v="263"/>
    <n v="30.958174904942965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.0821610966759252"/>
    <x v="0"/>
    <n v="1691"/>
    <n v="33.001182732111175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.086625541409633"/>
    <x v="0"/>
    <n v="181"/>
    <n v="84.187845303867405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3.7460978147762747"/>
    <x v="0"/>
    <n v="13"/>
    <n v="73.92307692307692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1.5883744508279825"/>
    <x v="3"/>
    <n v="160"/>
    <n v="36.987499999999997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0.61974789915966388"/>
    <x v="1"/>
    <n v="203"/>
    <n v="46.896551724137929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20"/>
    <x v="0"/>
    <n v="1"/>
    <n v="5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9.1162860879187207E-2"/>
    <x v="1"/>
    <n v="1559"/>
    <n v="102.0243745991019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1.4266524164844538"/>
    <x v="3"/>
    <n v="2266"/>
    <n v="45.007502206531335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1.6666666666666667"/>
    <x v="0"/>
    <n v="21"/>
    <n v="94.285714285714292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0.27240638428483732"/>
    <x v="1"/>
    <n v="1548"/>
    <n v="101.023255813953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9.0171325518485126E-2"/>
    <x v="1"/>
    <n v="80"/>
    <n v="97.037499999999994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5.2551963695445121"/>
    <x v="0"/>
    <n v="830"/>
    <n v="43.00963855421687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0.7881614926813576"/>
    <x v="1"/>
    <n v="131"/>
    <n v="94.91603053435115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0.13612176710803117"/>
    <x v="1"/>
    <n v="112"/>
    <n v="72.151785714285708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21.866988387875132"/>
    <x v="0"/>
    <n v="130"/>
    <n v="51.007692307692309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1.1757161179991449"/>
    <x v="0"/>
    <n v="55"/>
    <n v="85.054545454545448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0.83823529411764708"/>
    <x v="1"/>
    <n v="155"/>
    <n v="43.87096774193548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0.33780613681148541"/>
    <x v="1"/>
    <n v="266"/>
    <n v="40.063909774436091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1.180708425055033"/>
    <x v="0"/>
    <n v="114"/>
    <n v="43.833333333333336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0.2810695837131571"/>
    <x v="1"/>
    <n v="155"/>
    <n v="84.92903225806451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0.25879308316668626"/>
    <x v="1"/>
    <n v="207"/>
    <n v="41.067632850241544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0.12622512622512622"/>
    <x v="1"/>
    <n v="245"/>
    <n v="54.971428571428568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0.72974623982565334"/>
    <x v="1"/>
    <n v="1573"/>
    <n v="77.01080737444374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0.29567574226931131"/>
    <x v="1"/>
    <n v="114"/>
    <n v="71.201754385964918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0.92397660818713445"/>
    <x v="1"/>
    <n v="93"/>
    <n v="91.935483870967744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1.6458835567734438"/>
    <x v="0"/>
    <n v="594"/>
    <n v="97.069023569023571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3.6067892503536068"/>
    <x v="0"/>
    <n v="24"/>
    <n v="58.91666666666666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0.43784094171691074"/>
    <x v="1"/>
    <n v="1681"/>
    <n v="58.015466983938133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4.6263753056234718"/>
    <x v="0"/>
    <n v="252"/>
    <n v="103.87301587301587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0.26746907388833169"/>
    <x v="1"/>
    <n v="32"/>
    <n v="93.46875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0.64546975854649769"/>
    <x v="1"/>
    <n v="135"/>
    <n v="61.970370370370368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0.31041440322830982"/>
    <x v="1"/>
    <n v="140"/>
    <n v="92.042857142857144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1.3521344407958278"/>
    <x v="0"/>
    <n v="67"/>
    <n v="77.268656716417908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0.11572734637194769"/>
    <x v="1"/>
    <n v="92"/>
    <n v="93.923913043478265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0.69801957237604939"/>
    <x v="1"/>
    <n v="1015"/>
    <n v="84.969458128078813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2.482513035736996"/>
    <x v="0"/>
    <n v="742"/>
    <n v="105.97035040431267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0.56109203584289424"/>
    <x v="1"/>
    <n v="323"/>
    <n v="36.969040247678016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1.1774325429272281"/>
    <x v="0"/>
    <n v="75"/>
    <n v="81.533333333333331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0.68522961295938511"/>
    <x v="1"/>
    <n v="2326"/>
    <n v="80.999140154772135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0.65590312815338048"/>
    <x v="1"/>
    <n v="381"/>
    <n v="26.010498687664043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1.4896570994472726"/>
    <x v="0"/>
    <n v="4405"/>
    <n v="25.998410896708286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2.4809160305343512"/>
    <x v="0"/>
    <n v="92"/>
    <n v="34.173913043478258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0.46127520273789152"/>
    <x v="1"/>
    <n v="480"/>
    <n v="28.002083333333335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1.9187589303939578"/>
    <x v="0"/>
    <n v="64"/>
    <n v="76.546875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0.20016680567139283"/>
    <x v="1"/>
    <n v="226"/>
    <n v="53.053097345132741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.1405176195350197"/>
    <x v="0"/>
    <n v="64"/>
    <n v="106.859375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0.88359931475971509"/>
    <x v="1"/>
    <n v="241"/>
    <n v="46.020746887966808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0.23443999092490359"/>
    <x v="1"/>
    <n v="132"/>
    <n v="100.1742424242424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.288117770767613"/>
    <x v="3"/>
    <n v="75"/>
    <n v="101.44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1.9048776207255005"/>
    <x v="0"/>
    <n v="842"/>
    <n v="87.972684085510693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0.63505116959064323"/>
    <x v="1"/>
    <n v="2043"/>
    <n v="74.995594713656388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1.3710012463647694"/>
    <x v="0"/>
    <n v="112"/>
    <n v="42.982142857142854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1.6510971105800565"/>
    <x v="3"/>
    <n v="139"/>
    <n v="33.115107913669064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.7608333553657827"/>
    <x v="0"/>
    <n v="374"/>
    <n v="101.131016042780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1.7685732023750775"/>
    <x v="3"/>
    <n v="1122"/>
    <n v="55.98841354723708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CF489-B4EC-45EF-8364-D5A81F9ECD83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01523-FADA-4296-A2C2-7D2BC4449B0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8" item="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49E79-4FBE-4128-9C5B-CCD59F5CB9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0" count="1" selected="0">
            <x v="9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000000"/>
      </a:accent2>
      <a:accent3>
        <a:srgbClr val="4472C4"/>
      </a:accent3>
      <a:accent4>
        <a:srgbClr val="FFC000"/>
      </a:accent4>
      <a:accent5>
        <a:srgbClr val="954F72"/>
      </a:accent5>
      <a:accent6>
        <a:srgbClr val="ED7D3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2CC3-7C41-49F3-843E-99317DBA6EF0}">
  <dimension ref="A1:F14"/>
  <sheetViews>
    <sheetView workbookViewId="0">
      <selection activeCell="B12" sqref="B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0EBA-7289-41D4-83BD-752B7129C343}">
  <dimension ref="A1:E12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6</v>
      </c>
      <c r="B1" t="s">
        <v>2070</v>
      </c>
    </row>
    <row r="2" spans="1:5" x14ac:dyDescent="0.25">
      <c r="A2" s="6" t="s">
        <v>2031</v>
      </c>
      <c r="B2" t="s">
        <v>2035</v>
      </c>
    </row>
    <row r="4" spans="1:5" x14ac:dyDescent="0.25">
      <c r="A4" s="6" t="s">
        <v>2068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2043</v>
      </c>
      <c r="B6" s="21"/>
      <c r="C6" s="21">
        <v>8</v>
      </c>
      <c r="D6" s="21">
        <v>10</v>
      </c>
      <c r="E6" s="21">
        <v>18</v>
      </c>
    </row>
    <row r="7" spans="1:5" x14ac:dyDescent="0.25">
      <c r="A7" s="7" t="s">
        <v>2045</v>
      </c>
      <c r="B7" s="21">
        <v>3</v>
      </c>
      <c r="C7" s="21">
        <v>19</v>
      </c>
      <c r="D7" s="21">
        <v>23</v>
      </c>
      <c r="E7" s="21">
        <v>45</v>
      </c>
    </row>
    <row r="8" spans="1:5" x14ac:dyDescent="0.25">
      <c r="A8" s="7" t="s">
        <v>2058</v>
      </c>
      <c r="B8" s="21">
        <v>1</v>
      </c>
      <c r="C8" s="21">
        <v>6</v>
      </c>
      <c r="D8" s="21">
        <v>10</v>
      </c>
      <c r="E8" s="21">
        <v>17</v>
      </c>
    </row>
    <row r="9" spans="1:5" x14ac:dyDescent="0.25">
      <c r="A9" s="7" t="s">
        <v>2057</v>
      </c>
      <c r="B9" s="21"/>
      <c r="C9" s="21">
        <v>3</v>
      </c>
      <c r="D9" s="21">
        <v>4</v>
      </c>
      <c r="E9" s="21">
        <v>7</v>
      </c>
    </row>
    <row r="10" spans="1:5" x14ac:dyDescent="0.25">
      <c r="A10" s="7" t="s">
        <v>2036</v>
      </c>
      <c r="B10" s="21">
        <v>6</v>
      </c>
      <c r="C10" s="21">
        <v>30</v>
      </c>
      <c r="D10" s="21">
        <v>49</v>
      </c>
      <c r="E10" s="21">
        <v>85</v>
      </c>
    </row>
    <row r="11" spans="1:5" x14ac:dyDescent="0.25">
      <c r="A11" s="7" t="s">
        <v>2062</v>
      </c>
      <c r="B11" s="21"/>
      <c r="C11" s="21"/>
      <c r="D11" s="21">
        <v>3</v>
      </c>
      <c r="E11" s="21">
        <v>3</v>
      </c>
    </row>
    <row r="12" spans="1:5" x14ac:dyDescent="0.25">
      <c r="A12" s="7" t="s">
        <v>2067</v>
      </c>
      <c r="B12" s="21">
        <v>10</v>
      </c>
      <c r="C12" s="21">
        <v>66</v>
      </c>
      <c r="D12" s="21">
        <v>99</v>
      </c>
      <c r="E12" s="21">
        <v>175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4117-C55F-4798-89BE-F1ADB2430A38}">
  <dimension ref="A1:E18"/>
  <sheetViews>
    <sheetView workbookViewId="0">
      <selection activeCell="E24" sqref="E2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2068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 s="21">
        <v>6</v>
      </c>
      <c r="C6" s="21">
        <v>36</v>
      </c>
      <c r="D6" s="21">
        <v>49</v>
      </c>
      <c r="E6" s="21">
        <v>91</v>
      </c>
    </row>
    <row r="7" spans="1:5" x14ac:dyDescent="0.25">
      <c r="A7" s="7" t="s">
        <v>2074</v>
      </c>
      <c r="B7" s="21">
        <v>7</v>
      </c>
      <c r="C7" s="21">
        <v>28</v>
      </c>
      <c r="D7" s="21">
        <v>44</v>
      </c>
      <c r="E7" s="21">
        <v>79</v>
      </c>
    </row>
    <row r="8" spans="1:5" x14ac:dyDescent="0.25">
      <c r="A8" s="7" t="s">
        <v>2075</v>
      </c>
      <c r="B8" s="21">
        <v>4</v>
      </c>
      <c r="C8" s="21">
        <v>33</v>
      </c>
      <c r="D8" s="21">
        <v>49</v>
      </c>
      <c r="E8" s="21">
        <v>86</v>
      </c>
    </row>
    <row r="9" spans="1:5" x14ac:dyDescent="0.25">
      <c r="A9" s="7" t="s">
        <v>2076</v>
      </c>
      <c r="B9" s="21">
        <v>1</v>
      </c>
      <c r="C9" s="21">
        <v>30</v>
      </c>
      <c r="D9" s="21">
        <v>46</v>
      </c>
      <c r="E9" s="21">
        <v>77</v>
      </c>
    </row>
    <row r="10" spans="1:5" x14ac:dyDescent="0.25">
      <c r="A10" s="7" t="s">
        <v>2077</v>
      </c>
      <c r="B10" s="21">
        <v>3</v>
      </c>
      <c r="C10" s="21">
        <v>35</v>
      </c>
      <c r="D10" s="21">
        <v>46</v>
      </c>
      <c r="E10" s="21">
        <v>84</v>
      </c>
    </row>
    <row r="11" spans="1:5" x14ac:dyDescent="0.25">
      <c r="A11" s="7" t="s">
        <v>2078</v>
      </c>
      <c r="B11" s="21">
        <v>3</v>
      </c>
      <c r="C11" s="21">
        <v>28</v>
      </c>
      <c r="D11" s="21">
        <v>55</v>
      </c>
      <c r="E11" s="21">
        <v>86</v>
      </c>
    </row>
    <row r="12" spans="1:5" x14ac:dyDescent="0.25">
      <c r="A12" s="7" t="s">
        <v>2079</v>
      </c>
      <c r="B12" s="21">
        <v>4</v>
      </c>
      <c r="C12" s="21">
        <v>31</v>
      </c>
      <c r="D12" s="21">
        <v>58</v>
      </c>
      <c r="E12" s="21">
        <v>93</v>
      </c>
    </row>
    <row r="13" spans="1:5" x14ac:dyDescent="0.25">
      <c r="A13" s="7" t="s">
        <v>2080</v>
      </c>
      <c r="B13" s="21">
        <v>8</v>
      </c>
      <c r="C13" s="21">
        <v>35</v>
      </c>
      <c r="D13" s="21">
        <v>41</v>
      </c>
      <c r="E13" s="21">
        <v>84</v>
      </c>
    </row>
    <row r="14" spans="1:5" x14ac:dyDescent="0.25">
      <c r="A14" s="7" t="s">
        <v>2081</v>
      </c>
      <c r="B14" s="21">
        <v>5</v>
      </c>
      <c r="C14" s="21">
        <v>23</v>
      </c>
      <c r="D14" s="21">
        <v>45</v>
      </c>
      <c r="E14" s="21">
        <v>73</v>
      </c>
    </row>
    <row r="15" spans="1:5" x14ac:dyDescent="0.25">
      <c r="A15" s="7" t="s">
        <v>2082</v>
      </c>
      <c r="B15" s="21">
        <v>6</v>
      </c>
      <c r="C15" s="21">
        <v>26</v>
      </c>
      <c r="D15" s="21">
        <v>45</v>
      </c>
      <c r="E15" s="21">
        <v>77</v>
      </c>
    </row>
    <row r="16" spans="1:5" x14ac:dyDescent="0.25">
      <c r="A16" s="7" t="s">
        <v>2083</v>
      </c>
      <c r="B16" s="21">
        <v>3</v>
      </c>
      <c r="C16" s="21">
        <v>27</v>
      </c>
      <c r="D16" s="21">
        <v>45</v>
      </c>
      <c r="E16" s="21">
        <v>75</v>
      </c>
    </row>
    <row r="17" spans="1:5" x14ac:dyDescent="0.25">
      <c r="A17" s="7" t="s">
        <v>2084</v>
      </c>
      <c r="B17" s="21">
        <v>7</v>
      </c>
      <c r="C17" s="21">
        <v>32</v>
      </c>
      <c r="D17" s="21">
        <v>42</v>
      </c>
      <c r="E17" s="21">
        <v>81</v>
      </c>
    </row>
    <row r="18" spans="1:5" x14ac:dyDescent="0.25">
      <c r="A18" s="7" t="s">
        <v>2067</v>
      </c>
      <c r="B18" s="21">
        <v>57</v>
      </c>
      <c r="C18" s="21">
        <v>364</v>
      </c>
      <c r="D18" s="21">
        <v>565</v>
      </c>
      <c r="E18" s="2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C604-8487-481F-9882-A58A47FFC3DE}">
  <dimension ref="A1:K13"/>
  <sheetViews>
    <sheetView workbookViewId="0">
      <selection activeCell="G30" sqref="G30"/>
    </sheetView>
  </sheetViews>
  <sheetFormatPr defaultRowHeight="15.75" x14ac:dyDescent="0.25"/>
  <cols>
    <col min="1" max="1" width="24.875" customWidth="1"/>
    <col min="2" max="2" width="18" customWidth="1"/>
    <col min="3" max="5" width="18.25" customWidth="1"/>
    <col min="6" max="6" width="17.875" customWidth="1"/>
    <col min="7" max="7" width="18" customWidth="1"/>
    <col min="8" max="8" width="18.25" customWidth="1"/>
    <col min="11" max="11" width="14.125" customWidth="1"/>
  </cols>
  <sheetData>
    <row r="1" spans="1:11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K1" s="1" t="s">
        <v>2094</v>
      </c>
    </row>
    <row r="2" spans="1:11" x14ac:dyDescent="0.25">
      <c r="A2" t="str">
        <f>"Less Than "&amp;K2</f>
        <v>Less Than 1000</v>
      </c>
      <c r="B2">
        <f>COUNTIFS(Crowdfunding!$D$2:$D$1001, "&lt;"&amp;$K2, Crowdfunding!$G$2:$G$1001, "successful")</f>
        <v>30</v>
      </c>
      <c r="C2">
        <f>COUNTIFS(Crowdfunding!$D$2:$D$1001, "&lt;"&amp;$K2, Crowdfunding!$G$2:$G$1001, "failed")</f>
        <v>20</v>
      </c>
      <c r="D2">
        <f>COUNTIFS(Crowdfunding!$D$2:$D$1001, "&lt;"&amp;$K2, Crowdfunding!$G$2:$G$1001, "canceled")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  <c r="K2">
        <v>1000</v>
      </c>
    </row>
    <row r="3" spans="1:11" x14ac:dyDescent="0.25">
      <c r="A3" t="str">
        <f>K2&amp;" to " &amp;K3 -1</f>
        <v>1000 to 4999</v>
      </c>
      <c r="B3">
        <f>COUNTIFS(Crowdfunding!$D$2:$D$1001,"&gt;="&amp;$K2, Crowdfunding!$D$2:$D$1001, "&lt;"&amp;$K3, Crowdfunding!$G$2:$G$1001, "successful")</f>
        <v>191</v>
      </c>
      <c r="C3">
        <f>COUNTIFS(Crowdfunding!$D$2:$D$1001,"&gt;="&amp;$K2, Crowdfunding!$D$2:$D$1001, "&lt;"&amp;$K3, Crowdfunding!$G$2:$G$1001, "failed")</f>
        <v>38</v>
      </c>
      <c r="D3">
        <f>COUNTIFS(Crowdfunding!$D$2:$D$1001,"&gt;="&amp;$K2, Crowdfunding!$D$2:$D$1001, "&lt;"&amp;$K3, Crowdfunding!$G$2:$G$1001, "canceled")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K3">
        <v>5000</v>
      </c>
    </row>
    <row r="4" spans="1:11" x14ac:dyDescent="0.25">
      <c r="A4" t="str">
        <f t="shared" ref="A4:A12" si="4">K3&amp;" to " &amp;K4 -1</f>
        <v>5000 to 9999</v>
      </c>
      <c r="B4">
        <f>COUNTIFS(Crowdfunding!$D$2:$D$1001,"&gt;="&amp;$K3, Crowdfunding!$D$2:$D$1001, "&lt;"&amp;$K4, Crowdfunding!$G$2:$G$1001, "successful")</f>
        <v>164</v>
      </c>
      <c r="C4">
        <f>COUNTIFS(Crowdfunding!$D$2:$D$1001,"&gt;="&amp;$K3, Crowdfunding!$D$2:$D$1001, "&lt;"&amp;$K4, Crowdfunding!$G$2:$G$1001, "failed")</f>
        <v>126</v>
      </c>
      <c r="D4">
        <f>COUNTIFS(Crowdfunding!$D$2:$D$1001,"&gt;="&amp;$K3, Crowdfunding!$D$2:$D$1001, "&lt;"&amp;$K4, 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K4">
        <f>K3+5000</f>
        <v>10000</v>
      </c>
    </row>
    <row r="5" spans="1:11" x14ac:dyDescent="0.25">
      <c r="A5" t="str">
        <f t="shared" si="4"/>
        <v>10000 to 14999</v>
      </c>
      <c r="B5">
        <f>COUNTIFS(Crowdfunding!$D$2:$D$1001,"&gt;="&amp;$K4, Crowdfunding!$D$2:$D$1001, "&lt;"&amp;$K5, Crowdfunding!$G$2:$G$1001, "successful")</f>
        <v>4</v>
      </c>
      <c r="C5">
        <f>COUNTIFS(Crowdfunding!$D$2:$D$1001,"&gt;="&amp;$K4, Crowdfunding!$D$2:$D$1001, "&lt;"&amp;$K5, Crowdfunding!$G$2:$G$1001, "failed")</f>
        <v>5</v>
      </c>
      <c r="D5">
        <f>COUNTIFS(Crowdfunding!$D$2:$D$1001,"&gt;="&amp;$K4, Crowdfunding!$D$2:$D$1001, "&lt;"&amp;$K5, 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K5">
        <f t="shared" ref="K5:K12" si="5">K4+5000</f>
        <v>15000</v>
      </c>
    </row>
    <row r="6" spans="1:11" x14ac:dyDescent="0.25">
      <c r="A6" t="str">
        <f t="shared" si="4"/>
        <v>15000 to 19999</v>
      </c>
      <c r="B6">
        <f>COUNTIFS(Crowdfunding!$D$2:$D$1001,"&gt;="&amp;$K5, Crowdfunding!$D$2:$D$1001, "&lt;"&amp;$K6, Crowdfunding!$G$2:$G$1001, "successful")</f>
        <v>10</v>
      </c>
      <c r="C6">
        <f>COUNTIFS(Crowdfunding!$D$2:$D$1001,"&gt;="&amp;$K5, Crowdfunding!$D$2:$D$1001, "&lt;"&amp;$K6, Crowdfunding!$G$2:$G$1001, "failed")</f>
        <v>0</v>
      </c>
      <c r="D6">
        <f>COUNTIFS(Crowdfunding!$D$2:$D$1001,"&gt;="&amp;$K5, Crowdfunding!$D$2:$D$1001, "&lt;"&amp;$K6, Crowdfunding!$G$2:$G$1001,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K6">
        <f t="shared" si="5"/>
        <v>20000</v>
      </c>
    </row>
    <row r="7" spans="1:11" x14ac:dyDescent="0.25">
      <c r="A7" t="str">
        <f t="shared" si="4"/>
        <v>20000 to 24999</v>
      </c>
      <c r="B7">
        <f>COUNTIFS(Crowdfunding!$D$2:$D$1001,"&gt;="&amp;$K6, Crowdfunding!$D$2:$D$1001, "&lt;"&amp;$K7, Crowdfunding!$G$2:$G$1001, "successful")</f>
        <v>7</v>
      </c>
      <c r="C7">
        <f>COUNTIFS(Crowdfunding!$D$2:$D$1001,"&gt;="&amp;$K6, Crowdfunding!$D$2:$D$1001, "&lt;"&amp;$K7, Crowdfunding!$G$2:$G$1001, "failed")</f>
        <v>0</v>
      </c>
      <c r="D7">
        <f>COUNTIFS(Crowdfunding!$D$2:$D$1001,"&gt;="&amp;$K6, Crowdfunding!$D$2:$D$1001, "&lt;"&amp;$K7, 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K7">
        <f t="shared" si="5"/>
        <v>25000</v>
      </c>
    </row>
    <row r="8" spans="1:11" x14ac:dyDescent="0.25">
      <c r="A8" t="str">
        <f t="shared" si="4"/>
        <v>25000 to 29999</v>
      </c>
      <c r="B8">
        <f>COUNTIFS(Crowdfunding!$D$2:$D$1001,"&gt;="&amp;$K7, Crowdfunding!$D$2:$D$1001, "&lt;"&amp;$K8, Crowdfunding!$G$2:$G$1001, "successful")</f>
        <v>11</v>
      </c>
      <c r="C8">
        <f>COUNTIFS(Crowdfunding!$D$2:$D$1001,"&gt;="&amp;$K7, Crowdfunding!$D$2:$D$1001, "&lt;"&amp;$K8, Crowdfunding!$G$2:$G$1001, "failed")</f>
        <v>3</v>
      </c>
      <c r="D8">
        <f>COUNTIFS(Crowdfunding!$D$2:$D$1001,"&gt;="&amp;$K7, Crowdfunding!$D$2:$D$1001, "&lt;"&amp;$K8, 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K8">
        <f t="shared" si="5"/>
        <v>30000</v>
      </c>
    </row>
    <row r="9" spans="1:11" x14ac:dyDescent="0.25">
      <c r="A9" t="str">
        <f t="shared" si="4"/>
        <v>30000 to 34999</v>
      </c>
      <c r="B9">
        <f>COUNTIFS(Crowdfunding!$D$2:$D$1001,"&gt;="&amp;$K8, Crowdfunding!$D$2:$D$1001, "&lt;"&amp;$K9, Crowdfunding!$G$2:$G$1001, "successful")</f>
        <v>7</v>
      </c>
      <c r="C9">
        <f>COUNTIFS(Crowdfunding!$D$2:$D$1001,"&gt;="&amp;$K8, Crowdfunding!$D$2:$D$1001, "&lt;"&amp;$K9, Crowdfunding!$G$2:$G$1001, "failed")</f>
        <v>0</v>
      </c>
      <c r="D9">
        <f>COUNTIFS(Crowdfunding!$D$2:$D$1001,"&gt;="&amp;$K8, Crowdfunding!$D$2:$D$1001, "&lt;"&amp;$K9, Crowdfunding!$G$2:$G$1001,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K9">
        <f t="shared" si="5"/>
        <v>35000</v>
      </c>
    </row>
    <row r="10" spans="1:11" x14ac:dyDescent="0.25">
      <c r="A10" t="str">
        <f t="shared" si="4"/>
        <v>35000 to 39999</v>
      </c>
      <c r="B10">
        <f>COUNTIFS(Crowdfunding!$D$2:$D$1001,"&gt;="&amp;$K9, Crowdfunding!$D$2:$D$1001, "&lt;"&amp;$K10, Crowdfunding!$G$2:$G$1001, "successful")</f>
        <v>8</v>
      </c>
      <c r="C10">
        <f>COUNTIFS(Crowdfunding!$D$2:$D$1001,"&gt;="&amp;$K9, Crowdfunding!$D$2:$D$1001, "&lt;"&amp;$K10, Crowdfunding!$G$2:$G$1001, "failed")</f>
        <v>3</v>
      </c>
      <c r="D10">
        <f>COUNTIFS(Crowdfunding!$D$2:$D$1001,"&gt;="&amp;$K9, Crowdfunding!$D$2:$D$1001, "&lt;"&amp;$K10, 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K10">
        <f t="shared" si="5"/>
        <v>40000</v>
      </c>
    </row>
    <row r="11" spans="1:11" x14ac:dyDescent="0.25">
      <c r="A11" t="str">
        <f t="shared" si="4"/>
        <v>40000 to 44999</v>
      </c>
      <c r="B11">
        <f>COUNTIFS(Crowdfunding!$D$2:$D$1001,"&gt;="&amp;$K10, Crowdfunding!$D$2:$D$1001, "&lt;"&amp;$K11, Crowdfunding!$G$2:$G$1001, "successful")</f>
        <v>11</v>
      </c>
      <c r="C11">
        <f>COUNTIFS(Crowdfunding!$D$2:$D$1001,"&gt;="&amp;$K10, Crowdfunding!$D$2:$D$1001, "&lt;"&amp;$K11, Crowdfunding!$G$2:$G$1001, "failed")</f>
        <v>3</v>
      </c>
      <c r="D11">
        <f>COUNTIFS(Crowdfunding!$D$2:$D$1001,"&gt;="&amp;$K10, Crowdfunding!$D$2:$D$1001, "&lt;"&amp;$K11, 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K11">
        <f t="shared" si="5"/>
        <v>45000</v>
      </c>
    </row>
    <row r="12" spans="1:11" x14ac:dyDescent="0.25">
      <c r="A12" t="str">
        <f t="shared" si="4"/>
        <v>45000 to 49999</v>
      </c>
      <c r="B12">
        <f>COUNTIFS(Crowdfunding!$D$2:$D$1001,"&gt;="&amp;$K11, Crowdfunding!$D$2:$D$1001, "&lt;"&amp;$K12, Crowdfunding!$G$2:$G$1001, "successful")</f>
        <v>8</v>
      </c>
      <c r="C12">
        <f>COUNTIFS(Crowdfunding!$D$2:$D$1001,"&gt;="&amp;$K11, Crowdfunding!$D$2:$D$1001, "&lt;"&amp;$K12, Crowdfunding!$G$2:$G$1001, "failed")</f>
        <v>3</v>
      </c>
      <c r="D12">
        <f>COUNTIFS(Crowdfunding!$D$2:$D$1001,"&gt;="&amp;$K11, Crowdfunding!$D$2:$D$1001, "&lt;"&amp;$K12, 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K12">
        <f t="shared" si="5"/>
        <v>50000</v>
      </c>
    </row>
    <row r="13" spans="1:11" x14ac:dyDescent="0.25">
      <c r="A13" t="str">
        <f>"Greater than " &amp;K12</f>
        <v>Greater than 50000</v>
      </c>
      <c r="B13">
        <f>COUNTIFS(Crowdfunding!$D$2:$D$1001,"&gt;="&amp;$K12, Crowdfunding!$G$2:$G$1001, "successful")</f>
        <v>114</v>
      </c>
      <c r="C13">
        <f>COUNTIFS(Crowdfunding!$D$2:$D$1001,"&gt;="&amp;$K12, Crowdfunding!$G$2:$G$1001, "failed")</f>
        <v>163</v>
      </c>
      <c r="D13">
        <f>COUNTIFS(Crowdfunding!$D$2:$D$1001,"&gt;="&amp;$K12, 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3284-0B60-41E7-BE57-DA1B64EBBF6F}">
  <dimension ref="A1:O1001"/>
  <sheetViews>
    <sheetView tabSelected="1" workbookViewId="0">
      <selection activeCell="Q36" sqref="Q36"/>
    </sheetView>
  </sheetViews>
  <sheetFormatPr defaultRowHeight="15.75" x14ac:dyDescent="0.25"/>
  <cols>
    <col min="1" max="1" width="16" customWidth="1"/>
    <col min="2" max="2" width="10.125" customWidth="1"/>
    <col min="3" max="3" width="13.25" customWidth="1"/>
    <col min="4" max="4" width="11.625" customWidth="1"/>
    <col min="5" max="5" width="10.25" customWidth="1"/>
    <col min="6" max="6" width="13.25" customWidth="1"/>
    <col min="7" max="7" width="15.75" customWidth="1"/>
    <col min="9" max="9" width="13.5" customWidth="1"/>
    <col min="10" max="10" width="11.25" customWidth="1"/>
    <col min="11" max="11" width="10" customWidth="1"/>
    <col min="12" max="12" width="14.25" customWidth="1"/>
    <col min="13" max="14" width="15.875" customWidth="1"/>
    <col min="15" max="15" width="16.875" customWidth="1"/>
    <col min="17" max="17" width="15.75" customWidth="1"/>
  </cols>
  <sheetData>
    <row r="1" spans="1:15" s="10" customFormat="1" x14ac:dyDescent="0.25">
      <c r="A1" s="13" t="s">
        <v>2662</v>
      </c>
      <c r="B1" s="13" t="s">
        <v>4</v>
      </c>
      <c r="C1" s="13" t="s">
        <v>5</v>
      </c>
      <c r="D1" s="13"/>
      <c r="E1" s="13"/>
      <c r="G1" s="14" t="s">
        <v>2663</v>
      </c>
      <c r="H1" s="14" t="s">
        <v>4</v>
      </c>
      <c r="I1" s="14" t="s">
        <v>5</v>
      </c>
      <c r="J1" s="14"/>
      <c r="K1" s="16"/>
      <c r="M1" s="15" t="s">
        <v>2095</v>
      </c>
      <c r="N1" s="15" t="s">
        <v>4</v>
      </c>
      <c r="O1" s="15" t="s">
        <v>2096</v>
      </c>
    </row>
    <row r="2" spans="1:15" x14ac:dyDescent="0.25">
      <c r="A2" t="s">
        <v>2097</v>
      </c>
      <c r="B2" s="11" t="str">
        <f>VLOOKUP(A2,$M$2:$O$1001,2,FALSE)</f>
        <v>successful</v>
      </c>
      <c r="C2">
        <f>VLOOKUP(A2,$M$2:$O$1001,3,FALSE)</f>
        <v>2043</v>
      </c>
      <c r="G2" t="s">
        <v>2664</v>
      </c>
      <c r="H2" s="12" t="str">
        <f t="shared" ref="H2:H65" si="0">VLOOKUP(G2,$M$2:$O$1001,2,FALSE)</f>
        <v>failed</v>
      </c>
      <c r="I2">
        <f t="shared" ref="I2:I65" si="1">VLOOKUP(G2,$M$2:$O$1001,3,FALSE)</f>
        <v>374</v>
      </c>
      <c r="M2" t="str">
        <f>Crowdfunding!G2&amp;COUNTIF(Crowdfunding!G2:G$1001,Crowdfunding!G2)</f>
        <v>failed364</v>
      </c>
      <c r="N2" t="str">
        <f>Crowdfunding!G2</f>
        <v>failed</v>
      </c>
      <c r="O2">
        <f>Crowdfunding!H2</f>
        <v>0</v>
      </c>
    </row>
    <row r="3" spans="1:15" x14ac:dyDescent="0.25">
      <c r="A3" t="s">
        <v>2098</v>
      </c>
      <c r="B3" s="11" t="str">
        <f>VLOOKUP(A3,$M$2:$O$1001,2,FALSE)</f>
        <v>successful</v>
      </c>
      <c r="C3">
        <f>VLOOKUP(A3,$M$2:$O$1001,3,FALSE)</f>
        <v>132</v>
      </c>
      <c r="D3" s="17" t="s">
        <v>3028</v>
      </c>
      <c r="E3" s="18">
        <f>AVERAGE(C2:C566)</f>
        <v>851.14690265486729</v>
      </c>
      <c r="F3" s="5"/>
      <c r="G3" t="s">
        <v>2665</v>
      </c>
      <c r="H3" s="12" t="str">
        <f t="shared" si="0"/>
        <v>failed</v>
      </c>
      <c r="I3">
        <f t="shared" si="1"/>
        <v>112</v>
      </c>
      <c r="J3" s="19" t="s">
        <v>3028</v>
      </c>
      <c r="K3" s="20">
        <f>AVERAGE(I2:I365)</f>
        <v>585.61538461538464</v>
      </c>
      <c r="L3" s="5"/>
      <c r="M3" t="str">
        <f>Crowdfunding!G3&amp;COUNTIF(Crowdfunding!G3:G$1001,Crowdfunding!G3)</f>
        <v>successful565</v>
      </c>
      <c r="N3" t="str">
        <f>Crowdfunding!G3</f>
        <v>successful</v>
      </c>
      <c r="O3">
        <f>Crowdfunding!H3</f>
        <v>158</v>
      </c>
    </row>
    <row r="4" spans="1:15" x14ac:dyDescent="0.25">
      <c r="A4" t="s">
        <v>2099</v>
      </c>
      <c r="B4" s="11" t="str">
        <f>VLOOKUP(A4,$M$2:$O$1001,2,FALSE)</f>
        <v>successful</v>
      </c>
      <c r="C4">
        <f>VLOOKUP(A4,$M$2:$O$1001,3,FALSE)</f>
        <v>241</v>
      </c>
      <c r="D4" s="17" t="s">
        <v>3029</v>
      </c>
      <c r="E4" s="17">
        <f>MEDIAN(C2:C566)</f>
        <v>201</v>
      </c>
      <c r="F4" s="5"/>
      <c r="G4" t="s">
        <v>2666</v>
      </c>
      <c r="H4" s="12" t="str">
        <f t="shared" si="0"/>
        <v>failed</v>
      </c>
      <c r="I4">
        <f t="shared" si="1"/>
        <v>842</v>
      </c>
      <c r="J4" s="19" t="s">
        <v>3029</v>
      </c>
      <c r="K4" s="19">
        <f>MEDIAN(I2:I365)</f>
        <v>114.5</v>
      </c>
      <c r="M4" t="str">
        <f>Crowdfunding!G4&amp;COUNTIF(Crowdfunding!G4:G$1001,Crowdfunding!G4)</f>
        <v>successful564</v>
      </c>
      <c r="N4" t="str">
        <f>Crowdfunding!G4</f>
        <v>successful</v>
      </c>
      <c r="O4">
        <f>Crowdfunding!H4</f>
        <v>1425</v>
      </c>
    </row>
    <row r="5" spans="1:15" x14ac:dyDescent="0.25">
      <c r="A5" t="s">
        <v>2100</v>
      </c>
      <c r="B5" s="11" t="str">
        <f>VLOOKUP(A5,$M$2:$O$1001,2,FALSE)</f>
        <v>successful</v>
      </c>
      <c r="C5">
        <f>VLOOKUP(A5,$M$2:$O$1001,3,FALSE)</f>
        <v>226</v>
      </c>
      <c r="D5" s="17" t="s">
        <v>3033</v>
      </c>
      <c r="E5" s="17">
        <f>MIN(C2:C566)</f>
        <v>16</v>
      </c>
      <c r="F5" s="5"/>
      <c r="G5" t="s">
        <v>2667</v>
      </c>
      <c r="H5" s="12" t="str">
        <f t="shared" si="0"/>
        <v>failed</v>
      </c>
      <c r="I5">
        <f t="shared" si="1"/>
        <v>64</v>
      </c>
      <c r="J5" s="19" t="s">
        <v>3033</v>
      </c>
      <c r="K5" s="19">
        <f>MIN(I2:I365)</f>
        <v>0</v>
      </c>
      <c r="M5" t="str">
        <f>Crowdfunding!G5&amp;COUNTIF(Crowdfunding!G5:G$1001,Crowdfunding!G5)</f>
        <v>failed363</v>
      </c>
      <c r="N5" t="str">
        <f>Crowdfunding!G5</f>
        <v>failed</v>
      </c>
      <c r="O5">
        <f>Crowdfunding!H5</f>
        <v>24</v>
      </c>
    </row>
    <row r="6" spans="1:15" x14ac:dyDescent="0.25">
      <c r="A6" t="s">
        <v>2101</v>
      </c>
      <c r="B6" s="11" t="str">
        <f>VLOOKUP(A6,$M$2:$O$1001,2,FALSE)</f>
        <v>successful</v>
      </c>
      <c r="C6">
        <f>VLOOKUP(A6,$M$2:$O$1001,3,FALSE)</f>
        <v>480</v>
      </c>
      <c r="D6" s="17" t="s">
        <v>3030</v>
      </c>
      <c r="E6" s="17">
        <f>MAX(C2:C566)</f>
        <v>7295</v>
      </c>
      <c r="F6" s="5"/>
      <c r="G6" t="s">
        <v>2668</v>
      </c>
      <c r="H6" s="12" t="str">
        <f t="shared" si="0"/>
        <v>failed</v>
      </c>
      <c r="I6">
        <f t="shared" si="1"/>
        <v>64</v>
      </c>
      <c r="J6" s="19" t="s">
        <v>3030</v>
      </c>
      <c r="K6" s="19">
        <f>MAX(I2:I365)</f>
        <v>6080</v>
      </c>
      <c r="M6" t="str">
        <f>Crowdfunding!G6&amp;COUNTIF(Crowdfunding!G6:G$1001,Crowdfunding!G6)</f>
        <v>failed362</v>
      </c>
      <c r="N6" t="str">
        <f>Crowdfunding!G6</f>
        <v>failed</v>
      </c>
      <c r="O6">
        <f>Crowdfunding!H6</f>
        <v>53</v>
      </c>
    </row>
    <row r="7" spans="1:15" x14ac:dyDescent="0.25">
      <c r="A7" t="s">
        <v>2102</v>
      </c>
      <c r="B7" s="11" t="str">
        <f>VLOOKUP(A7,$M$2:$O$1001,2,FALSE)</f>
        <v>successful</v>
      </c>
      <c r="C7">
        <f>VLOOKUP(A7,$M$2:$O$1001,3,FALSE)</f>
        <v>381</v>
      </c>
      <c r="D7" s="17" t="s">
        <v>3031</v>
      </c>
      <c r="E7" s="18">
        <f>_xlfn.VAR.S(C2:C566)</f>
        <v>1606216.5936295739</v>
      </c>
      <c r="F7" s="5"/>
      <c r="G7" t="s">
        <v>2669</v>
      </c>
      <c r="H7" s="12" t="str">
        <f t="shared" si="0"/>
        <v>failed</v>
      </c>
      <c r="I7">
        <f t="shared" si="1"/>
        <v>92</v>
      </c>
      <c r="J7" s="19" t="s">
        <v>3031</v>
      </c>
      <c r="K7" s="20">
        <f>_xlfn.VAR.S(I2:I365)</f>
        <v>924113.45496927318</v>
      </c>
      <c r="L7" s="5"/>
      <c r="M7" t="str">
        <f>Crowdfunding!G7&amp;COUNTIF(Crowdfunding!G7:G$1001,Crowdfunding!G7)</f>
        <v>successful563</v>
      </c>
      <c r="N7" t="str">
        <f>Crowdfunding!G7</f>
        <v>successful</v>
      </c>
      <c r="O7">
        <f>Crowdfunding!H7</f>
        <v>174</v>
      </c>
    </row>
    <row r="8" spans="1:15" x14ac:dyDescent="0.25">
      <c r="A8" t="s">
        <v>2103</v>
      </c>
      <c r="B8" s="11" t="str">
        <f>VLOOKUP(A8,$M$2:$O$1001,2,FALSE)</f>
        <v>successful</v>
      </c>
      <c r="C8">
        <f>VLOOKUP(A8,$M$2:$O$1001,3,FALSE)</f>
        <v>2326</v>
      </c>
      <c r="D8" s="17" t="s">
        <v>3032</v>
      </c>
      <c r="E8" s="18">
        <f>_xlfn.STDEV.S(C2:C566)</f>
        <v>1267.366006183523</v>
      </c>
      <c r="F8" s="5"/>
      <c r="G8" t="s">
        <v>2670</v>
      </c>
      <c r="H8" s="12" t="str">
        <f t="shared" si="0"/>
        <v>failed</v>
      </c>
      <c r="I8">
        <f t="shared" si="1"/>
        <v>4405</v>
      </c>
      <c r="J8" s="19" t="s">
        <v>3032</v>
      </c>
      <c r="K8" s="20">
        <f>_xlfn.STDEV.S(I2:I365)</f>
        <v>961.30819978260524</v>
      </c>
      <c r="L8" s="5"/>
      <c r="M8" t="str">
        <f>Crowdfunding!G8&amp;COUNTIF(Crowdfunding!G8:G$1001,Crowdfunding!G8)</f>
        <v>failed361</v>
      </c>
      <c r="N8" t="str">
        <f>Crowdfunding!G8</f>
        <v>failed</v>
      </c>
      <c r="O8">
        <f>Crowdfunding!H8</f>
        <v>18</v>
      </c>
    </row>
    <row r="9" spans="1:15" x14ac:dyDescent="0.25">
      <c r="A9" t="s">
        <v>2104</v>
      </c>
      <c r="B9" s="11" t="str">
        <f>VLOOKUP(A9,$M$2:$O$1001,2,FALSE)</f>
        <v>successful</v>
      </c>
      <c r="C9">
        <f>VLOOKUP(A9,$M$2:$O$1001,3,FALSE)</f>
        <v>323</v>
      </c>
      <c r="G9" t="s">
        <v>2671</v>
      </c>
      <c r="H9" s="12" t="str">
        <f t="shared" si="0"/>
        <v>failed</v>
      </c>
      <c r="I9">
        <f t="shared" si="1"/>
        <v>75</v>
      </c>
      <c r="M9" t="str">
        <f>Crowdfunding!G9&amp;COUNTIF(Crowdfunding!G9:G$1001,Crowdfunding!G9)</f>
        <v>successful562</v>
      </c>
      <c r="N9" t="str">
        <f>Crowdfunding!G9</f>
        <v>successful</v>
      </c>
      <c r="O9">
        <f>Crowdfunding!H9</f>
        <v>227</v>
      </c>
    </row>
    <row r="10" spans="1:15" x14ac:dyDescent="0.25">
      <c r="A10" t="s">
        <v>2105</v>
      </c>
      <c r="B10" s="11" t="str">
        <f>VLOOKUP(A10,$M$2:$O$1001,2,FALSE)</f>
        <v>successful</v>
      </c>
      <c r="C10">
        <f>VLOOKUP(A10,$M$2:$O$1001,3,FALSE)</f>
        <v>1015</v>
      </c>
      <c r="G10" t="s">
        <v>2672</v>
      </c>
      <c r="H10" s="12" t="str">
        <f t="shared" si="0"/>
        <v>failed</v>
      </c>
      <c r="I10">
        <f t="shared" si="1"/>
        <v>742</v>
      </c>
      <c r="M10" t="str">
        <f>Crowdfunding!G10&amp;COUNTIF(Crowdfunding!G10:G$1001,Crowdfunding!G10)</f>
        <v>live14</v>
      </c>
      <c r="N10" t="str">
        <f>Crowdfunding!G10</f>
        <v>live</v>
      </c>
      <c r="O10">
        <f>Crowdfunding!H10</f>
        <v>708</v>
      </c>
    </row>
    <row r="11" spans="1:15" x14ac:dyDescent="0.25">
      <c r="A11" t="s">
        <v>2106</v>
      </c>
      <c r="B11" s="11" t="str">
        <f>VLOOKUP(A11,$M$2:$O$1001,2,FALSE)</f>
        <v>successful</v>
      </c>
      <c r="C11">
        <f>VLOOKUP(A11,$M$2:$O$1001,3,FALSE)</f>
        <v>92</v>
      </c>
      <c r="G11" t="s">
        <v>2673</v>
      </c>
      <c r="H11" s="12" t="str">
        <f t="shared" si="0"/>
        <v>failed</v>
      </c>
      <c r="I11">
        <f t="shared" si="1"/>
        <v>67</v>
      </c>
      <c r="M11" t="str">
        <f>Crowdfunding!G11&amp;COUNTIF(Crowdfunding!G11:G$1001,Crowdfunding!G11)</f>
        <v>failed360</v>
      </c>
      <c r="N11" t="str">
        <f>Crowdfunding!G11</f>
        <v>failed</v>
      </c>
      <c r="O11">
        <f>Crowdfunding!H11</f>
        <v>44</v>
      </c>
    </row>
    <row r="12" spans="1:15" x14ac:dyDescent="0.25">
      <c r="A12" t="s">
        <v>2107</v>
      </c>
      <c r="B12" s="11" t="str">
        <f>VLOOKUP(A12,$M$2:$O$1001,2,FALSE)</f>
        <v>successful</v>
      </c>
      <c r="C12">
        <f>VLOOKUP(A12,$M$2:$O$1001,3,FALSE)</f>
        <v>140</v>
      </c>
      <c r="G12" t="s">
        <v>2674</v>
      </c>
      <c r="H12" s="12" t="str">
        <f t="shared" si="0"/>
        <v>failed</v>
      </c>
      <c r="I12">
        <f t="shared" si="1"/>
        <v>252</v>
      </c>
      <c r="M12" t="str">
        <f>Crowdfunding!G12&amp;COUNTIF(Crowdfunding!G12:G$1001,Crowdfunding!G12)</f>
        <v>successful561</v>
      </c>
      <c r="N12" t="str">
        <f>Crowdfunding!G12</f>
        <v>successful</v>
      </c>
      <c r="O12">
        <f>Crowdfunding!H12</f>
        <v>220</v>
      </c>
    </row>
    <row r="13" spans="1:15" x14ac:dyDescent="0.25">
      <c r="A13" t="s">
        <v>2108</v>
      </c>
      <c r="B13" s="11" t="str">
        <f>VLOOKUP(A13,$M$2:$O$1001,2,FALSE)</f>
        <v>successful</v>
      </c>
      <c r="C13">
        <f>VLOOKUP(A13,$M$2:$O$1001,3,FALSE)</f>
        <v>135</v>
      </c>
      <c r="G13" t="s">
        <v>2675</v>
      </c>
      <c r="H13" s="12" t="str">
        <f t="shared" si="0"/>
        <v>failed</v>
      </c>
      <c r="I13">
        <f t="shared" si="1"/>
        <v>24</v>
      </c>
      <c r="M13" t="str">
        <f>Crowdfunding!G13&amp;COUNTIF(Crowdfunding!G13:G$1001,Crowdfunding!G13)</f>
        <v>failed359</v>
      </c>
      <c r="N13" t="str">
        <f>Crowdfunding!G13</f>
        <v>failed</v>
      </c>
      <c r="O13">
        <f>Crowdfunding!H13</f>
        <v>27</v>
      </c>
    </row>
    <row r="14" spans="1:15" x14ac:dyDescent="0.25">
      <c r="A14" t="s">
        <v>2109</v>
      </c>
      <c r="B14" s="11" t="str">
        <f>VLOOKUP(A14,$M$2:$O$1001,2,FALSE)</f>
        <v>successful</v>
      </c>
      <c r="C14">
        <f>VLOOKUP(A14,$M$2:$O$1001,3,FALSE)</f>
        <v>32</v>
      </c>
      <c r="G14" t="s">
        <v>2676</v>
      </c>
      <c r="H14" s="12" t="str">
        <f t="shared" si="0"/>
        <v>failed</v>
      </c>
      <c r="I14">
        <f t="shared" si="1"/>
        <v>594</v>
      </c>
      <c r="M14" t="str">
        <f>Crowdfunding!G14&amp;COUNTIF(Crowdfunding!G14:G$1001,Crowdfunding!G14)</f>
        <v>failed358</v>
      </c>
      <c r="N14" t="str">
        <f>Crowdfunding!G14</f>
        <v>failed</v>
      </c>
      <c r="O14">
        <f>Crowdfunding!H14</f>
        <v>55</v>
      </c>
    </row>
    <row r="15" spans="1:15" x14ac:dyDescent="0.25">
      <c r="A15" t="s">
        <v>2110</v>
      </c>
      <c r="B15" s="11" t="str">
        <f>VLOOKUP(A15,$M$2:$O$1001,2,FALSE)</f>
        <v>successful</v>
      </c>
      <c r="C15">
        <f>VLOOKUP(A15,$M$2:$O$1001,3,FALSE)</f>
        <v>1681</v>
      </c>
      <c r="G15" t="s">
        <v>2677</v>
      </c>
      <c r="H15" s="12" t="str">
        <f t="shared" si="0"/>
        <v>failed</v>
      </c>
      <c r="I15">
        <f t="shared" si="1"/>
        <v>114</v>
      </c>
      <c r="M15" t="str">
        <f>Crowdfunding!G15&amp;COUNTIF(Crowdfunding!G15:G$1001,Crowdfunding!G15)</f>
        <v>successful560</v>
      </c>
      <c r="N15" t="str">
        <f>Crowdfunding!G15</f>
        <v>successful</v>
      </c>
      <c r="O15">
        <f>Crowdfunding!H15</f>
        <v>98</v>
      </c>
    </row>
    <row r="16" spans="1:15" x14ac:dyDescent="0.25">
      <c r="A16" t="s">
        <v>2111</v>
      </c>
      <c r="B16" s="11" t="str">
        <f>VLOOKUP(A16,$M$2:$O$1001,2,FALSE)</f>
        <v>successful</v>
      </c>
      <c r="C16">
        <f>VLOOKUP(A16,$M$2:$O$1001,3,FALSE)</f>
        <v>93</v>
      </c>
      <c r="G16" t="s">
        <v>2678</v>
      </c>
      <c r="H16" s="12" t="str">
        <f t="shared" si="0"/>
        <v>failed</v>
      </c>
      <c r="I16">
        <f t="shared" si="1"/>
        <v>55</v>
      </c>
      <c r="M16" t="str">
        <f>Crowdfunding!G16&amp;COUNTIF(Crowdfunding!G16:G$1001,Crowdfunding!G16)</f>
        <v>failed357</v>
      </c>
      <c r="N16" t="str">
        <f>Crowdfunding!G16</f>
        <v>failed</v>
      </c>
      <c r="O16">
        <f>Crowdfunding!H16</f>
        <v>200</v>
      </c>
    </row>
    <row r="17" spans="1:15" x14ac:dyDescent="0.25">
      <c r="A17" t="s">
        <v>2112</v>
      </c>
      <c r="B17" s="11" t="str">
        <f>VLOOKUP(A17,$M$2:$O$1001,2,FALSE)</f>
        <v>successful</v>
      </c>
      <c r="C17">
        <f>VLOOKUP(A17,$M$2:$O$1001,3,FALSE)</f>
        <v>114</v>
      </c>
      <c r="G17" t="s">
        <v>2679</v>
      </c>
      <c r="H17" s="12" t="str">
        <f t="shared" si="0"/>
        <v>failed</v>
      </c>
      <c r="I17">
        <f t="shared" si="1"/>
        <v>130</v>
      </c>
      <c r="M17" t="str">
        <f>Crowdfunding!G17&amp;COUNTIF(Crowdfunding!G17:G$1001,Crowdfunding!G17)</f>
        <v>failed356</v>
      </c>
      <c r="N17" t="str">
        <f>Crowdfunding!G17</f>
        <v>failed</v>
      </c>
      <c r="O17">
        <f>Crowdfunding!H17</f>
        <v>452</v>
      </c>
    </row>
    <row r="18" spans="1:15" x14ac:dyDescent="0.25">
      <c r="A18" t="s">
        <v>2113</v>
      </c>
      <c r="B18" s="11" t="str">
        <f>VLOOKUP(A18,$M$2:$O$1001,2,FALSE)</f>
        <v>successful</v>
      </c>
      <c r="C18">
        <f>VLOOKUP(A18,$M$2:$O$1001,3,FALSE)</f>
        <v>1573</v>
      </c>
      <c r="G18" t="s">
        <v>2680</v>
      </c>
      <c r="H18" s="12" t="str">
        <f t="shared" si="0"/>
        <v>failed</v>
      </c>
      <c r="I18">
        <f t="shared" si="1"/>
        <v>830</v>
      </c>
      <c r="M18" t="str">
        <f>Crowdfunding!G18&amp;COUNTIF(Crowdfunding!G18:G$1001,Crowdfunding!G18)</f>
        <v>successful559</v>
      </c>
      <c r="N18" t="str">
        <f>Crowdfunding!G18</f>
        <v>successful</v>
      </c>
      <c r="O18">
        <f>Crowdfunding!H18</f>
        <v>100</v>
      </c>
    </row>
    <row r="19" spans="1:15" x14ac:dyDescent="0.25">
      <c r="A19" t="s">
        <v>2114</v>
      </c>
      <c r="B19" s="11" t="str">
        <f>VLOOKUP(A19,$M$2:$O$1001,2,FALSE)</f>
        <v>successful</v>
      </c>
      <c r="C19">
        <f>VLOOKUP(A19,$M$2:$O$1001,3,FALSE)</f>
        <v>245</v>
      </c>
      <c r="G19" t="s">
        <v>2681</v>
      </c>
      <c r="H19" s="12" t="str">
        <f t="shared" si="0"/>
        <v>failed</v>
      </c>
      <c r="I19">
        <f t="shared" si="1"/>
        <v>21</v>
      </c>
      <c r="M19" t="str">
        <f>Crowdfunding!G19&amp;COUNTIF(Crowdfunding!G19:G$1001,Crowdfunding!G19)</f>
        <v>successful558</v>
      </c>
      <c r="N19" t="str">
        <f>Crowdfunding!G19</f>
        <v>successful</v>
      </c>
      <c r="O19">
        <f>Crowdfunding!H19</f>
        <v>1249</v>
      </c>
    </row>
    <row r="20" spans="1:15" x14ac:dyDescent="0.25">
      <c r="A20" t="s">
        <v>2115</v>
      </c>
      <c r="B20" s="11" t="str">
        <f>VLOOKUP(A20,$M$2:$O$1001,2,FALSE)</f>
        <v>successful</v>
      </c>
      <c r="C20">
        <f>VLOOKUP(A20,$M$2:$O$1001,3,FALSE)</f>
        <v>207</v>
      </c>
      <c r="G20" t="s">
        <v>2682</v>
      </c>
      <c r="H20" s="12" t="str">
        <f t="shared" si="0"/>
        <v>failed</v>
      </c>
      <c r="I20">
        <f t="shared" si="1"/>
        <v>1</v>
      </c>
      <c r="M20" t="str">
        <f>Crowdfunding!G20&amp;COUNTIF(Crowdfunding!G20:G$1001,Crowdfunding!G20)</f>
        <v>canceled57</v>
      </c>
      <c r="N20" t="str">
        <f>Crowdfunding!G20</f>
        <v>canceled</v>
      </c>
      <c r="O20">
        <f>Crowdfunding!H20</f>
        <v>135</v>
      </c>
    </row>
    <row r="21" spans="1:15" x14ac:dyDescent="0.25">
      <c r="A21" t="s">
        <v>2116</v>
      </c>
      <c r="B21" s="11" t="str">
        <f>VLOOKUP(A21,$M$2:$O$1001,2,FALSE)</f>
        <v>successful</v>
      </c>
      <c r="C21">
        <f>VLOOKUP(A21,$M$2:$O$1001,3,FALSE)</f>
        <v>155</v>
      </c>
      <c r="G21" t="s">
        <v>2683</v>
      </c>
      <c r="H21" s="12" t="str">
        <f t="shared" si="0"/>
        <v>failed</v>
      </c>
      <c r="I21">
        <f t="shared" si="1"/>
        <v>13</v>
      </c>
      <c r="M21" t="str">
        <f>Crowdfunding!G21&amp;COUNTIF(Crowdfunding!G21:G$1001,Crowdfunding!G21)</f>
        <v>failed355</v>
      </c>
      <c r="N21" t="str">
        <f>Crowdfunding!G21</f>
        <v>failed</v>
      </c>
      <c r="O21">
        <f>Crowdfunding!H21</f>
        <v>674</v>
      </c>
    </row>
    <row r="22" spans="1:15" x14ac:dyDescent="0.25">
      <c r="A22" t="s">
        <v>2117</v>
      </c>
      <c r="B22" s="11" t="str">
        <f>VLOOKUP(A22,$M$2:$O$1001,2,FALSE)</f>
        <v>successful</v>
      </c>
      <c r="C22">
        <f>VLOOKUP(A22,$M$2:$O$1001,3,FALSE)</f>
        <v>266</v>
      </c>
      <c r="G22" t="s">
        <v>2684</v>
      </c>
      <c r="H22" s="12" t="str">
        <f t="shared" si="0"/>
        <v>failed</v>
      </c>
      <c r="I22">
        <f t="shared" si="1"/>
        <v>181</v>
      </c>
      <c r="M22" t="str">
        <f>Crowdfunding!G22&amp;COUNTIF(Crowdfunding!G22:G$1001,Crowdfunding!G22)</f>
        <v>successful557</v>
      </c>
      <c r="N22" t="str">
        <f>Crowdfunding!G22</f>
        <v>successful</v>
      </c>
      <c r="O22">
        <f>Crowdfunding!H22</f>
        <v>1396</v>
      </c>
    </row>
    <row r="23" spans="1:15" x14ac:dyDescent="0.25">
      <c r="A23" t="s">
        <v>2118</v>
      </c>
      <c r="B23" s="11" t="str">
        <f>VLOOKUP(A23,$M$2:$O$1001,2,FALSE)</f>
        <v>successful</v>
      </c>
      <c r="C23">
        <f>VLOOKUP(A23,$M$2:$O$1001,3,FALSE)</f>
        <v>155</v>
      </c>
      <c r="G23" t="s">
        <v>2685</v>
      </c>
      <c r="H23" s="12" t="str">
        <f t="shared" si="0"/>
        <v>failed</v>
      </c>
      <c r="I23">
        <f t="shared" si="1"/>
        <v>1691</v>
      </c>
      <c r="M23" t="str">
        <f>Crowdfunding!G23&amp;COUNTIF(Crowdfunding!G23:G$1001,Crowdfunding!G23)</f>
        <v>failed354</v>
      </c>
      <c r="N23" t="str">
        <f>Crowdfunding!G23</f>
        <v>failed</v>
      </c>
      <c r="O23">
        <f>Crowdfunding!H23</f>
        <v>558</v>
      </c>
    </row>
    <row r="24" spans="1:15" x14ac:dyDescent="0.25">
      <c r="A24" t="s">
        <v>2119</v>
      </c>
      <c r="B24" s="11" t="str">
        <f>VLOOKUP(A24,$M$2:$O$1001,2,FALSE)</f>
        <v>successful</v>
      </c>
      <c r="C24">
        <f>VLOOKUP(A24,$M$2:$O$1001,3,FALSE)</f>
        <v>112</v>
      </c>
      <c r="G24" t="s">
        <v>2686</v>
      </c>
      <c r="H24" s="12" t="str">
        <f t="shared" si="0"/>
        <v>failed</v>
      </c>
      <c r="I24">
        <f t="shared" si="1"/>
        <v>263</v>
      </c>
      <c r="M24" t="str">
        <f>Crowdfunding!G24&amp;COUNTIF(Crowdfunding!G24:G$1001,Crowdfunding!G24)</f>
        <v>successful556</v>
      </c>
      <c r="N24" t="str">
        <f>Crowdfunding!G24</f>
        <v>successful</v>
      </c>
      <c r="O24">
        <f>Crowdfunding!H24</f>
        <v>890</v>
      </c>
    </row>
    <row r="25" spans="1:15" x14ac:dyDescent="0.25">
      <c r="A25" t="s">
        <v>2120</v>
      </c>
      <c r="B25" s="11" t="str">
        <f>VLOOKUP(A25,$M$2:$O$1001,2,FALSE)</f>
        <v>successful</v>
      </c>
      <c r="C25">
        <f>VLOOKUP(A25,$M$2:$O$1001,3,FALSE)</f>
        <v>131</v>
      </c>
      <c r="G25" t="s">
        <v>2687</v>
      </c>
      <c r="H25" s="12" t="str">
        <f t="shared" si="0"/>
        <v>failed</v>
      </c>
      <c r="I25">
        <f t="shared" si="1"/>
        <v>67</v>
      </c>
      <c r="M25" t="str">
        <f>Crowdfunding!G25&amp;COUNTIF(Crowdfunding!G25:G$1001,Crowdfunding!G25)</f>
        <v>successful555</v>
      </c>
      <c r="N25" t="str">
        <f>Crowdfunding!G25</f>
        <v>successful</v>
      </c>
      <c r="O25">
        <f>Crowdfunding!H25</f>
        <v>142</v>
      </c>
    </row>
    <row r="26" spans="1:15" x14ac:dyDescent="0.25">
      <c r="A26" t="s">
        <v>2121</v>
      </c>
      <c r="B26" s="11" t="str">
        <f>VLOOKUP(A26,$M$2:$O$1001,2,FALSE)</f>
        <v>successful</v>
      </c>
      <c r="C26">
        <f>VLOOKUP(A26,$M$2:$O$1001,3,FALSE)</f>
        <v>80</v>
      </c>
      <c r="G26" t="s">
        <v>2688</v>
      </c>
      <c r="H26" s="12" t="str">
        <f t="shared" si="0"/>
        <v>failed</v>
      </c>
      <c r="I26">
        <f t="shared" si="1"/>
        <v>78</v>
      </c>
      <c r="M26" t="str">
        <f>Crowdfunding!G26&amp;COUNTIF(Crowdfunding!G26:G$1001,Crowdfunding!G26)</f>
        <v>successful554</v>
      </c>
      <c r="N26" t="str">
        <f>Crowdfunding!G26</f>
        <v>successful</v>
      </c>
      <c r="O26">
        <f>Crowdfunding!H26</f>
        <v>2673</v>
      </c>
    </row>
    <row r="27" spans="1:15" x14ac:dyDescent="0.25">
      <c r="A27" t="s">
        <v>2122</v>
      </c>
      <c r="B27" s="11" t="str">
        <f>VLOOKUP(A27,$M$2:$O$1001,2,FALSE)</f>
        <v>successful</v>
      </c>
      <c r="C27">
        <f>VLOOKUP(A27,$M$2:$O$1001,3,FALSE)</f>
        <v>1548</v>
      </c>
      <c r="G27" t="s">
        <v>2689</v>
      </c>
      <c r="H27" s="12" t="str">
        <f t="shared" si="0"/>
        <v>failed</v>
      </c>
      <c r="I27">
        <f t="shared" si="1"/>
        <v>67</v>
      </c>
      <c r="M27" t="str">
        <f>Crowdfunding!G27&amp;COUNTIF(Crowdfunding!G27:G$1001,Crowdfunding!G27)</f>
        <v>successful553</v>
      </c>
      <c r="N27" t="str">
        <f>Crowdfunding!G27</f>
        <v>successful</v>
      </c>
      <c r="O27">
        <f>Crowdfunding!H27</f>
        <v>163</v>
      </c>
    </row>
    <row r="28" spans="1:15" x14ac:dyDescent="0.25">
      <c r="A28" t="s">
        <v>2123</v>
      </c>
      <c r="B28" s="11" t="str">
        <f>VLOOKUP(A28,$M$2:$O$1001,2,FALSE)</f>
        <v>successful</v>
      </c>
      <c r="C28">
        <f>VLOOKUP(A28,$M$2:$O$1001,3,FALSE)</f>
        <v>1559</v>
      </c>
      <c r="G28" t="s">
        <v>2690</v>
      </c>
      <c r="H28" s="12" t="str">
        <f t="shared" si="0"/>
        <v>failed</v>
      </c>
      <c r="I28">
        <f t="shared" si="1"/>
        <v>21</v>
      </c>
      <c r="M28" t="str">
        <f>Crowdfunding!G28&amp;COUNTIF(Crowdfunding!G28:G$1001,Crowdfunding!G28)</f>
        <v>canceled56</v>
      </c>
      <c r="N28" t="str">
        <f>Crowdfunding!G28</f>
        <v>canceled</v>
      </c>
      <c r="O28">
        <f>Crowdfunding!H28</f>
        <v>1480</v>
      </c>
    </row>
    <row r="29" spans="1:15" x14ac:dyDescent="0.25">
      <c r="A29" t="s">
        <v>2124</v>
      </c>
      <c r="B29" s="11" t="str">
        <f>VLOOKUP(A29,$M$2:$O$1001,2,FALSE)</f>
        <v>successful</v>
      </c>
      <c r="C29">
        <f>VLOOKUP(A29,$M$2:$O$1001,3,FALSE)</f>
        <v>203</v>
      </c>
      <c r="G29" t="s">
        <v>2691</v>
      </c>
      <c r="H29" s="12" t="str">
        <f t="shared" si="0"/>
        <v>failed</v>
      </c>
      <c r="I29">
        <f t="shared" si="1"/>
        <v>112</v>
      </c>
      <c r="M29" t="str">
        <f>Crowdfunding!G29&amp;COUNTIF(Crowdfunding!G29:G$1001,Crowdfunding!G29)</f>
        <v>failed353</v>
      </c>
      <c r="N29" t="str">
        <f>Crowdfunding!G29</f>
        <v>failed</v>
      </c>
      <c r="O29">
        <f>Crowdfunding!H29</f>
        <v>15</v>
      </c>
    </row>
    <row r="30" spans="1:15" x14ac:dyDescent="0.25">
      <c r="A30" t="s">
        <v>2125</v>
      </c>
      <c r="B30" s="11" t="str">
        <f>VLOOKUP(A30,$M$2:$O$1001,2,FALSE)</f>
        <v>successful</v>
      </c>
      <c r="C30">
        <f>VLOOKUP(A30,$M$2:$O$1001,3,FALSE)</f>
        <v>114</v>
      </c>
      <c r="G30" t="s">
        <v>2692</v>
      </c>
      <c r="H30" s="12" t="str">
        <f t="shared" si="0"/>
        <v>failed</v>
      </c>
      <c r="I30">
        <f t="shared" si="1"/>
        <v>37</v>
      </c>
      <c r="M30" t="str">
        <f>Crowdfunding!G30&amp;COUNTIF(Crowdfunding!G30:G$1001,Crowdfunding!G30)</f>
        <v>successful552</v>
      </c>
      <c r="N30" t="str">
        <f>Crowdfunding!G30</f>
        <v>successful</v>
      </c>
      <c r="O30">
        <f>Crowdfunding!H30</f>
        <v>2220</v>
      </c>
    </row>
    <row r="31" spans="1:15" x14ac:dyDescent="0.25">
      <c r="A31" t="s">
        <v>2126</v>
      </c>
      <c r="B31" s="11" t="str">
        <f>VLOOKUP(A31,$M$2:$O$1001,2,FALSE)</f>
        <v>successful</v>
      </c>
      <c r="C31">
        <f>VLOOKUP(A31,$M$2:$O$1001,3,FALSE)</f>
        <v>96</v>
      </c>
      <c r="G31" t="s">
        <v>2693</v>
      </c>
      <c r="H31" s="12" t="str">
        <f t="shared" si="0"/>
        <v>failed</v>
      </c>
      <c r="I31">
        <f t="shared" si="1"/>
        <v>15</v>
      </c>
      <c r="M31" t="str">
        <f>Crowdfunding!G31&amp;COUNTIF(Crowdfunding!G31:G$1001,Crowdfunding!G31)</f>
        <v>successful551</v>
      </c>
      <c r="N31" t="str">
        <f>Crowdfunding!G31</f>
        <v>successful</v>
      </c>
      <c r="O31">
        <f>Crowdfunding!H31</f>
        <v>1606</v>
      </c>
    </row>
    <row r="32" spans="1:15" x14ac:dyDescent="0.25">
      <c r="A32" t="s">
        <v>2127</v>
      </c>
      <c r="B32" s="11" t="str">
        <f>VLOOKUP(A32,$M$2:$O$1001,2,FALSE)</f>
        <v>successful</v>
      </c>
      <c r="C32">
        <f>VLOOKUP(A32,$M$2:$O$1001,3,FALSE)</f>
        <v>132</v>
      </c>
      <c r="G32" t="s">
        <v>2694</v>
      </c>
      <c r="H32" s="12" t="str">
        <f t="shared" si="0"/>
        <v>failed</v>
      </c>
      <c r="I32">
        <f t="shared" si="1"/>
        <v>38</v>
      </c>
      <c r="M32" t="str">
        <f>Crowdfunding!G32&amp;COUNTIF(Crowdfunding!G32:G$1001,Crowdfunding!G32)</f>
        <v>successful550</v>
      </c>
      <c r="N32" t="str">
        <f>Crowdfunding!G32</f>
        <v>successful</v>
      </c>
      <c r="O32">
        <f>Crowdfunding!H32</f>
        <v>129</v>
      </c>
    </row>
    <row r="33" spans="1:15" x14ac:dyDescent="0.25">
      <c r="A33" t="s">
        <v>2128</v>
      </c>
      <c r="B33" s="11" t="str">
        <f>VLOOKUP(A33,$M$2:$O$1001,2,FALSE)</f>
        <v>successful</v>
      </c>
      <c r="C33">
        <f>VLOOKUP(A33,$M$2:$O$1001,3,FALSE)</f>
        <v>105</v>
      </c>
      <c r="G33" t="s">
        <v>2695</v>
      </c>
      <c r="H33" s="12" t="str">
        <f t="shared" si="0"/>
        <v>failed</v>
      </c>
      <c r="I33">
        <f t="shared" si="1"/>
        <v>225</v>
      </c>
      <c r="M33" t="str">
        <f>Crowdfunding!G33&amp;COUNTIF(Crowdfunding!G33:G$1001,Crowdfunding!G33)</f>
        <v>successful549</v>
      </c>
      <c r="N33" t="str">
        <f>Crowdfunding!G33</f>
        <v>successful</v>
      </c>
      <c r="O33">
        <f>Crowdfunding!H33</f>
        <v>226</v>
      </c>
    </row>
    <row r="34" spans="1:15" x14ac:dyDescent="0.25">
      <c r="A34" t="s">
        <v>2129</v>
      </c>
      <c r="B34" s="11" t="str">
        <f>VLOOKUP(A34,$M$2:$O$1001,2,FALSE)</f>
        <v>successful</v>
      </c>
      <c r="C34">
        <f>VLOOKUP(A34,$M$2:$O$1001,3,FALSE)</f>
        <v>1902</v>
      </c>
      <c r="G34" t="s">
        <v>2696</v>
      </c>
      <c r="H34" s="12" t="str">
        <f t="shared" si="0"/>
        <v>failed</v>
      </c>
      <c r="I34">
        <f t="shared" si="1"/>
        <v>52</v>
      </c>
      <c r="M34" t="str">
        <f>Crowdfunding!G34&amp;COUNTIF(Crowdfunding!G34:G$1001,Crowdfunding!G34)</f>
        <v>failed352</v>
      </c>
      <c r="N34" t="str">
        <f>Crowdfunding!G34</f>
        <v>failed</v>
      </c>
      <c r="O34">
        <f>Crowdfunding!H34</f>
        <v>2307</v>
      </c>
    </row>
    <row r="35" spans="1:15" x14ac:dyDescent="0.25">
      <c r="A35" t="s">
        <v>2130</v>
      </c>
      <c r="B35" s="11" t="str">
        <f>VLOOKUP(A35,$M$2:$O$1001,2,FALSE)</f>
        <v>successful</v>
      </c>
      <c r="C35">
        <f>VLOOKUP(A35,$M$2:$O$1001,3,FALSE)</f>
        <v>144</v>
      </c>
      <c r="G35" t="s">
        <v>2697</v>
      </c>
      <c r="H35" s="12" t="str">
        <f t="shared" si="0"/>
        <v>failed</v>
      </c>
      <c r="I35">
        <f t="shared" si="1"/>
        <v>141</v>
      </c>
      <c r="M35" t="str">
        <f>Crowdfunding!G35&amp;COUNTIF(Crowdfunding!G35:G$1001,Crowdfunding!G35)</f>
        <v>successful548</v>
      </c>
      <c r="N35" t="str">
        <f>Crowdfunding!G35</f>
        <v>successful</v>
      </c>
      <c r="O35">
        <f>Crowdfunding!H35</f>
        <v>5419</v>
      </c>
    </row>
    <row r="36" spans="1:15" x14ac:dyDescent="0.25">
      <c r="A36" t="s">
        <v>2131</v>
      </c>
      <c r="B36" s="11" t="str">
        <f>VLOOKUP(A36,$M$2:$O$1001,2,FALSE)</f>
        <v>successful</v>
      </c>
      <c r="C36">
        <f>VLOOKUP(A36,$M$2:$O$1001,3,FALSE)</f>
        <v>85</v>
      </c>
      <c r="G36" t="s">
        <v>2698</v>
      </c>
      <c r="H36" s="12" t="str">
        <f t="shared" si="0"/>
        <v>failed</v>
      </c>
      <c r="I36">
        <f t="shared" si="1"/>
        <v>523</v>
      </c>
      <c r="M36" t="str">
        <f>Crowdfunding!G36&amp;COUNTIF(Crowdfunding!G36:G$1001,Crowdfunding!G36)</f>
        <v>successful547</v>
      </c>
      <c r="N36" t="str">
        <f>Crowdfunding!G36</f>
        <v>successful</v>
      </c>
      <c r="O36">
        <f>Crowdfunding!H36</f>
        <v>165</v>
      </c>
    </row>
    <row r="37" spans="1:15" x14ac:dyDescent="0.25">
      <c r="A37" t="s">
        <v>2132</v>
      </c>
      <c r="B37" s="11" t="str">
        <f>VLOOKUP(A37,$M$2:$O$1001,2,FALSE)</f>
        <v>successful</v>
      </c>
      <c r="C37">
        <f>VLOOKUP(A37,$M$2:$O$1001,3,FALSE)</f>
        <v>184</v>
      </c>
      <c r="G37" t="s">
        <v>2699</v>
      </c>
      <c r="H37" s="12" t="str">
        <f t="shared" si="0"/>
        <v>failed</v>
      </c>
      <c r="I37">
        <f t="shared" si="1"/>
        <v>41</v>
      </c>
      <c r="M37" t="str">
        <f>Crowdfunding!G37&amp;COUNTIF(Crowdfunding!G37:G$1001,Crowdfunding!G37)</f>
        <v>successful546</v>
      </c>
      <c r="N37" t="str">
        <f>Crowdfunding!G37</f>
        <v>successful</v>
      </c>
      <c r="O37">
        <f>Crowdfunding!H37</f>
        <v>1965</v>
      </c>
    </row>
    <row r="38" spans="1:15" x14ac:dyDescent="0.25">
      <c r="A38" t="s">
        <v>2133</v>
      </c>
      <c r="B38" s="11" t="str">
        <f>VLOOKUP(A38,$M$2:$O$1001,2,FALSE)</f>
        <v>successful</v>
      </c>
      <c r="C38">
        <f>VLOOKUP(A38,$M$2:$O$1001,3,FALSE)</f>
        <v>3777</v>
      </c>
      <c r="G38" t="s">
        <v>2700</v>
      </c>
      <c r="H38" s="12" t="str">
        <f t="shared" si="0"/>
        <v>failed</v>
      </c>
      <c r="I38">
        <f t="shared" si="1"/>
        <v>16</v>
      </c>
      <c r="M38" t="str">
        <f>Crowdfunding!G38&amp;COUNTIF(Crowdfunding!G38:G$1001,Crowdfunding!G38)</f>
        <v>successful545</v>
      </c>
      <c r="N38" t="str">
        <f>Crowdfunding!G38</f>
        <v>successful</v>
      </c>
      <c r="O38">
        <f>Crowdfunding!H38</f>
        <v>16</v>
      </c>
    </row>
    <row r="39" spans="1:15" x14ac:dyDescent="0.25">
      <c r="A39" t="s">
        <v>2134</v>
      </c>
      <c r="B39" s="11" t="str">
        <f>VLOOKUP(A39,$M$2:$O$1001,2,FALSE)</f>
        <v>successful</v>
      </c>
      <c r="C39">
        <f>VLOOKUP(A39,$M$2:$O$1001,3,FALSE)</f>
        <v>65</v>
      </c>
      <c r="G39" t="s">
        <v>2701</v>
      </c>
      <c r="H39" s="12" t="str">
        <f t="shared" si="0"/>
        <v>failed</v>
      </c>
      <c r="I39">
        <f t="shared" si="1"/>
        <v>1</v>
      </c>
      <c r="M39" t="str">
        <f>Crowdfunding!G39&amp;COUNTIF(Crowdfunding!G39:G$1001,Crowdfunding!G39)</f>
        <v>successful544</v>
      </c>
      <c r="N39" t="str">
        <f>Crowdfunding!G39</f>
        <v>successful</v>
      </c>
      <c r="O39">
        <f>Crowdfunding!H39</f>
        <v>107</v>
      </c>
    </row>
    <row r="40" spans="1:15" x14ac:dyDescent="0.25">
      <c r="A40" t="s">
        <v>2135</v>
      </c>
      <c r="B40" s="11" t="str">
        <f>VLOOKUP(A40,$M$2:$O$1001,2,FALSE)</f>
        <v>successful</v>
      </c>
      <c r="C40">
        <f>VLOOKUP(A40,$M$2:$O$1001,3,FALSE)</f>
        <v>2289</v>
      </c>
      <c r="G40" t="s">
        <v>2702</v>
      </c>
      <c r="H40" s="12" t="str">
        <f t="shared" si="0"/>
        <v>failed</v>
      </c>
      <c r="I40">
        <f t="shared" si="1"/>
        <v>1221</v>
      </c>
      <c r="M40" t="str">
        <f>Crowdfunding!G40&amp;COUNTIF(Crowdfunding!G40:G$1001,Crowdfunding!G40)</f>
        <v>successful543</v>
      </c>
      <c r="N40" t="str">
        <f>Crowdfunding!G40</f>
        <v>successful</v>
      </c>
      <c r="O40">
        <f>Crowdfunding!H40</f>
        <v>134</v>
      </c>
    </row>
    <row r="41" spans="1:15" x14ac:dyDescent="0.25">
      <c r="A41" t="s">
        <v>2136</v>
      </c>
      <c r="B41" s="11" t="str">
        <f>VLOOKUP(A41,$M$2:$O$1001,2,FALSE)</f>
        <v>successful</v>
      </c>
      <c r="C41">
        <f>VLOOKUP(A41,$M$2:$O$1001,3,FALSE)</f>
        <v>40</v>
      </c>
      <c r="G41" t="s">
        <v>2703</v>
      </c>
      <c r="H41" s="12" t="str">
        <f t="shared" si="0"/>
        <v>failed</v>
      </c>
      <c r="I41">
        <f t="shared" si="1"/>
        <v>27</v>
      </c>
      <c r="M41" t="str">
        <f>Crowdfunding!G41&amp;COUNTIF(Crowdfunding!G41:G$1001,Crowdfunding!G41)</f>
        <v>failed351</v>
      </c>
      <c r="N41" t="str">
        <f>Crowdfunding!G41</f>
        <v>failed</v>
      </c>
      <c r="O41">
        <f>Crowdfunding!H41</f>
        <v>88</v>
      </c>
    </row>
    <row r="42" spans="1:15" x14ac:dyDescent="0.25">
      <c r="A42" t="s">
        <v>2137</v>
      </c>
      <c r="B42" s="11" t="str">
        <f>VLOOKUP(A42,$M$2:$O$1001,2,FALSE)</f>
        <v>successful</v>
      </c>
      <c r="C42">
        <f>VLOOKUP(A42,$M$2:$O$1001,3,FALSE)</f>
        <v>2261</v>
      </c>
      <c r="G42" t="s">
        <v>2704</v>
      </c>
      <c r="H42" s="12" t="str">
        <f t="shared" si="0"/>
        <v>failed</v>
      </c>
      <c r="I42">
        <f t="shared" si="1"/>
        <v>107</v>
      </c>
      <c r="M42" t="str">
        <f>Crowdfunding!G42&amp;COUNTIF(Crowdfunding!G42:G$1001,Crowdfunding!G42)</f>
        <v>successful542</v>
      </c>
      <c r="N42" t="str">
        <f>Crowdfunding!G42</f>
        <v>successful</v>
      </c>
      <c r="O42">
        <f>Crowdfunding!H42</f>
        <v>198</v>
      </c>
    </row>
    <row r="43" spans="1:15" x14ac:dyDescent="0.25">
      <c r="A43" t="s">
        <v>2138</v>
      </c>
      <c r="B43" s="11" t="str">
        <f>VLOOKUP(A43,$M$2:$O$1001,2,FALSE)</f>
        <v>successful</v>
      </c>
      <c r="C43">
        <f>VLOOKUP(A43,$M$2:$O$1001,3,FALSE)</f>
        <v>255</v>
      </c>
      <c r="G43" t="s">
        <v>2705</v>
      </c>
      <c r="H43" s="12" t="str">
        <f t="shared" si="0"/>
        <v>failed</v>
      </c>
      <c r="I43">
        <f t="shared" si="1"/>
        <v>31</v>
      </c>
      <c r="M43" t="str">
        <f>Crowdfunding!G43&amp;COUNTIF(Crowdfunding!G43:G$1001,Crowdfunding!G43)</f>
        <v>successful541</v>
      </c>
      <c r="N43" t="str">
        <f>Crowdfunding!G43</f>
        <v>successful</v>
      </c>
      <c r="O43">
        <f>Crowdfunding!H43</f>
        <v>111</v>
      </c>
    </row>
    <row r="44" spans="1:15" x14ac:dyDescent="0.25">
      <c r="A44" t="s">
        <v>2139</v>
      </c>
      <c r="B44" s="11" t="str">
        <f>VLOOKUP(A44,$M$2:$O$1001,2,FALSE)</f>
        <v>successful</v>
      </c>
      <c r="C44">
        <f>VLOOKUP(A44,$M$2:$O$1001,3,FALSE)</f>
        <v>156</v>
      </c>
      <c r="G44" t="s">
        <v>2706</v>
      </c>
      <c r="H44" s="12" t="str">
        <f t="shared" si="0"/>
        <v>failed</v>
      </c>
      <c r="I44">
        <f t="shared" si="1"/>
        <v>1825</v>
      </c>
      <c r="M44" t="str">
        <f>Crowdfunding!G44&amp;COUNTIF(Crowdfunding!G44:G$1001,Crowdfunding!G44)</f>
        <v>successful540</v>
      </c>
      <c r="N44" t="str">
        <f>Crowdfunding!G44</f>
        <v>successful</v>
      </c>
      <c r="O44">
        <f>Crowdfunding!H44</f>
        <v>222</v>
      </c>
    </row>
    <row r="45" spans="1:15" x14ac:dyDescent="0.25">
      <c r="A45" t="s">
        <v>2140</v>
      </c>
      <c r="B45" s="11" t="str">
        <f>VLOOKUP(A45,$M$2:$O$1001,2,FALSE)</f>
        <v>successful</v>
      </c>
      <c r="C45">
        <f>VLOOKUP(A45,$M$2:$O$1001,3,FALSE)</f>
        <v>1866</v>
      </c>
      <c r="G45" t="s">
        <v>2707</v>
      </c>
      <c r="H45" s="12" t="str">
        <f t="shared" si="0"/>
        <v>failed</v>
      </c>
      <c r="I45">
        <f t="shared" si="1"/>
        <v>1886</v>
      </c>
      <c r="M45" t="str">
        <f>Crowdfunding!G45&amp;COUNTIF(Crowdfunding!G45:G$1001,Crowdfunding!G45)</f>
        <v>successful539</v>
      </c>
      <c r="N45" t="str">
        <f>Crowdfunding!G45</f>
        <v>successful</v>
      </c>
      <c r="O45">
        <f>Crowdfunding!H45</f>
        <v>6212</v>
      </c>
    </row>
    <row r="46" spans="1:15" x14ac:dyDescent="0.25">
      <c r="A46" t="s">
        <v>2141</v>
      </c>
      <c r="B46" s="11" t="str">
        <f>VLOOKUP(A46,$M$2:$O$1001,2,FALSE)</f>
        <v>successful</v>
      </c>
      <c r="C46">
        <f>VLOOKUP(A46,$M$2:$O$1001,3,FALSE)</f>
        <v>179</v>
      </c>
      <c r="G46" t="s">
        <v>2708</v>
      </c>
      <c r="H46" s="12" t="str">
        <f t="shared" si="0"/>
        <v>failed</v>
      </c>
      <c r="I46">
        <f t="shared" si="1"/>
        <v>452</v>
      </c>
      <c r="M46" t="str">
        <f>Crowdfunding!G46&amp;COUNTIF(Crowdfunding!G46:G$1001,Crowdfunding!G46)</f>
        <v>successful538</v>
      </c>
      <c r="N46" t="str">
        <f>Crowdfunding!G46</f>
        <v>successful</v>
      </c>
      <c r="O46">
        <f>Crowdfunding!H46</f>
        <v>98</v>
      </c>
    </row>
    <row r="47" spans="1:15" x14ac:dyDescent="0.25">
      <c r="A47" t="s">
        <v>2142</v>
      </c>
      <c r="B47" s="11" t="str">
        <f>VLOOKUP(A47,$M$2:$O$1001,2,FALSE)</f>
        <v>successful</v>
      </c>
      <c r="C47">
        <f>VLOOKUP(A47,$M$2:$O$1001,3,FALSE)</f>
        <v>462</v>
      </c>
      <c r="G47" t="s">
        <v>2709</v>
      </c>
      <c r="H47" s="12" t="str">
        <f t="shared" si="0"/>
        <v>failed</v>
      </c>
      <c r="I47">
        <f t="shared" si="1"/>
        <v>12</v>
      </c>
      <c r="M47" t="str">
        <f>Crowdfunding!G47&amp;COUNTIF(Crowdfunding!G47:G$1001,Crowdfunding!G47)</f>
        <v>failed350</v>
      </c>
      <c r="N47" t="str">
        <f>Crowdfunding!G47</f>
        <v>failed</v>
      </c>
      <c r="O47">
        <f>Crowdfunding!H47</f>
        <v>48</v>
      </c>
    </row>
    <row r="48" spans="1:15" x14ac:dyDescent="0.25">
      <c r="A48" t="s">
        <v>2143</v>
      </c>
      <c r="B48" s="11" t="str">
        <f>VLOOKUP(A48,$M$2:$O$1001,2,FALSE)</f>
        <v>successful</v>
      </c>
      <c r="C48">
        <f>VLOOKUP(A48,$M$2:$O$1001,3,FALSE)</f>
        <v>80</v>
      </c>
      <c r="G48" t="s">
        <v>2710</v>
      </c>
      <c r="H48" s="12" t="str">
        <f t="shared" si="0"/>
        <v>failed</v>
      </c>
      <c r="I48">
        <f t="shared" si="1"/>
        <v>1229</v>
      </c>
      <c r="M48" t="str">
        <f>Crowdfunding!G48&amp;COUNTIF(Crowdfunding!G48:G$1001,Crowdfunding!G48)</f>
        <v>successful537</v>
      </c>
      <c r="N48" t="str">
        <f>Crowdfunding!G48</f>
        <v>successful</v>
      </c>
      <c r="O48">
        <f>Crowdfunding!H48</f>
        <v>92</v>
      </c>
    </row>
    <row r="49" spans="1:15" x14ac:dyDescent="0.25">
      <c r="A49" t="s">
        <v>2144</v>
      </c>
      <c r="B49" s="11" t="str">
        <f>VLOOKUP(A49,$M$2:$O$1001,2,FALSE)</f>
        <v>successful</v>
      </c>
      <c r="C49">
        <f>VLOOKUP(A49,$M$2:$O$1001,3,FALSE)</f>
        <v>3934</v>
      </c>
      <c r="G49" t="s">
        <v>2711</v>
      </c>
      <c r="H49" s="12" t="str">
        <f t="shared" si="0"/>
        <v>failed</v>
      </c>
      <c r="I49">
        <f t="shared" si="1"/>
        <v>57</v>
      </c>
      <c r="M49" t="str">
        <f>Crowdfunding!G49&amp;COUNTIF(Crowdfunding!G49:G$1001,Crowdfunding!G49)</f>
        <v>successful536</v>
      </c>
      <c r="N49" t="str">
        <f>Crowdfunding!G49</f>
        <v>successful</v>
      </c>
      <c r="O49">
        <f>Crowdfunding!H49</f>
        <v>149</v>
      </c>
    </row>
    <row r="50" spans="1:15" x14ac:dyDescent="0.25">
      <c r="A50" t="s">
        <v>2145</v>
      </c>
      <c r="B50" s="11" t="str">
        <f>VLOOKUP(A50,$M$2:$O$1001,2,FALSE)</f>
        <v>successful</v>
      </c>
      <c r="C50">
        <f>VLOOKUP(A50,$M$2:$O$1001,3,FALSE)</f>
        <v>191</v>
      </c>
      <c r="G50" t="s">
        <v>2712</v>
      </c>
      <c r="H50" s="12" t="str">
        <f t="shared" si="0"/>
        <v>failed</v>
      </c>
      <c r="I50">
        <f t="shared" si="1"/>
        <v>67</v>
      </c>
      <c r="M50" t="str">
        <f>Crowdfunding!G50&amp;COUNTIF(Crowdfunding!G50:G$1001,Crowdfunding!G50)</f>
        <v>successful535</v>
      </c>
      <c r="N50" t="str">
        <f>Crowdfunding!G50</f>
        <v>successful</v>
      </c>
      <c r="O50">
        <f>Crowdfunding!H50</f>
        <v>2431</v>
      </c>
    </row>
    <row r="51" spans="1:15" x14ac:dyDescent="0.25">
      <c r="A51" t="s">
        <v>2146</v>
      </c>
      <c r="B51" s="11" t="str">
        <f>VLOOKUP(A51,$M$2:$O$1001,2,FALSE)</f>
        <v>successful</v>
      </c>
      <c r="C51">
        <f>VLOOKUP(A51,$M$2:$O$1001,3,FALSE)</f>
        <v>236</v>
      </c>
      <c r="G51" t="s">
        <v>2713</v>
      </c>
      <c r="H51" s="12" t="str">
        <f t="shared" si="0"/>
        <v>failed</v>
      </c>
      <c r="I51">
        <f t="shared" si="1"/>
        <v>121</v>
      </c>
      <c r="M51" t="str">
        <f>Crowdfunding!G51&amp;COUNTIF(Crowdfunding!G51:G$1001,Crowdfunding!G51)</f>
        <v>successful534</v>
      </c>
      <c r="N51" t="str">
        <f>Crowdfunding!G51</f>
        <v>successful</v>
      </c>
      <c r="O51">
        <f>Crowdfunding!H51</f>
        <v>303</v>
      </c>
    </row>
    <row r="52" spans="1:15" x14ac:dyDescent="0.25">
      <c r="A52" t="s">
        <v>2147</v>
      </c>
      <c r="B52" s="11" t="str">
        <f>VLOOKUP(A52,$M$2:$O$1001,2,FALSE)</f>
        <v>successful</v>
      </c>
      <c r="C52">
        <f>VLOOKUP(A52,$M$2:$O$1001,3,FALSE)</f>
        <v>110</v>
      </c>
      <c r="G52" t="s">
        <v>2714</v>
      </c>
      <c r="H52" s="12" t="str">
        <f t="shared" si="0"/>
        <v>failed</v>
      </c>
      <c r="I52">
        <f t="shared" si="1"/>
        <v>526</v>
      </c>
      <c r="M52" t="str">
        <f>Crowdfunding!G52&amp;COUNTIF(Crowdfunding!G52:G$1001,Crowdfunding!G52)</f>
        <v>failed349</v>
      </c>
      <c r="N52" t="str">
        <f>Crowdfunding!G52</f>
        <v>failed</v>
      </c>
      <c r="O52">
        <f>Crowdfunding!H52</f>
        <v>1</v>
      </c>
    </row>
    <row r="53" spans="1:15" x14ac:dyDescent="0.25">
      <c r="A53" t="s">
        <v>2148</v>
      </c>
      <c r="B53" s="11" t="str">
        <f>VLOOKUP(A53,$M$2:$O$1001,2,FALSE)</f>
        <v>successful</v>
      </c>
      <c r="C53">
        <f>VLOOKUP(A53,$M$2:$O$1001,3,FALSE)</f>
        <v>159</v>
      </c>
      <c r="G53" t="s">
        <v>2715</v>
      </c>
      <c r="H53" s="12" t="str">
        <f t="shared" si="0"/>
        <v>failed</v>
      </c>
      <c r="I53">
        <f t="shared" si="1"/>
        <v>63</v>
      </c>
      <c r="M53" t="str">
        <f>Crowdfunding!G53&amp;COUNTIF(Crowdfunding!G53:G$1001,Crowdfunding!G53)</f>
        <v>failed348</v>
      </c>
      <c r="N53" t="str">
        <f>Crowdfunding!G53</f>
        <v>failed</v>
      </c>
      <c r="O53">
        <f>Crowdfunding!H53</f>
        <v>1467</v>
      </c>
    </row>
    <row r="54" spans="1:15" x14ac:dyDescent="0.25">
      <c r="A54" t="s">
        <v>2149</v>
      </c>
      <c r="B54" s="11" t="str">
        <f>VLOOKUP(A54,$M$2:$O$1001,2,FALSE)</f>
        <v>successful</v>
      </c>
      <c r="C54">
        <f>VLOOKUP(A54,$M$2:$O$1001,3,FALSE)</f>
        <v>123</v>
      </c>
      <c r="G54" t="s">
        <v>2716</v>
      </c>
      <c r="H54" s="12" t="str">
        <f t="shared" si="0"/>
        <v>failed</v>
      </c>
      <c r="I54">
        <f t="shared" si="1"/>
        <v>35</v>
      </c>
      <c r="M54" t="str">
        <f>Crowdfunding!G54&amp;COUNTIF(Crowdfunding!G54:G$1001,Crowdfunding!G54)</f>
        <v>failed347</v>
      </c>
      <c r="N54" t="str">
        <f>Crowdfunding!G54</f>
        <v>failed</v>
      </c>
      <c r="O54">
        <f>Crowdfunding!H54</f>
        <v>75</v>
      </c>
    </row>
    <row r="55" spans="1:15" x14ac:dyDescent="0.25">
      <c r="A55" t="s">
        <v>2150</v>
      </c>
      <c r="B55" s="11" t="str">
        <f>VLOOKUP(A55,$M$2:$O$1001,2,FALSE)</f>
        <v>successful</v>
      </c>
      <c r="C55">
        <f>VLOOKUP(A55,$M$2:$O$1001,3,FALSE)</f>
        <v>1460</v>
      </c>
      <c r="G55" t="s">
        <v>2717</v>
      </c>
      <c r="H55" s="12" t="str">
        <f t="shared" si="0"/>
        <v>failed</v>
      </c>
      <c r="I55">
        <f t="shared" si="1"/>
        <v>31</v>
      </c>
      <c r="M55" t="str">
        <f>Crowdfunding!G55&amp;COUNTIF(Crowdfunding!G55:G$1001,Crowdfunding!G55)</f>
        <v>successful533</v>
      </c>
      <c r="N55" t="str">
        <f>Crowdfunding!G55</f>
        <v>successful</v>
      </c>
      <c r="O55">
        <f>Crowdfunding!H55</f>
        <v>209</v>
      </c>
    </row>
    <row r="56" spans="1:15" x14ac:dyDescent="0.25">
      <c r="A56" t="s">
        <v>2151</v>
      </c>
      <c r="B56" s="11" t="str">
        <f>VLOOKUP(A56,$M$2:$O$1001,2,FALSE)</f>
        <v>successful</v>
      </c>
      <c r="C56">
        <f>VLOOKUP(A56,$M$2:$O$1001,3,FALSE)</f>
        <v>56</v>
      </c>
      <c r="G56" t="s">
        <v>2718</v>
      </c>
      <c r="H56" s="12" t="str">
        <f t="shared" si="0"/>
        <v>failed</v>
      </c>
      <c r="I56">
        <f t="shared" si="1"/>
        <v>1</v>
      </c>
      <c r="M56" t="str">
        <f>Crowdfunding!G56&amp;COUNTIF(Crowdfunding!G56:G$1001,Crowdfunding!G56)</f>
        <v>failed346</v>
      </c>
      <c r="N56" t="str">
        <f>Crowdfunding!G56</f>
        <v>failed</v>
      </c>
      <c r="O56">
        <f>Crowdfunding!H56</f>
        <v>120</v>
      </c>
    </row>
    <row r="57" spans="1:15" x14ac:dyDescent="0.25">
      <c r="A57" t="s">
        <v>2152</v>
      </c>
      <c r="B57" s="11" t="str">
        <f>VLOOKUP(A57,$M$2:$O$1001,2,FALSE)</f>
        <v>successful</v>
      </c>
      <c r="C57">
        <f>VLOOKUP(A57,$M$2:$O$1001,3,FALSE)</f>
        <v>199</v>
      </c>
      <c r="G57" t="s">
        <v>2719</v>
      </c>
      <c r="H57" s="12" t="str">
        <f t="shared" si="0"/>
        <v>failed</v>
      </c>
      <c r="I57">
        <f t="shared" si="1"/>
        <v>33</v>
      </c>
      <c r="M57" t="str">
        <f>Crowdfunding!G57&amp;COUNTIF(Crowdfunding!G57:G$1001,Crowdfunding!G57)</f>
        <v>successful532</v>
      </c>
      <c r="N57" t="str">
        <f>Crowdfunding!G57</f>
        <v>successful</v>
      </c>
      <c r="O57">
        <f>Crowdfunding!H57</f>
        <v>131</v>
      </c>
    </row>
    <row r="58" spans="1:15" x14ac:dyDescent="0.25">
      <c r="A58" t="s">
        <v>2153</v>
      </c>
      <c r="B58" s="11" t="str">
        <f>VLOOKUP(A58,$M$2:$O$1001,2,FALSE)</f>
        <v>successful</v>
      </c>
      <c r="C58">
        <f>VLOOKUP(A58,$M$2:$O$1001,3,FALSE)</f>
        <v>182</v>
      </c>
      <c r="G58" t="s">
        <v>2720</v>
      </c>
      <c r="H58" s="12" t="str">
        <f t="shared" si="0"/>
        <v>failed</v>
      </c>
      <c r="I58">
        <f t="shared" si="1"/>
        <v>94</v>
      </c>
      <c r="M58" t="str">
        <f>Crowdfunding!G58&amp;COUNTIF(Crowdfunding!G58:G$1001,Crowdfunding!G58)</f>
        <v>successful531</v>
      </c>
      <c r="N58" t="str">
        <f>Crowdfunding!G58</f>
        <v>successful</v>
      </c>
      <c r="O58">
        <f>Crowdfunding!H58</f>
        <v>164</v>
      </c>
    </row>
    <row r="59" spans="1:15" x14ac:dyDescent="0.25">
      <c r="A59" t="s">
        <v>2154</v>
      </c>
      <c r="B59" s="11" t="str">
        <f>VLOOKUP(A59,$M$2:$O$1001,2,FALSE)</f>
        <v>successful</v>
      </c>
      <c r="C59">
        <f>VLOOKUP(A59,$M$2:$O$1001,3,FALSE)</f>
        <v>165</v>
      </c>
      <c r="G59" t="s">
        <v>2721</v>
      </c>
      <c r="H59" s="12" t="str">
        <f t="shared" si="0"/>
        <v>failed</v>
      </c>
      <c r="I59">
        <f t="shared" si="1"/>
        <v>1758</v>
      </c>
      <c r="M59" t="str">
        <f>Crowdfunding!G59&amp;COUNTIF(Crowdfunding!G59:G$1001,Crowdfunding!G59)</f>
        <v>successful530</v>
      </c>
      <c r="N59" t="str">
        <f>Crowdfunding!G59</f>
        <v>successful</v>
      </c>
      <c r="O59">
        <f>Crowdfunding!H59</f>
        <v>201</v>
      </c>
    </row>
    <row r="60" spans="1:15" x14ac:dyDescent="0.25">
      <c r="A60" t="s">
        <v>2155</v>
      </c>
      <c r="B60" s="11" t="str">
        <f>VLOOKUP(A60,$M$2:$O$1001,2,FALSE)</f>
        <v>successful</v>
      </c>
      <c r="C60">
        <f>VLOOKUP(A60,$M$2:$O$1001,3,FALSE)</f>
        <v>1470</v>
      </c>
      <c r="G60" t="s">
        <v>2722</v>
      </c>
      <c r="H60" s="12" t="str">
        <f t="shared" si="0"/>
        <v>failed</v>
      </c>
      <c r="I60">
        <f t="shared" si="1"/>
        <v>22</v>
      </c>
      <c r="M60" t="str">
        <f>Crowdfunding!G60&amp;COUNTIF(Crowdfunding!G60:G$1001,Crowdfunding!G60)</f>
        <v>successful529</v>
      </c>
      <c r="N60" t="str">
        <f>Crowdfunding!G60</f>
        <v>successful</v>
      </c>
      <c r="O60">
        <f>Crowdfunding!H60</f>
        <v>211</v>
      </c>
    </row>
    <row r="61" spans="1:15" x14ac:dyDescent="0.25">
      <c r="A61" t="s">
        <v>2156</v>
      </c>
      <c r="B61" s="11" t="str">
        <f>VLOOKUP(A61,$M$2:$O$1001,2,FALSE)</f>
        <v>successful</v>
      </c>
      <c r="C61">
        <f>VLOOKUP(A61,$M$2:$O$1001,3,FALSE)</f>
        <v>122</v>
      </c>
      <c r="G61" t="s">
        <v>2723</v>
      </c>
      <c r="H61" s="12" t="str">
        <f t="shared" si="0"/>
        <v>failed</v>
      </c>
      <c r="I61">
        <f t="shared" si="1"/>
        <v>154</v>
      </c>
      <c r="M61" t="str">
        <f>Crowdfunding!G61&amp;COUNTIF(Crowdfunding!G61:G$1001,Crowdfunding!G61)</f>
        <v>successful528</v>
      </c>
      <c r="N61" t="str">
        <f>Crowdfunding!G61</f>
        <v>successful</v>
      </c>
      <c r="O61">
        <f>Crowdfunding!H61</f>
        <v>128</v>
      </c>
    </row>
    <row r="62" spans="1:15" x14ac:dyDescent="0.25">
      <c r="A62" t="s">
        <v>2157</v>
      </c>
      <c r="B62" s="11" t="str">
        <f>VLOOKUP(A62,$M$2:$O$1001,2,FALSE)</f>
        <v>successful</v>
      </c>
      <c r="C62">
        <f>VLOOKUP(A62,$M$2:$O$1001,3,FALSE)</f>
        <v>290</v>
      </c>
      <c r="G62" t="s">
        <v>2724</v>
      </c>
      <c r="H62" s="12" t="str">
        <f t="shared" si="0"/>
        <v>failed</v>
      </c>
      <c r="I62">
        <f t="shared" si="1"/>
        <v>70</v>
      </c>
      <c r="M62" t="str">
        <f>Crowdfunding!G62&amp;COUNTIF(Crowdfunding!G62:G$1001,Crowdfunding!G62)</f>
        <v>successful527</v>
      </c>
      <c r="N62" t="str">
        <f>Crowdfunding!G62</f>
        <v>successful</v>
      </c>
      <c r="O62">
        <f>Crowdfunding!H62</f>
        <v>1600</v>
      </c>
    </row>
    <row r="63" spans="1:15" x14ac:dyDescent="0.25">
      <c r="A63" t="s">
        <v>2158</v>
      </c>
      <c r="B63" s="11" t="str">
        <f>VLOOKUP(A63,$M$2:$O$1001,2,FALSE)</f>
        <v>successful</v>
      </c>
      <c r="C63">
        <f>VLOOKUP(A63,$M$2:$O$1001,3,FALSE)</f>
        <v>52</v>
      </c>
      <c r="G63" t="s">
        <v>2725</v>
      </c>
      <c r="H63" s="12" t="str">
        <f t="shared" si="0"/>
        <v>failed</v>
      </c>
      <c r="I63">
        <f t="shared" si="1"/>
        <v>47</v>
      </c>
      <c r="M63" t="str">
        <f>Crowdfunding!G63&amp;COUNTIF(Crowdfunding!G63:G$1001,Crowdfunding!G63)</f>
        <v>failed345</v>
      </c>
      <c r="N63" t="str">
        <f>Crowdfunding!G63</f>
        <v>failed</v>
      </c>
      <c r="O63">
        <f>Crowdfunding!H63</f>
        <v>2253</v>
      </c>
    </row>
    <row r="64" spans="1:15" x14ac:dyDescent="0.25">
      <c r="A64" t="s">
        <v>2159</v>
      </c>
      <c r="B64" s="11" t="str">
        <f>VLOOKUP(A64,$M$2:$O$1001,2,FALSE)</f>
        <v>successful</v>
      </c>
      <c r="C64">
        <f>VLOOKUP(A64,$M$2:$O$1001,3,FALSE)</f>
        <v>193</v>
      </c>
      <c r="G64" t="s">
        <v>2726</v>
      </c>
      <c r="H64" s="12" t="str">
        <f t="shared" si="0"/>
        <v>failed</v>
      </c>
      <c r="I64">
        <f t="shared" si="1"/>
        <v>36</v>
      </c>
      <c r="M64" t="str">
        <f>Crowdfunding!G64&amp;COUNTIF(Crowdfunding!G64:G$1001,Crowdfunding!G64)</f>
        <v>successful526</v>
      </c>
      <c r="N64" t="str">
        <f>Crowdfunding!G64</f>
        <v>successful</v>
      </c>
      <c r="O64">
        <f>Crowdfunding!H64</f>
        <v>249</v>
      </c>
    </row>
    <row r="65" spans="1:15" x14ac:dyDescent="0.25">
      <c r="A65" t="s">
        <v>2160</v>
      </c>
      <c r="B65" s="11" t="str">
        <f>VLOOKUP(A65,$M$2:$O$1001,2,FALSE)</f>
        <v>successful</v>
      </c>
      <c r="C65">
        <f>VLOOKUP(A65,$M$2:$O$1001,3,FALSE)</f>
        <v>80</v>
      </c>
      <c r="G65" t="s">
        <v>2727</v>
      </c>
      <c r="H65" s="12" t="str">
        <f t="shared" si="0"/>
        <v>failed</v>
      </c>
      <c r="I65">
        <f t="shared" si="1"/>
        <v>679</v>
      </c>
      <c r="M65" t="str">
        <f>Crowdfunding!G65&amp;COUNTIF(Crowdfunding!G65:G$1001,Crowdfunding!G65)</f>
        <v>failed344</v>
      </c>
      <c r="N65" t="str">
        <f>Crowdfunding!G65</f>
        <v>failed</v>
      </c>
      <c r="O65">
        <f>Crowdfunding!H65</f>
        <v>5</v>
      </c>
    </row>
    <row r="66" spans="1:15" x14ac:dyDescent="0.25">
      <c r="A66" t="s">
        <v>2161</v>
      </c>
      <c r="B66" s="11" t="str">
        <f>VLOOKUP(A66,$M$2:$O$1001,2,FALSE)</f>
        <v>successful</v>
      </c>
      <c r="C66">
        <f>VLOOKUP(A66,$M$2:$O$1001,3,FALSE)</f>
        <v>2414</v>
      </c>
      <c r="G66" t="s">
        <v>2728</v>
      </c>
      <c r="H66" s="12" t="str">
        <f t="shared" ref="H66:H129" si="2">VLOOKUP(G66,$M$2:$O$1001,2,FALSE)</f>
        <v>failed</v>
      </c>
      <c r="I66">
        <f t="shared" ref="I66:I129" si="3">VLOOKUP(G66,$M$2:$O$1001,3,FALSE)</f>
        <v>2108</v>
      </c>
      <c r="M66" t="str">
        <f>Crowdfunding!G66&amp;COUNTIF(Crowdfunding!G66:G$1001,Crowdfunding!G66)</f>
        <v>failed343</v>
      </c>
      <c r="N66" t="str">
        <f>Crowdfunding!G66</f>
        <v>failed</v>
      </c>
      <c r="O66">
        <f>Crowdfunding!H66</f>
        <v>38</v>
      </c>
    </row>
    <row r="67" spans="1:15" x14ac:dyDescent="0.25">
      <c r="A67" t="s">
        <v>2162</v>
      </c>
      <c r="B67" s="11" t="str">
        <f>VLOOKUP(A67,$M$2:$O$1001,2,FALSE)</f>
        <v>successful</v>
      </c>
      <c r="C67">
        <f>VLOOKUP(A67,$M$2:$O$1001,3,FALSE)</f>
        <v>53</v>
      </c>
      <c r="G67" t="s">
        <v>2729</v>
      </c>
      <c r="H67" s="12" t="str">
        <f t="shared" si="2"/>
        <v>failed</v>
      </c>
      <c r="I67">
        <f t="shared" si="3"/>
        <v>19</v>
      </c>
      <c r="M67" t="str">
        <f>Crowdfunding!G67&amp;COUNTIF(Crowdfunding!G67:G$1001,Crowdfunding!G67)</f>
        <v>successful525</v>
      </c>
      <c r="N67" t="str">
        <f>Crowdfunding!G67</f>
        <v>successful</v>
      </c>
      <c r="O67">
        <f>Crowdfunding!H67</f>
        <v>236</v>
      </c>
    </row>
    <row r="68" spans="1:15" x14ac:dyDescent="0.25">
      <c r="A68" t="s">
        <v>2163</v>
      </c>
      <c r="B68" s="11" t="str">
        <f>VLOOKUP(A68,$M$2:$O$1001,2,FALSE)</f>
        <v>successful</v>
      </c>
      <c r="C68">
        <f>VLOOKUP(A68,$M$2:$O$1001,3,FALSE)</f>
        <v>4358</v>
      </c>
      <c r="G68" t="s">
        <v>2730</v>
      </c>
      <c r="H68" s="12" t="str">
        <f t="shared" si="2"/>
        <v>failed</v>
      </c>
      <c r="I68">
        <f t="shared" si="3"/>
        <v>67</v>
      </c>
      <c r="M68" t="str">
        <f>Crowdfunding!G68&amp;COUNTIF(Crowdfunding!G68:G$1001,Crowdfunding!G68)</f>
        <v>failed342</v>
      </c>
      <c r="N68" t="str">
        <f>Crowdfunding!G68</f>
        <v>failed</v>
      </c>
      <c r="O68">
        <f>Crowdfunding!H68</f>
        <v>12</v>
      </c>
    </row>
    <row r="69" spans="1:15" x14ac:dyDescent="0.25">
      <c r="A69" t="s">
        <v>2164</v>
      </c>
      <c r="B69" s="11" t="str">
        <f>VLOOKUP(A69,$M$2:$O$1001,2,FALSE)</f>
        <v>successful</v>
      </c>
      <c r="C69">
        <f>VLOOKUP(A69,$M$2:$O$1001,3,FALSE)</f>
        <v>1887</v>
      </c>
      <c r="G69" t="s">
        <v>2731</v>
      </c>
      <c r="H69" s="12" t="str">
        <f t="shared" si="2"/>
        <v>failed</v>
      </c>
      <c r="I69">
        <f t="shared" si="3"/>
        <v>1</v>
      </c>
      <c r="M69" t="str">
        <f>Crowdfunding!G69&amp;COUNTIF(Crowdfunding!G69:G$1001,Crowdfunding!G69)</f>
        <v>successful524</v>
      </c>
      <c r="N69" t="str">
        <f>Crowdfunding!G69</f>
        <v>successful</v>
      </c>
      <c r="O69">
        <f>Crowdfunding!H69</f>
        <v>4065</v>
      </c>
    </row>
    <row r="70" spans="1:15" x14ac:dyDescent="0.25">
      <c r="A70" t="s">
        <v>2165</v>
      </c>
      <c r="B70" s="11" t="str">
        <f>VLOOKUP(A70,$M$2:$O$1001,2,FALSE)</f>
        <v>successful</v>
      </c>
      <c r="C70">
        <f>VLOOKUP(A70,$M$2:$O$1001,3,FALSE)</f>
        <v>81</v>
      </c>
      <c r="G70" t="s">
        <v>2732</v>
      </c>
      <c r="H70" s="12" t="str">
        <f t="shared" si="2"/>
        <v>failed</v>
      </c>
      <c r="I70">
        <f t="shared" si="3"/>
        <v>1225</v>
      </c>
      <c r="M70" t="str">
        <f>Crowdfunding!G70&amp;COUNTIF(Crowdfunding!G70:G$1001,Crowdfunding!G70)</f>
        <v>successful523</v>
      </c>
      <c r="N70" t="str">
        <f>Crowdfunding!G70</f>
        <v>successful</v>
      </c>
      <c r="O70">
        <f>Crowdfunding!H70</f>
        <v>246</v>
      </c>
    </row>
    <row r="71" spans="1:15" x14ac:dyDescent="0.25">
      <c r="A71" t="s">
        <v>2166</v>
      </c>
      <c r="B71" s="11" t="str">
        <f>VLOOKUP(A71,$M$2:$O$1001,2,FALSE)</f>
        <v>successful</v>
      </c>
      <c r="C71">
        <f>VLOOKUP(A71,$M$2:$O$1001,3,FALSE)</f>
        <v>2320</v>
      </c>
      <c r="G71" t="s">
        <v>2733</v>
      </c>
      <c r="H71" s="12" t="str">
        <f t="shared" si="2"/>
        <v>failed</v>
      </c>
      <c r="I71">
        <f t="shared" si="3"/>
        <v>78</v>
      </c>
      <c r="M71" t="str">
        <f>Crowdfunding!G71&amp;COUNTIF(Crowdfunding!G71:G$1001,Crowdfunding!G71)</f>
        <v>canceled55</v>
      </c>
      <c r="N71" t="str">
        <f>Crowdfunding!G71</f>
        <v>canceled</v>
      </c>
      <c r="O71">
        <f>Crowdfunding!H71</f>
        <v>17</v>
      </c>
    </row>
    <row r="72" spans="1:15" x14ac:dyDescent="0.25">
      <c r="A72" t="s">
        <v>2167</v>
      </c>
      <c r="B72" s="11" t="str">
        <f>VLOOKUP(A72,$M$2:$O$1001,2,FALSE)</f>
        <v>successful</v>
      </c>
      <c r="C72">
        <f>VLOOKUP(A72,$M$2:$O$1001,3,FALSE)</f>
        <v>126</v>
      </c>
      <c r="G72" t="s">
        <v>2734</v>
      </c>
      <c r="H72" s="12" t="str">
        <f t="shared" si="2"/>
        <v>failed</v>
      </c>
      <c r="I72">
        <f t="shared" si="3"/>
        <v>31</v>
      </c>
      <c r="M72" t="str">
        <f>Crowdfunding!G72&amp;COUNTIF(Crowdfunding!G72:G$1001,Crowdfunding!G72)</f>
        <v>successful522</v>
      </c>
      <c r="N72" t="str">
        <f>Crowdfunding!G72</f>
        <v>successful</v>
      </c>
      <c r="O72">
        <f>Crowdfunding!H72</f>
        <v>2475</v>
      </c>
    </row>
    <row r="73" spans="1:15" x14ac:dyDescent="0.25">
      <c r="A73" t="s">
        <v>2168</v>
      </c>
      <c r="B73" s="11" t="str">
        <f>VLOOKUP(A73,$M$2:$O$1001,2,FALSE)</f>
        <v>successful</v>
      </c>
      <c r="C73">
        <f>VLOOKUP(A73,$M$2:$O$1001,3,FALSE)</f>
        <v>300</v>
      </c>
      <c r="G73" t="s">
        <v>2735</v>
      </c>
      <c r="H73" s="12" t="str">
        <f t="shared" si="2"/>
        <v>failed</v>
      </c>
      <c r="I73">
        <f t="shared" si="3"/>
        <v>7</v>
      </c>
      <c r="M73" t="str">
        <f>Crowdfunding!G73&amp;COUNTIF(Crowdfunding!G73:G$1001,Crowdfunding!G73)</f>
        <v>successful521</v>
      </c>
      <c r="N73" t="str">
        <f>Crowdfunding!G73</f>
        <v>successful</v>
      </c>
      <c r="O73">
        <f>Crowdfunding!H73</f>
        <v>76</v>
      </c>
    </row>
    <row r="74" spans="1:15" x14ac:dyDescent="0.25">
      <c r="A74" t="s">
        <v>2169</v>
      </c>
      <c r="B74" s="11" t="str">
        <f>VLOOKUP(A74,$M$2:$O$1001,2,FALSE)</f>
        <v>successful</v>
      </c>
      <c r="C74">
        <f>VLOOKUP(A74,$M$2:$O$1001,3,FALSE)</f>
        <v>3272</v>
      </c>
      <c r="G74" t="s">
        <v>2736</v>
      </c>
      <c r="H74" s="12" t="str">
        <f t="shared" si="2"/>
        <v>failed</v>
      </c>
      <c r="I74">
        <f t="shared" si="3"/>
        <v>6</v>
      </c>
      <c r="M74" t="str">
        <f>Crowdfunding!G74&amp;COUNTIF(Crowdfunding!G74:G$1001,Crowdfunding!G74)</f>
        <v>successful520</v>
      </c>
      <c r="N74" t="str">
        <f>Crowdfunding!G74</f>
        <v>successful</v>
      </c>
      <c r="O74">
        <f>Crowdfunding!H74</f>
        <v>54</v>
      </c>
    </row>
    <row r="75" spans="1:15" x14ac:dyDescent="0.25">
      <c r="A75" t="s">
        <v>2170</v>
      </c>
      <c r="B75" s="11" t="str">
        <f>VLOOKUP(A75,$M$2:$O$1001,2,FALSE)</f>
        <v>successful</v>
      </c>
      <c r="C75">
        <f>VLOOKUP(A75,$M$2:$O$1001,3,FALSE)</f>
        <v>150</v>
      </c>
      <c r="G75" t="s">
        <v>2737</v>
      </c>
      <c r="H75" s="12" t="str">
        <f t="shared" si="2"/>
        <v>failed</v>
      </c>
      <c r="I75">
        <f t="shared" si="3"/>
        <v>45</v>
      </c>
      <c r="M75" t="str">
        <f>Crowdfunding!G75&amp;COUNTIF(Crowdfunding!G75:G$1001,Crowdfunding!G75)</f>
        <v>successful519</v>
      </c>
      <c r="N75" t="str">
        <f>Crowdfunding!G75</f>
        <v>successful</v>
      </c>
      <c r="O75">
        <f>Crowdfunding!H75</f>
        <v>88</v>
      </c>
    </row>
    <row r="76" spans="1:15" x14ac:dyDescent="0.25">
      <c r="A76" t="s">
        <v>2171</v>
      </c>
      <c r="B76" s="11" t="str">
        <f>VLOOKUP(A76,$M$2:$O$1001,2,FALSE)</f>
        <v>successful</v>
      </c>
      <c r="C76">
        <f>VLOOKUP(A76,$M$2:$O$1001,3,FALSE)</f>
        <v>217</v>
      </c>
      <c r="G76" t="s">
        <v>2738</v>
      </c>
      <c r="H76" s="12" t="str">
        <f t="shared" si="2"/>
        <v>failed</v>
      </c>
      <c r="I76">
        <f t="shared" si="3"/>
        <v>859</v>
      </c>
      <c r="M76" t="str">
        <f>Crowdfunding!G76&amp;COUNTIF(Crowdfunding!G76:G$1001,Crowdfunding!G76)</f>
        <v>successful518</v>
      </c>
      <c r="N76" t="str">
        <f>Crowdfunding!G76</f>
        <v>successful</v>
      </c>
      <c r="O76">
        <f>Crowdfunding!H76</f>
        <v>85</v>
      </c>
    </row>
    <row r="77" spans="1:15" x14ac:dyDescent="0.25">
      <c r="A77" t="s">
        <v>2172</v>
      </c>
      <c r="B77" s="11" t="str">
        <f>VLOOKUP(A77,$M$2:$O$1001,2,FALSE)</f>
        <v>successful</v>
      </c>
      <c r="C77">
        <f>VLOOKUP(A77,$M$2:$O$1001,3,FALSE)</f>
        <v>85</v>
      </c>
      <c r="G77" t="s">
        <v>2739</v>
      </c>
      <c r="H77" s="12" t="str">
        <f t="shared" si="2"/>
        <v>failed</v>
      </c>
      <c r="I77">
        <f t="shared" si="3"/>
        <v>831</v>
      </c>
      <c r="M77" t="str">
        <f>Crowdfunding!G77&amp;COUNTIF(Crowdfunding!G77:G$1001,Crowdfunding!G77)</f>
        <v>successful517</v>
      </c>
      <c r="N77" t="str">
        <f>Crowdfunding!G77</f>
        <v>successful</v>
      </c>
      <c r="O77">
        <f>Crowdfunding!H77</f>
        <v>170</v>
      </c>
    </row>
    <row r="78" spans="1:15" x14ac:dyDescent="0.25">
      <c r="A78" t="s">
        <v>2173</v>
      </c>
      <c r="B78" s="11" t="str">
        <f>VLOOKUP(A78,$M$2:$O$1001,2,FALSE)</f>
        <v>successful</v>
      </c>
      <c r="C78">
        <f>VLOOKUP(A78,$M$2:$O$1001,3,FALSE)</f>
        <v>163</v>
      </c>
      <c r="G78" t="s">
        <v>2740</v>
      </c>
      <c r="H78" s="12" t="str">
        <f t="shared" si="2"/>
        <v>failed</v>
      </c>
      <c r="I78">
        <f t="shared" si="3"/>
        <v>676</v>
      </c>
      <c r="M78" t="str">
        <f>Crowdfunding!G78&amp;COUNTIF(Crowdfunding!G78:G$1001,Crowdfunding!G78)</f>
        <v>failed341</v>
      </c>
      <c r="N78" t="str">
        <f>Crowdfunding!G78</f>
        <v>failed</v>
      </c>
      <c r="O78">
        <f>Crowdfunding!H78</f>
        <v>1684</v>
      </c>
    </row>
    <row r="79" spans="1:15" x14ac:dyDescent="0.25">
      <c r="A79" t="s">
        <v>2174</v>
      </c>
      <c r="B79" s="11" t="str">
        <f>VLOOKUP(A79,$M$2:$O$1001,2,FALSE)</f>
        <v>successful</v>
      </c>
      <c r="C79">
        <f>VLOOKUP(A79,$M$2:$O$1001,3,FALSE)</f>
        <v>65</v>
      </c>
      <c r="G79" t="s">
        <v>2741</v>
      </c>
      <c r="H79" s="12" t="str">
        <f t="shared" si="2"/>
        <v>failed</v>
      </c>
      <c r="I79">
        <f t="shared" si="3"/>
        <v>2201</v>
      </c>
      <c r="M79" t="str">
        <f>Crowdfunding!G79&amp;COUNTIF(Crowdfunding!G79:G$1001,Crowdfunding!G79)</f>
        <v>failed340</v>
      </c>
      <c r="N79" t="str">
        <f>Crowdfunding!G79</f>
        <v>failed</v>
      </c>
      <c r="O79">
        <f>Crowdfunding!H79</f>
        <v>56</v>
      </c>
    </row>
    <row r="80" spans="1:15" x14ac:dyDescent="0.25">
      <c r="A80" t="s">
        <v>2175</v>
      </c>
      <c r="B80" s="11" t="str">
        <f>VLOOKUP(A80,$M$2:$O$1001,2,FALSE)</f>
        <v>successful</v>
      </c>
      <c r="C80">
        <f>VLOOKUP(A80,$M$2:$O$1001,3,FALSE)</f>
        <v>225</v>
      </c>
      <c r="G80" t="s">
        <v>2742</v>
      </c>
      <c r="H80" s="12" t="str">
        <f t="shared" si="2"/>
        <v>failed</v>
      </c>
      <c r="I80">
        <f t="shared" si="3"/>
        <v>10</v>
      </c>
      <c r="M80" t="str">
        <f>Crowdfunding!G80&amp;COUNTIF(Crowdfunding!G80:G$1001,Crowdfunding!G80)</f>
        <v>successful516</v>
      </c>
      <c r="N80" t="str">
        <f>Crowdfunding!G80</f>
        <v>successful</v>
      </c>
      <c r="O80">
        <f>Crowdfunding!H80</f>
        <v>330</v>
      </c>
    </row>
    <row r="81" spans="1:15" x14ac:dyDescent="0.25">
      <c r="A81" t="s">
        <v>2176</v>
      </c>
      <c r="B81" s="11" t="str">
        <f>VLOOKUP(A81,$M$2:$O$1001,2,FALSE)</f>
        <v>successful</v>
      </c>
      <c r="C81">
        <f>VLOOKUP(A81,$M$2:$O$1001,3,FALSE)</f>
        <v>158</v>
      </c>
      <c r="G81" t="s">
        <v>2743</v>
      </c>
      <c r="H81" s="12" t="str">
        <f t="shared" si="2"/>
        <v>failed</v>
      </c>
      <c r="I81">
        <f t="shared" si="3"/>
        <v>3410</v>
      </c>
      <c r="M81" t="str">
        <f>Crowdfunding!G81&amp;COUNTIF(Crowdfunding!G81:G$1001,Crowdfunding!G81)</f>
        <v>failed339</v>
      </c>
      <c r="N81" t="str">
        <f>Crowdfunding!G81</f>
        <v>failed</v>
      </c>
      <c r="O81">
        <f>Crowdfunding!H81</f>
        <v>838</v>
      </c>
    </row>
    <row r="82" spans="1:15" x14ac:dyDescent="0.25">
      <c r="A82" t="s">
        <v>2177</v>
      </c>
      <c r="B82" s="11" t="str">
        <f>VLOOKUP(A82,$M$2:$O$1001,2,FALSE)</f>
        <v>successful</v>
      </c>
      <c r="C82">
        <f>VLOOKUP(A82,$M$2:$O$1001,3,FALSE)</f>
        <v>452</v>
      </c>
      <c r="G82" t="s">
        <v>2744</v>
      </c>
      <c r="H82" s="12" t="str">
        <f t="shared" si="2"/>
        <v>failed</v>
      </c>
      <c r="I82">
        <f t="shared" si="3"/>
        <v>513</v>
      </c>
      <c r="M82" t="str">
        <f>Crowdfunding!G82&amp;COUNTIF(Crowdfunding!G82:G$1001,Crowdfunding!G82)</f>
        <v>successful515</v>
      </c>
      <c r="N82" t="str">
        <f>Crowdfunding!G82</f>
        <v>successful</v>
      </c>
      <c r="O82">
        <f>Crowdfunding!H82</f>
        <v>127</v>
      </c>
    </row>
    <row r="83" spans="1:15" x14ac:dyDescent="0.25">
      <c r="A83" t="s">
        <v>2178</v>
      </c>
      <c r="B83" s="11" t="str">
        <f>VLOOKUP(A83,$M$2:$O$1001,2,FALSE)</f>
        <v>successful</v>
      </c>
      <c r="C83">
        <f>VLOOKUP(A83,$M$2:$O$1001,3,FALSE)</f>
        <v>2662</v>
      </c>
      <c r="G83" t="s">
        <v>2745</v>
      </c>
      <c r="H83" s="12" t="str">
        <f t="shared" si="2"/>
        <v>failed</v>
      </c>
      <c r="I83">
        <f t="shared" si="3"/>
        <v>248</v>
      </c>
      <c r="M83" t="str">
        <f>Crowdfunding!G83&amp;COUNTIF(Crowdfunding!G83:G$1001,Crowdfunding!G83)</f>
        <v>successful514</v>
      </c>
      <c r="N83" t="str">
        <f>Crowdfunding!G83</f>
        <v>successful</v>
      </c>
      <c r="O83">
        <f>Crowdfunding!H83</f>
        <v>411</v>
      </c>
    </row>
    <row r="84" spans="1:15" x14ac:dyDescent="0.25">
      <c r="A84" t="s">
        <v>2179</v>
      </c>
      <c r="B84" s="11" t="str">
        <f>VLOOKUP(A84,$M$2:$O$1001,2,FALSE)</f>
        <v>successful</v>
      </c>
      <c r="C84">
        <f>VLOOKUP(A84,$M$2:$O$1001,3,FALSE)</f>
        <v>1467</v>
      </c>
      <c r="G84" t="s">
        <v>2746</v>
      </c>
      <c r="H84" s="12" t="str">
        <f t="shared" si="2"/>
        <v>failed</v>
      </c>
      <c r="I84">
        <f t="shared" si="3"/>
        <v>210</v>
      </c>
      <c r="M84" t="str">
        <f>Crowdfunding!G84&amp;COUNTIF(Crowdfunding!G84:G$1001,Crowdfunding!G84)</f>
        <v>successful513</v>
      </c>
      <c r="N84" t="str">
        <f>Crowdfunding!G84</f>
        <v>successful</v>
      </c>
      <c r="O84">
        <f>Crowdfunding!H84</f>
        <v>180</v>
      </c>
    </row>
    <row r="85" spans="1:15" x14ac:dyDescent="0.25">
      <c r="A85" t="s">
        <v>2180</v>
      </c>
      <c r="B85" s="11" t="str">
        <f>VLOOKUP(A85,$M$2:$O$1001,2,FALSE)</f>
        <v>successful</v>
      </c>
      <c r="C85">
        <f>VLOOKUP(A85,$M$2:$O$1001,3,FALSE)</f>
        <v>160</v>
      </c>
      <c r="G85" t="s">
        <v>2747</v>
      </c>
      <c r="H85" s="12" t="str">
        <f t="shared" si="2"/>
        <v>failed</v>
      </c>
      <c r="I85">
        <f t="shared" si="3"/>
        <v>1274</v>
      </c>
      <c r="M85" t="str">
        <f>Crowdfunding!G85&amp;COUNTIF(Crowdfunding!G85:G$1001,Crowdfunding!G85)</f>
        <v>failed338</v>
      </c>
      <c r="N85" t="str">
        <f>Crowdfunding!G85</f>
        <v>failed</v>
      </c>
      <c r="O85">
        <f>Crowdfunding!H85</f>
        <v>1000</v>
      </c>
    </row>
    <row r="86" spans="1:15" x14ac:dyDescent="0.25">
      <c r="A86" t="s">
        <v>2181</v>
      </c>
      <c r="B86" s="11" t="str">
        <f>VLOOKUP(A86,$M$2:$O$1001,2,FALSE)</f>
        <v>successful</v>
      </c>
      <c r="C86">
        <f>VLOOKUP(A86,$M$2:$O$1001,3,FALSE)</f>
        <v>307</v>
      </c>
      <c r="G86" t="s">
        <v>2748</v>
      </c>
      <c r="H86" s="12" t="str">
        <f t="shared" si="2"/>
        <v>failed</v>
      </c>
      <c r="I86">
        <f t="shared" si="3"/>
        <v>1</v>
      </c>
      <c r="M86" t="str">
        <f>Crowdfunding!G86&amp;COUNTIF(Crowdfunding!G86:G$1001,Crowdfunding!G86)</f>
        <v>successful512</v>
      </c>
      <c r="N86" t="str">
        <f>Crowdfunding!G86</f>
        <v>successful</v>
      </c>
      <c r="O86">
        <f>Crowdfunding!H86</f>
        <v>374</v>
      </c>
    </row>
    <row r="87" spans="1:15" x14ac:dyDescent="0.25">
      <c r="A87" t="s">
        <v>2182</v>
      </c>
      <c r="B87" s="11" t="str">
        <f>VLOOKUP(A87,$M$2:$O$1001,2,FALSE)</f>
        <v>successful</v>
      </c>
      <c r="C87">
        <f>VLOOKUP(A87,$M$2:$O$1001,3,FALSE)</f>
        <v>172</v>
      </c>
      <c r="G87" t="s">
        <v>2749</v>
      </c>
      <c r="H87" s="12" t="str">
        <f t="shared" si="2"/>
        <v>failed</v>
      </c>
      <c r="I87">
        <f t="shared" si="3"/>
        <v>34</v>
      </c>
      <c r="M87" t="str">
        <f>Crowdfunding!G87&amp;COUNTIF(Crowdfunding!G87:G$1001,Crowdfunding!G87)</f>
        <v>successful511</v>
      </c>
      <c r="N87" t="str">
        <f>Crowdfunding!G87</f>
        <v>successful</v>
      </c>
      <c r="O87">
        <f>Crowdfunding!H87</f>
        <v>71</v>
      </c>
    </row>
    <row r="88" spans="1:15" x14ac:dyDescent="0.25">
      <c r="A88" t="s">
        <v>2183</v>
      </c>
      <c r="B88" s="11" t="str">
        <f>VLOOKUP(A88,$M$2:$O$1001,2,FALSE)</f>
        <v>successful</v>
      </c>
      <c r="C88">
        <f>VLOOKUP(A88,$M$2:$O$1001,3,FALSE)</f>
        <v>110</v>
      </c>
      <c r="G88" t="s">
        <v>2750</v>
      </c>
      <c r="H88" s="12" t="str">
        <f t="shared" si="2"/>
        <v>failed</v>
      </c>
      <c r="I88">
        <f t="shared" si="3"/>
        <v>17</v>
      </c>
      <c r="M88" t="str">
        <f>Crowdfunding!G88&amp;COUNTIF(Crowdfunding!G88:G$1001,Crowdfunding!G88)</f>
        <v>successful510</v>
      </c>
      <c r="N88" t="str">
        <f>Crowdfunding!G88</f>
        <v>successful</v>
      </c>
      <c r="O88">
        <f>Crowdfunding!H88</f>
        <v>203</v>
      </c>
    </row>
    <row r="89" spans="1:15" x14ac:dyDescent="0.25">
      <c r="A89" t="s">
        <v>2184</v>
      </c>
      <c r="B89" s="11" t="str">
        <f>VLOOKUP(A89,$M$2:$O$1001,2,FALSE)</f>
        <v>successful</v>
      </c>
      <c r="C89">
        <f>VLOOKUP(A89,$M$2:$O$1001,3,FALSE)</f>
        <v>48</v>
      </c>
      <c r="G89" t="s">
        <v>2751</v>
      </c>
      <c r="H89" s="12" t="str">
        <f t="shared" si="2"/>
        <v>failed</v>
      </c>
      <c r="I89">
        <f t="shared" si="3"/>
        <v>16</v>
      </c>
      <c r="M89" t="str">
        <f>Crowdfunding!G89&amp;COUNTIF(Crowdfunding!G89:G$1001,Crowdfunding!G89)</f>
        <v>failed337</v>
      </c>
      <c r="N89" t="str">
        <f>Crowdfunding!G89</f>
        <v>failed</v>
      </c>
      <c r="O89">
        <f>Crowdfunding!H89</f>
        <v>1482</v>
      </c>
    </row>
    <row r="90" spans="1:15" x14ac:dyDescent="0.25">
      <c r="A90" t="s">
        <v>2185</v>
      </c>
      <c r="B90" s="11" t="str">
        <f>VLOOKUP(A90,$M$2:$O$1001,2,FALSE)</f>
        <v>successful</v>
      </c>
      <c r="C90">
        <f>VLOOKUP(A90,$M$2:$O$1001,3,FALSE)</f>
        <v>1354</v>
      </c>
      <c r="G90" t="s">
        <v>2752</v>
      </c>
      <c r="H90" s="12" t="str">
        <f t="shared" si="2"/>
        <v>failed</v>
      </c>
      <c r="I90">
        <f t="shared" si="3"/>
        <v>191</v>
      </c>
      <c r="M90" t="str">
        <f>Crowdfunding!G90&amp;COUNTIF(Crowdfunding!G90:G$1001,Crowdfunding!G90)</f>
        <v>successful509</v>
      </c>
      <c r="N90" t="str">
        <f>Crowdfunding!G90</f>
        <v>successful</v>
      </c>
      <c r="O90">
        <f>Crowdfunding!H90</f>
        <v>113</v>
      </c>
    </row>
    <row r="91" spans="1:15" x14ac:dyDescent="0.25">
      <c r="A91" t="s">
        <v>2186</v>
      </c>
      <c r="B91" s="11" t="str">
        <f>VLOOKUP(A91,$M$2:$O$1001,2,FALSE)</f>
        <v>successful</v>
      </c>
      <c r="C91">
        <f>VLOOKUP(A91,$M$2:$O$1001,3,FALSE)</f>
        <v>132</v>
      </c>
      <c r="G91" t="s">
        <v>2753</v>
      </c>
      <c r="H91" s="12" t="str">
        <f t="shared" si="2"/>
        <v>failed</v>
      </c>
      <c r="I91">
        <f t="shared" si="3"/>
        <v>15</v>
      </c>
      <c r="M91" t="str">
        <f>Crowdfunding!G91&amp;COUNTIF(Crowdfunding!G91:G$1001,Crowdfunding!G91)</f>
        <v>successful508</v>
      </c>
      <c r="N91" t="str">
        <f>Crowdfunding!G91</f>
        <v>successful</v>
      </c>
      <c r="O91">
        <f>Crowdfunding!H91</f>
        <v>96</v>
      </c>
    </row>
    <row r="92" spans="1:15" x14ac:dyDescent="0.25">
      <c r="A92" t="s">
        <v>2187</v>
      </c>
      <c r="B92" s="11" t="str">
        <f>VLOOKUP(A92,$M$2:$O$1001,2,FALSE)</f>
        <v>successful</v>
      </c>
      <c r="C92">
        <f>VLOOKUP(A92,$M$2:$O$1001,3,FALSE)</f>
        <v>155</v>
      </c>
      <c r="G92" t="s">
        <v>2754</v>
      </c>
      <c r="H92" s="12" t="str">
        <f t="shared" si="2"/>
        <v>failed</v>
      </c>
      <c r="I92">
        <f t="shared" si="3"/>
        <v>1121</v>
      </c>
      <c r="M92" t="str">
        <f>Crowdfunding!G92&amp;COUNTIF(Crowdfunding!G92:G$1001,Crowdfunding!G92)</f>
        <v>failed336</v>
      </c>
      <c r="N92" t="str">
        <f>Crowdfunding!G92</f>
        <v>failed</v>
      </c>
      <c r="O92">
        <f>Crowdfunding!H92</f>
        <v>106</v>
      </c>
    </row>
    <row r="93" spans="1:15" x14ac:dyDescent="0.25">
      <c r="A93" t="s">
        <v>2188</v>
      </c>
      <c r="B93" s="11" t="str">
        <f>VLOOKUP(A93,$M$2:$O$1001,2,FALSE)</f>
        <v>successful</v>
      </c>
      <c r="C93">
        <f>VLOOKUP(A93,$M$2:$O$1001,3,FALSE)</f>
        <v>3533</v>
      </c>
      <c r="G93" t="s">
        <v>2755</v>
      </c>
      <c r="H93" s="12" t="str">
        <f t="shared" si="2"/>
        <v>failed</v>
      </c>
      <c r="I93">
        <f t="shared" si="3"/>
        <v>10</v>
      </c>
      <c r="M93" t="str">
        <f>Crowdfunding!G93&amp;COUNTIF(Crowdfunding!G93:G$1001,Crowdfunding!G93)</f>
        <v>failed335</v>
      </c>
      <c r="N93" t="str">
        <f>Crowdfunding!G93</f>
        <v>failed</v>
      </c>
      <c r="O93">
        <f>Crowdfunding!H93</f>
        <v>679</v>
      </c>
    </row>
    <row r="94" spans="1:15" x14ac:dyDescent="0.25">
      <c r="A94" t="s">
        <v>2189</v>
      </c>
      <c r="B94" s="11" t="str">
        <f>VLOOKUP(A94,$M$2:$O$1001,2,FALSE)</f>
        <v>successful</v>
      </c>
      <c r="C94">
        <f>VLOOKUP(A94,$M$2:$O$1001,3,FALSE)</f>
        <v>157</v>
      </c>
      <c r="G94" t="s">
        <v>2756</v>
      </c>
      <c r="H94" s="12" t="str">
        <f t="shared" si="2"/>
        <v>failed</v>
      </c>
      <c r="I94">
        <f t="shared" si="3"/>
        <v>1596</v>
      </c>
      <c r="M94" t="str">
        <f>Crowdfunding!G94&amp;COUNTIF(Crowdfunding!G94:G$1001,Crowdfunding!G94)</f>
        <v>successful507</v>
      </c>
      <c r="N94" t="str">
        <f>Crowdfunding!G94</f>
        <v>successful</v>
      </c>
      <c r="O94">
        <f>Crowdfunding!H94</f>
        <v>498</v>
      </c>
    </row>
    <row r="95" spans="1:15" x14ac:dyDescent="0.25">
      <c r="A95" t="s">
        <v>2190</v>
      </c>
      <c r="B95" s="11" t="str">
        <f>VLOOKUP(A95,$M$2:$O$1001,2,FALSE)</f>
        <v>successful</v>
      </c>
      <c r="C95">
        <f>VLOOKUP(A95,$M$2:$O$1001,3,FALSE)</f>
        <v>261</v>
      </c>
      <c r="G95" t="s">
        <v>2757</v>
      </c>
      <c r="H95" s="12" t="str">
        <f t="shared" si="2"/>
        <v>failed</v>
      </c>
      <c r="I95">
        <f t="shared" si="3"/>
        <v>656</v>
      </c>
      <c r="M95" t="str">
        <f>Crowdfunding!G95&amp;COUNTIF(Crowdfunding!G95:G$1001,Crowdfunding!G95)</f>
        <v>canceled54</v>
      </c>
      <c r="N95" t="str">
        <f>Crowdfunding!G95</f>
        <v>canceled</v>
      </c>
      <c r="O95">
        <f>Crowdfunding!H95</f>
        <v>610</v>
      </c>
    </row>
    <row r="96" spans="1:15" x14ac:dyDescent="0.25">
      <c r="A96" t="s">
        <v>2191</v>
      </c>
      <c r="B96" s="11" t="str">
        <f>VLOOKUP(A96,$M$2:$O$1001,2,FALSE)</f>
        <v>successful</v>
      </c>
      <c r="C96">
        <f>VLOOKUP(A96,$M$2:$O$1001,3,FALSE)</f>
        <v>1797</v>
      </c>
      <c r="G96" t="s">
        <v>2758</v>
      </c>
      <c r="H96" s="12" t="str">
        <f t="shared" si="2"/>
        <v>failed</v>
      </c>
      <c r="I96">
        <f t="shared" si="3"/>
        <v>14</v>
      </c>
      <c r="M96" t="str">
        <f>Crowdfunding!G96&amp;COUNTIF(Crowdfunding!G96:G$1001,Crowdfunding!G96)</f>
        <v>successful506</v>
      </c>
      <c r="N96" t="str">
        <f>Crowdfunding!G96</f>
        <v>successful</v>
      </c>
      <c r="O96">
        <f>Crowdfunding!H96</f>
        <v>180</v>
      </c>
    </row>
    <row r="97" spans="1:15" x14ac:dyDescent="0.25">
      <c r="A97" t="s">
        <v>2192</v>
      </c>
      <c r="B97" s="11" t="str">
        <f>VLOOKUP(A97,$M$2:$O$1001,2,FALSE)</f>
        <v>successful</v>
      </c>
      <c r="C97">
        <f>VLOOKUP(A97,$M$2:$O$1001,3,FALSE)</f>
        <v>119</v>
      </c>
      <c r="G97" t="s">
        <v>2759</v>
      </c>
      <c r="H97" s="12" t="str">
        <f t="shared" si="2"/>
        <v>failed</v>
      </c>
      <c r="I97">
        <f t="shared" si="3"/>
        <v>2025</v>
      </c>
      <c r="M97" t="str">
        <f>Crowdfunding!G97&amp;COUNTIF(Crowdfunding!G97:G$1001,Crowdfunding!G97)</f>
        <v>successful505</v>
      </c>
      <c r="N97" t="str">
        <f>Crowdfunding!G97</f>
        <v>successful</v>
      </c>
      <c r="O97">
        <f>Crowdfunding!H97</f>
        <v>27</v>
      </c>
    </row>
    <row r="98" spans="1:15" x14ac:dyDescent="0.25">
      <c r="A98" t="s">
        <v>2193</v>
      </c>
      <c r="B98" s="11" t="str">
        <f>VLOOKUP(A98,$M$2:$O$1001,2,FALSE)</f>
        <v>successful</v>
      </c>
      <c r="C98">
        <f>VLOOKUP(A98,$M$2:$O$1001,3,FALSE)</f>
        <v>165</v>
      </c>
      <c r="G98" t="s">
        <v>2760</v>
      </c>
      <c r="H98" s="12" t="str">
        <f t="shared" si="2"/>
        <v>failed</v>
      </c>
      <c r="I98">
        <f t="shared" si="3"/>
        <v>83</v>
      </c>
      <c r="M98" t="str">
        <f>Crowdfunding!G98&amp;COUNTIF(Crowdfunding!G98:G$1001,Crowdfunding!G98)</f>
        <v>successful504</v>
      </c>
      <c r="N98" t="str">
        <f>Crowdfunding!G98</f>
        <v>successful</v>
      </c>
      <c r="O98">
        <f>Crowdfunding!H98</f>
        <v>2331</v>
      </c>
    </row>
    <row r="99" spans="1:15" x14ac:dyDescent="0.25">
      <c r="A99" t="s">
        <v>2194</v>
      </c>
      <c r="B99" s="11" t="str">
        <f>VLOOKUP(A99,$M$2:$O$1001,2,FALSE)</f>
        <v>successful</v>
      </c>
      <c r="C99">
        <f>VLOOKUP(A99,$M$2:$O$1001,3,FALSE)</f>
        <v>1297</v>
      </c>
      <c r="G99" t="s">
        <v>2761</v>
      </c>
      <c r="H99" s="12" t="str">
        <f t="shared" si="2"/>
        <v>failed</v>
      </c>
      <c r="I99">
        <f t="shared" si="3"/>
        <v>1</v>
      </c>
      <c r="M99" t="str">
        <f>Crowdfunding!G99&amp;COUNTIF(Crowdfunding!G99:G$1001,Crowdfunding!G99)</f>
        <v>successful503</v>
      </c>
      <c r="N99" t="str">
        <f>Crowdfunding!G99</f>
        <v>successful</v>
      </c>
      <c r="O99">
        <f>Crowdfunding!H99</f>
        <v>113</v>
      </c>
    </row>
    <row r="100" spans="1:15" x14ac:dyDescent="0.25">
      <c r="A100" t="s">
        <v>2195</v>
      </c>
      <c r="B100" s="11" t="str">
        <f>VLOOKUP(A100,$M$2:$O$1001,2,FALSE)</f>
        <v>successful</v>
      </c>
      <c r="C100">
        <f>VLOOKUP(A100,$M$2:$O$1001,3,FALSE)</f>
        <v>4233</v>
      </c>
      <c r="G100" t="s">
        <v>2762</v>
      </c>
      <c r="H100" s="12" t="str">
        <f t="shared" si="2"/>
        <v>failed</v>
      </c>
      <c r="I100">
        <f t="shared" si="3"/>
        <v>56</v>
      </c>
      <c r="M100" t="str">
        <f>Crowdfunding!G100&amp;COUNTIF(Crowdfunding!G100:G$1001,Crowdfunding!G100)</f>
        <v>failed334</v>
      </c>
      <c r="N100" t="str">
        <f>Crowdfunding!G100</f>
        <v>failed</v>
      </c>
      <c r="O100">
        <f>Crowdfunding!H100</f>
        <v>1220</v>
      </c>
    </row>
    <row r="101" spans="1:15" x14ac:dyDescent="0.25">
      <c r="A101" t="s">
        <v>2196</v>
      </c>
      <c r="B101" s="11" t="str">
        <f>VLOOKUP(A101,$M$2:$O$1001,2,FALSE)</f>
        <v>successful</v>
      </c>
      <c r="C101">
        <f>VLOOKUP(A101,$M$2:$O$1001,3,FALSE)</f>
        <v>82</v>
      </c>
      <c r="G101" t="s">
        <v>2763</v>
      </c>
      <c r="H101" s="12" t="str">
        <f t="shared" si="2"/>
        <v>failed</v>
      </c>
      <c r="I101">
        <f t="shared" si="3"/>
        <v>889</v>
      </c>
      <c r="M101" t="str">
        <f>Crowdfunding!G101&amp;COUNTIF(Crowdfunding!G101:G$1001,Crowdfunding!G101)</f>
        <v>successful502</v>
      </c>
      <c r="N101" t="str">
        <f>Crowdfunding!G101</f>
        <v>successful</v>
      </c>
      <c r="O101">
        <f>Crowdfunding!H101</f>
        <v>164</v>
      </c>
    </row>
    <row r="102" spans="1:15" x14ac:dyDescent="0.25">
      <c r="A102" t="s">
        <v>2197</v>
      </c>
      <c r="B102" s="11" t="str">
        <f>VLOOKUP(A102,$M$2:$O$1001,2,FALSE)</f>
        <v>successful</v>
      </c>
      <c r="C102">
        <f>VLOOKUP(A102,$M$2:$O$1001,3,FALSE)</f>
        <v>194</v>
      </c>
      <c r="G102" t="s">
        <v>2764</v>
      </c>
      <c r="H102" s="12" t="str">
        <f t="shared" si="2"/>
        <v>failed</v>
      </c>
      <c r="I102">
        <f t="shared" si="3"/>
        <v>79</v>
      </c>
      <c r="M102" t="str">
        <f>Crowdfunding!G102&amp;COUNTIF(Crowdfunding!G102:G$1001,Crowdfunding!G102)</f>
        <v>failed333</v>
      </c>
      <c r="N102" t="str">
        <f>Crowdfunding!G102</f>
        <v>failed</v>
      </c>
      <c r="O102">
        <f>Crowdfunding!H102</f>
        <v>1</v>
      </c>
    </row>
    <row r="103" spans="1:15" x14ac:dyDescent="0.25">
      <c r="A103" t="s">
        <v>2198</v>
      </c>
      <c r="B103" s="11" t="str">
        <f>VLOOKUP(A103,$M$2:$O$1001,2,FALSE)</f>
        <v>successful</v>
      </c>
      <c r="C103">
        <f>VLOOKUP(A103,$M$2:$O$1001,3,FALSE)</f>
        <v>157</v>
      </c>
      <c r="G103" t="s">
        <v>2765</v>
      </c>
      <c r="H103" s="12" t="str">
        <f t="shared" si="2"/>
        <v>failed</v>
      </c>
      <c r="I103">
        <f t="shared" si="3"/>
        <v>1748</v>
      </c>
      <c r="M103" t="str">
        <f>Crowdfunding!G103&amp;COUNTIF(Crowdfunding!G103:G$1001,Crowdfunding!G103)</f>
        <v>successful501</v>
      </c>
      <c r="N103" t="str">
        <f>Crowdfunding!G103</f>
        <v>successful</v>
      </c>
      <c r="O103">
        <f>Crowdfunding!H103</f>
        <v>164</v>
      </c>
    </row>
    <row r="104" spans="1:15" x14ac:dyDescent="0.25">
      <c r="A104" t="s">
        <v>2199</v>
      </c>
      <c r="B104" s="11" t="str">
        <f>VLOOKUP(A104,$M$2:$O$1001,2,FALSE)</f>
        <v>successful</v>
      </c>
      <c r="C104">
        <f>VLOOKUP(A104,$M$2:$O$1001,3,FALSE)</f>
        <v>1280</v>
      </c>
      <c r="G104" t="s">
        <v>2766</v>
      </c>
      <c r="H104" s="12" t="str">
        <f t="shared" si="2"/>
        <v>failed</v>
      </c>
      <c r="I104">
        <f t="shared" si="3"/>
        <v>77</v>
      </c>
      <c r="M104" t="str">
        <f>Crowdfunding!G104&amp;COUNTIF(Crowdfunding!G104:G$1001,Crowdfunding!G104)</f>
        <v>successful500</v>
      </c>
      <c r="N104" t="str">
        <f>Crowdfunding!G104</f>
        <v>successful</v>
      </c>
      <c r="O104">
        <f>Crowdfunding!H104</f>
        <v>336</v>
      </c>
    </row>
    <row r="105" spans="1:15" x14ac:dyDescent="0.25">
      <c r="A105" t="s">
        <v>2200</v>
      </c>
      <c r="B105" s="11" t="str">
        <f>VLOOKUP(A105,$M$2:$O$1001,2,FALSE)</f>
        <v>successful</v>
      </c>
      <c r="C105">
        <f>VLOOKUP(A105,$M$2:$O$1001,3,FALSE)</f>
        <v>252</v>
      </c>
      <c r="G105" t="s">
        <v>2767</v>
      </c>
      <c r="H105" s="12" t="str">
        <f t="shared" si="2"/>
        <v>failed</v>
      </c>
      <c r="I105">
        <f t="shared" si="3"/>
        <v>926</v>
      </c>
      <c r="M105" t="str">
        <f>Crowdfunding!G105&amp;COUNTIF(Crowdfunding!G105:G$1001,Crowdfunding!G105)</f>
        <v>failed332</v>
      </c>
      <c r="N105" t="str">
        <f>Crowdfunding!G105</f>
        <v>failed</v>
      </c>
      <c r="O105">
        <f>Crowdfunding!H105</f>
        <v>37</v>
      </c>
    </row>
    <row r="106" spans="1:15" x14ac:dyDescent="0.25">
      <c r="A106" t="s">
        <v>2201</v>
      </c>
      <c r="B106" s="11" t="str">
        <f>VLOOKUP(A106,$M$2:$O$1001,2,FALSE)</f>
        <v>successful</v>
      </c>
      <c r="C106">
        <f>VLOOKUP(A106,$M$2:$O$1001,3,FALSE)</f>
        <v>2100</v>
      </c>
      <c r="G106" t="s">
        <v>2768</v>
      </c>
      <c r="H106" s="12" t="str">
        <f t="shared" si="2"/>
        <v>failed</v>
      </c>
      <c r="I106">
        <f t="shared" si="3"/>
        <v>1657</v>
      </c>
      <c r="M106" t="str">
        <f>Crowdfunding!G106&amp;COUNTIF(Crowdfunding!G106:G$1001,Crowdfunding!G106)</f>
        <v>successful499</v>
      </c>
      <c r="N106" t="str">
        <f>Crowdfunding!G106</f>
        <v>successful</v>
      </c>
      <c r="O106">
        <f>Crowdfunding!H106</f>
        <v>1917</v>
      </c>
    </row>
    <row r="107" spans="1:15" x14ac:dyDescent="0.25">
      <c r="A107" t="s">
        <v>2202</v>
      </c>
      <c r="B107" s="11" t="str">
        <f>VLOOKUP(A107,$M$2:$O$1001,2,FALSE)</f>
        <v>successful</v>
      </c>
      <c r="C107">
        <f>VLOOKUP(A107,$M$2:$O$1001,3,FALSE)</f>
        <v>210</v>
      </c>
      <c r="G107" t="s">
        <v>2769</v>
      </c>
      <c r="H107" s="12" t="str">
        <f t="shared" si="2"/>
        <v>failed</v>
      </c>
      <c r="I107">
        <f t="shared" si="3"/>
        <v>2955</v>
      </c>
      <c r="M107" t="str">
        <f>Crowdfunding!G107&amp;COUNTIF(Crowdfunding!G107:G$1001,Crowdfunding!G107)</f>
        <v>successful498</v>
      </c>
      <c r="N107" t="str">
        <f>Crowdfunding!G107</f>
        <v>successful</v>
      </c>
      <c r="O107">
        <f>Crowdfunding!H107</f>
        <v>95</v>
      </c>
    </row>
    <row r="108" spans="1:15" x14ac:dyDescent="0.25">
      <c r="A108" t="s">
        <v>2203</v>
      </c>
      <c r="B108" s="11" t="str">
        <f>VLOOKUP(A108,$M$2:$O$1001,2,FALSE)</f>
        <v>successful</v>
      </c>
      <c r="C108">
        <f>VLOOKUP(A108,$M$2:$O$1001,3,FALSE)</f>
        <v>279</v>
      </c>
      <c r="G108" t="s">
        <v>2770</v>
      </c>
      <c r="H108" s="12" t="str">
        <f t="shared" si="2"/>
        <v>failed</v>
      </c>
      <c r="I108">
        <f t="shared" si="3"/>
        <v>111</v>
      </c>
      <c r="M108" t="str">
        <f>Crowdfunding!G108&amp;COUNTIF(Crowdfunding!G108:G$1001,Crowdfunding!G108)</f>
        <v>successful497</v>
      </c>
      <c r="N108" t="str">
        <f>Crowdfunding!G108</f>
        <v>successful</v>
      </c>
      <c r="O108">
        <f>Crowdfunding!H108</f>
        <v>147</v>
      </c>
    </row>
    <row r="109" spans="1:15" x14ac:dyDescent="0.25">
      <c r="A109" t="s">
        <v>2204</v>
      </c>
      <c r="B109" s="11" t="str">
        <f>VLOOKUP(A109,$M$2:$O$1001,2,FALSE)</f>
        <v>successful</v>
      </c>
      <c r="C109">
        <f>VLOOKUP(A109,$M$2:$O$1001,3,FALSE)</f>
        <v>69</v>
      </c>
      <c r="G109" t="s">
        <v>2771</v>
      </c>
      <c r="H109" s="12" t="str">
        <f t="shared" si="2"/>
        <v>failed</v>
      </c>
      <c r="I109">
        <f t="shared" si="3"/>
        <v>58</v>
      </c>
      <c r="M109" t="str">
        <f>Crowdfunding!G109&amp;COUNTIF(Crowdfunding!G109:G$1001,Crowdfunding!G109)</f>
        <v>successful496</v>
      </c>
      <c r="N109" t="str">
        <f>Crowdfunding!G109</f>
        <v>successful</v>
      </c>
      <c r="O109">
        <f>Crowdfunding!H109</f>
        <v>86</v>
      </c>
    </row>
    <row r="110" spans="1:15" x14ac:dyDescent="0.25">
      <c r="A110" t="s">
        <v>2205</v>
      </c>
      <c r="B110" s="11" t="str">
        <f>VLOOKUP(A110,$M$2:$O$1001,2,FALSE)</f>
        <v>successful</v>
      </c>
      <c r="C110">
        <f>VLOOKUP(A110,$M$2:$O$1001,3,FALSE)</f>
        <v>2489</v>
      </c>
      <c r="G110" t="s">
        <v>2772</v>
      </c>
      <c r="H110" s="12" t="str">
        <f t="shared" si="2"/>
        <v>failed</v>
      </c>
      <c r="I110">
        <f t="shared" si="3"/>
        <v>4428</v>
      </c>
      <c r="M110" t="str">
        <f>Crowdfunding!G110&amp;COUNTIF(Crowdfunding!G110:G$1001,Crowdfunding!G110)</f>
        <v>successful495</v>
      </c>
      <c r="N110" t="str">
        <f>Crowdfunding!G110</f>
        <v>successful</v>
      </c>
      <c r="O110">
        <f>Crowdfunding!H110</f>
        <v>83</v>
      </c>
    </row>
    <row r="111" spans="1:15" x14ac:dyDescent="0.25">
      <c r="A111" t="s">
        <v>2206</v>
      </c>
      <c r="B111" s="11" t="str">
        <f>VLOOKUP(A111,$M$2:$O$1001,2,FALSE)</f>
        <v>successful</v>
      </c>
      <c r="C111">
        <f>VLOOKUP(A111,$M$2:$O$1001,3,FALSE)</f>
        <v>133</v>
      </c>
      <c r="G111" t="s">
        <v>2773</v>
      </c>
      <c r="H111" s="12" t="str">
        <f t="shared" si="2"/>
        <v>failed</v>
      </c>
      <c r="I111">
        <f t="shared" si="3"/>
        <v>76</v>
      </c>
      <c r="M111" t="str">
        <f>Crowdfunding!G111&amp;COUNTIF(Crowdfunding!G111:G$1001,Crowdfunding!G111)</f>
        <v>failed331</v>
      </c>
      <c r="N111" t="str">
        <f>Crowdfunding!G111</f>
        <v>failed</v>
      </c>
      <c r="O111">
        <f>Crowdfunding!H111</f>
        <v>60</v>
      </c>
    </row>
    <row r="112" spans="1:15" x14ac:dyDescent="0.25">
      <c r="A112" t="s">
        <v>2207</v>
      </c>
      <c r="B112" s="11" t="str">
        <f>VLOOKUP(A112,$M$2:$O$1001,2,FALSE)</f>
        <v>successful</v>
      </c>
      <c r="C112">
        <f>VLOOKUP(A112,$M$2:$O$1001,3,FALSE)</f>
        <v>183</v>
      </c>
      <c r="G112" t="s">
        <v>2774</v>
      </c>
      <c r="H112" s="12" t="str">
        <f t="shared" si="2"/>
        <v>failed</v>
      </c>
      <c r="I112">
        <f t="shared" si="3"/>
        <v>1063</v>
      </c>
      <c r="M112" t="str">
        <f>Crowdfunding!G112&amp;COUNTIF(Crowdfunding!G112:G$1001,Crowdfunding!G112)</f>
        <v>failed330</v>
      </c>
      <c r="N112" t="str">
        <f>Crowdfunding!G112</f>
        <v>failed</v>
      </c>
      <c r="O112">
        <f>Crowdfunding!H112</f>
        <v>296</v>
      </c>
    </row>
    <row r="113" spans="1:15" x14ac:dyDescent="0.25">
      <c r="A113" t="s">
        <v>2208</v>
      </c>
      <c r="B113" s="11" t="str">
        <f>VLOOKUP(A113,$M$2:$O$1001,2,FALSE)</f>
        <v>successful</v>
      </c>
      <c r="C113">
        <f>VLOOKUP(A113,$M$2:$O$1001,3,FALSE)</f>
        <v>68</v>
      </c>
      <c r="G113" t="s">
        <v>2775</v>
      </c>
      <c r="H113" s="12" t="str">
        <f t="shared" si="2"/>
        <v>failed</v>
      </c>
      <c r="I113">
        <f t="shared" si="3"/>
        <v>87</v>
      </c>
      <c r="M113" t="str">
        <f>Crowdfunding!G113&amp;COUNTIF(Crowdfunding!G113:G$1001,Crowdfunding!G113)</f>
        <v>successful494</v>
      </c>
      <c r="N113" t="str">
        <f>Crowdfunding!G113</f>
        <v>successful</v>
      </c>
      <c r="O113">
        <f>Crowdfunding!H113</f>
        <v>676</v>
      </c>
    </row>
    <row r="114" spans="1:15" x14ac:dyDescent="0.25">
      <c r="A114" t="s">
        <v>2209</v>
      </c>
      <c r="B114" s="11" t="str">
        <f>VLOOKUP(A114,$M$2:$O$1001,2,FALSE)</f>
        <v>successful</v>
      </c>
      <c r="C114">
        <f>VLOOKUP(A114,$M$2:$O$1001,3,FALSE)</f>
        <v>2805</v>
      </c>
      <c r="G114" t="s">
        <v>2776</v>
      </c>
      <c r="H114" s="12" t="str">
        <f t="shared" si="2"/>
        <v>failed</v>
      </c>
      <c r="I114">
        <f t="shared" si="3"/>
        <v>131</v>
      </c>
      <c r="M114" t="str">
        <f>Crowdfunding!G114&amp;COUNTIF(Crowdfunding!G114:G$1001,Crowdfunding!G114)</f>
        <v>successful493</v>
      </c>
      <c r="N114" t="str">
        <f>Crowdfunding!G114</f>
        <v>successful</v>
      </c>
      <c r="O114">
        <f>Crowdfunding!H114</f>
        <v>361</v>
      </c>
    </row>
    <row r="115" spans="1:15" x14ac:dyDescent="0.25">
      <c r="A115" t="s">
        <v>2210</v>
      </c>
      <c r="B115" s="11" t="str">
        <f>VLOOKUP(A115,$M$2:$O$1001,2,FALSE)</f>
        <v>successful</v>
      </c>
      <c r="C115">
        <f>VLOOKUP(A115,$M$2:$O$1001,3,FALSE)</f>
        <v>221</v>
      </c>
      <c r="G115" t="s">
        <v>2777</v>
      </c>
      <c r="H115" s="12" t="str">
        <f t="shared" si="2"/>
        <v>failed</v>
      </c>
      <c r="I115">
        <f t="shared" si="3"/>
        <v>752</v>
      </c>
      <c r="M115" t="str">
        <f>Crowdfunding!G115&amp;COUNTIF(Crowdfunding!G115:G$1001,Crowdfunding!G115)</f>
        <v>successful492</v>
      </c>
      <c r="N115" t="str">
        <f>Crowdfunding!G115</f>
        <v>successful</v>
      </c>
      <c r="O115">
        <f>Crowdfunding!H115</f>
        <v>131</v>
      </c>
    </row>
    <row r="116" spans="1:15" x14ac:dyDescent="0.25">
      <c r="A116" t="s">
        <v>2211</v>
      </c>
      <c r="B116" s="11" t="str">
        <f>VLOOKUP(A116,$M$2:$O$1001,2,FALSE)</f>
        <v>successful</v>
      </c>
      <c r="C116">
        <f>VLOOKUP(A116,$M$2:$O$1001,3,FALSE)</f>
        <v>43</v>
      </c>
      <c r="G116" t="s">
        <v>2778</v>
      </c>
      <c r="H116" s="12" t="str">
        <f t="shared" si="2"/>
        <v>failed</v>
      </c>
      <c r="I116">
        <f t="shared" si="3"/>
        <v>77</v>
      </c>
      <c r="M116" t="str">
        <f>Crowdfunding!G116&amp;COUNTIF(Crowdfunding!G116:G$1001,Crowdfunding!G116)</f>
        <v>successful491</v>
      </c>
      <c r="N116" t="str">
        <f>Crowdfunding!G116</f>
        <v>successful</v>
      </c>
      <c r="O116">
        <f>Crowdfunding!H116</f>
        <v>126</v>
      </c>
    </row>
    <row r="117" spans="1:15" x14ac:dyDescent="0.25">
      <c r="A117" t="s">
        <v>2212</v>
      </c>
      <c r="B117" s="11" t="str">
        <f>VLOOKUP(A117,$M$2:$O$1001,2,FALSE)</f>
        <v>successful</v>
      </c>
      <c r="C117">
        <f>VLOOKUP(A117,$M$2:$O$1001,3,FALSE)</f>
        <v>76</v>
      </c>
      <c r="G117" t="s">
        <v>2779</v>
      </c>
      <c r="H117" s="12" t="str">
        <f t="shared" si="2"/>
        <v>failed</v>
      </c>
      <c r="I117">
        <f t="shared" si="3"/>
        <v>750</v>
      </c>
      <c r="M117" t="str">
        <f>Crowdfunding!G117&amp;COUNTIF(Crowdfunding!G117:G$1001,Crowdfunding!G117)</f>
        <v>failed329</v>
      </c>
      <c r="N117" t="str">
        <f>Crowdfunding!G117</f>
        <v>failed</v>
      </c>
      <c r="O117">
        <f>Crowdfunding!H117</f>
        <v>3304</v>
      </c>
    </row>
    <row r="118" spans="1:15" x14ac:dyDescent="0.25">
      <c r="A118" t="s">
        <v>2213</v>
      </c>
      <c r="B118" s="11" t="str">
        <f>VLOOKUP(A118,$M$2:$O$1001,2,FALSE)</f>
        <v>successful</v>
      </c>
      <c r="C118">
        <f>VLOOKUP(A118,$M$2:$O$1001,3,FALSE)</f>
        <v>218</v>
      </c>
      <c r="G118" t="s">
        <v>2780</v>
      </c>
      <c r="H118" s="12" t="str">
        <f t="shared" si="2"/>
        <v>failed</v>
      </c>
      <c r="I118">
        <f t="shared" si="3"/>
        <v>14</v>
      </c>
      <c r="M118" t="str">
        <f>Crowdfunding!G118&amp;COUNTIF(Crowdfunding!G118:G$1001,Crowdfunding!G118)</f>
        <v>failed328</v>
      </c>
      <c r="N118" t="str">
        <f>Crowdfunding!G118</f>
        <v>failed</v>
      </c>
      <c r="O118">
        <f>Crowdfunding!H118</f>
        <v>73</v>
      </c>
    </row>
    <row r="119" spans="1:15" x14ac:dyDescent="0.25">
      <c r="A119" t="s">
        <v>2214</v>
      </c>
      <c r="B119" s="11" t="str">
        <f>VLOOKUP(A119,$M$2:$O$1001,2,FALSE)</f>
        <v>successful</v>
      </c>
      <c r="C119">
        <f>VLOOKUP(A119,$M$2:$O$1001,3,FALSE)</f>
        <v>233</v>
      </c>
      <c r="G119" t="s">
        <v>2781</v>
      </c>
      <c r="H119" s="12" t="str">
        <f t="shared" si="2"/>
        <v>failed</v>
      </c>
      <c r="I119">
        <f t="shared" si="3"/>
        <v>504</v>
      </c>
      <c r="M119" t="str">
        <f>Crowdfunding!G119&amp;COUNTIF(Crowdfunding!G119:G$1001,Crowdfunding!G119)</f>
        <v>successful490</v>
      </c>
      <c r="N119" t="str">
        <f>Crowdfunding!G119</f>
        <v>successful</v>
      </c>
      <c r="O119">
        <f>Crowdfunding!H119</f>
        <v>275</v>
      </c>
    </row>
    <row r="120" spans="1:15" x14ac:dyDescent="0.25">
      <c r="A120" t="s">
        <v>2215</v>
      </c>
      <c r="B120" s="11" t="str">
        <f>VLOOKUP(A120,$M$2:$O$1001,2,FALSE)</f>
        <v>successful</v>
      </c>
      <c r="C120">
        <f>VLOOKUP(A120,$M$2:$O$1001,3,FALSE)</f>
        <v>142</v>
      </c>
      <c r="G120" t="s">
        <v>2782</v>
      </c>
      <c r="H120" s="12" t="str">
        <f t="shared" si="2"/>
        <v>failed</v>
      </c>
      <c r="I120">
        <f t="shared" si="3"/>
        <v>3868</v>
      </c>
      <c r="M120" t="str">
        <f>Crowdfunding!G120&amp;COUNTIF(Crowdfunding!G120:G$1001,Crowdfunding!G120)</f>
        <v>successful489</v>
      </c>
      <c r="N120" t="str">
        <f>Crowdfunding!G120</f>
        <v>successful</v>
      </c>
      <c r="O120">
        <f>Crowdfunding!H120</f>
        <v>67</v>
      </c>
    </row>
    <row r="121" spans="1:15" x14ac:dyDescent="0.25">
      <c r="A121" t="s">
        <v>2216</v>
      </c>
      <c r="B121" s="11" t="str">
        <f>VLOOKUP(A121,$M$2:$O$1001,2,FALSE)</f>
        <v>successful</v>
      </c>
      <c r="C121">
        <f>VLOOKUP(A121,$M$2:$O$1001,3,FALSE)</f>
        <v>106</v>
      </c>
      <c r="G121" t="s">
        <v>2783</v>
      </c>
      <c r="H121" s="12" t="str">
        <f t="shared" si="2"/>
        <v>failed</v>
      </c>
      <c r="I121">
        <f t="shared" si="3"/>
        <v>1</v>
      </c>
      <c r="M121" t="str">
        <f>Crowdfunding!G121&amp;COUNTIF(Crowdfunding!G121:G$1001,Crowdfunding!G121)</f>
        <v>successful488</v>
      </c>
      <c r="N121" t="str">
        <f>Crowdfunding!G121</f>
        <v>successful</v>
      </c>
      <c r="O121">
        <f>Crowdfunding!H121</f>
        <v>154</v>
      </c>
    </row>
    <row r="122" spans="1:15" x14ac:dyDescent="0.25">
      <c r="A122" t="s">
        <v>2217</v>
      </c>
      <c r="B122" s="11" t="str">
        <f>VLOOKUP(A122,$M$2:$O$1001,2,FALSE)</f>
        <v>successful</v>
      </c>
      <c r="C122">
        <f>VLOOKUP(A122,$M$2:$O$1001,3,FALSE)</f>
        <v>121</v>
      </c>
      <c r="G122" t="s">
        <v>2784</v>
      </c>
      <c r="H122" s="12" t="str">
        <f t="shared" si="2"/>
        <v>failed</v>
      </c>
      <c r="I122">
        <f t="shared" si="3"/>
        <v>602</v>
      </c>
      <c r="M122" t="str">
        <f>Crowdfunding!G122&amp;COUNTIF(Crowdfunding!G122:G$1001,Crowdfunding!G122)</f>
        <v>successful487</v>
      </c>
      <c r="N122" t="str">
        <f>Crowdfunding!G122</f>
        <v>successful</v>
      </c>
      <c r="O122">
        <f>Crowdfunding!H122</f>
        <v>1782</v>
      </c>
    </row>
    <row r="123" spans="1:15" x14ac:dyDescent="0.25">
      <c r="A123" t="s">
        <v>2218</v>
      </c>
      <c r="B123" s="11" t="str">
        <f>VLOOKUP(A123,$M$2:$O$1001,2,FALSE)</f>
        <v>successful</v>
      </c>
      <c r="C123">
        <f>VLOOKUP(A123,$M$2:$O$1001,3,FALSE)</f>
        <v>185</v>
      </c>
      <c r="G123" t="s">
        <v>2785</v>
      </c>
      <c r="H123" s="12" t="str">
        <f t="shared" si="2"/>
        <v>failed</v>
      </c>
      <c r="I123">
        <f t="shared" si="3"/>
        <v>18</v>
      </c>
      <c r="M123" t="str">
        <f>Crowdfunding!G123&amp;COUNTIF(Crowdfunding!G123:G$1001,Crowdfunding!G123)</f>
        <v>successful486</v>
      </c>
      <c r="N123" t="str">
        <f>Crowdfunding!G123</f>
        <v>successful</v>
      </c>
      <c r="O123">
        <f>Crowdfunding!H123</f>
        <v>903</v>
      </c>
    </row>
    <row r="124" spans="1:15" x14ac:dyDescent="0.25">
      <c r="A124" t="s">
        <v>2219</v>
      </c>
      <c r="B124" s="11" t="str">
        <f>VLOOKUP(A124,$M$2:$O$1001,2,FALSE)</f>
        <v>successful</v>
      </c>
      <c r="C124">
        <f>VLOOKUP(A124,$M$2:$O$1001,3,FALSE)</f>
        <v>110</v>
      </c>
      <c r="G124" t="s">
        <v>2786</v>
      </c>
      <c r="H124" s="12" t="str">
        <f t="shared" si="2"/>
        <v>failed</v>
      </c>
      <c r="I124">
        <f t="shared" si="3"/>
        <v>2915</v>
      </c>
      <c r="M124" t="str">
        <f>Crowdfunding!G124&amp;COUNTIF(Crowdfunding!G124:G$1001,Crowdfunding!G124)</f>
        <v>failed327</v>
      </c>
      <c r="N124" t="str">
        <f>Crowdfunding!G124</f>
        <v>failed</v>
      </c>
      <c r="O124">
        <f>Crowdfunding!H124</f>
        <v>3387</v>
      </c>
    </row>
    <row r="125" spans="1:15" x14ac:dyDescent="0.25">
      <c r="A125" t="s">
        <v>2220</v>
      </c>
      <c r="B125" s="11" t="str">
        <f>VLOOKUP(A125,$M$2:$O$1001,2,FALSE)</f>
        <v>successful</v>
      </c>
      <c r="C125">
        <f>VLOOKUP(A125,$M$2:$O$1001,3,FALSE)</f>
        <v>181</v>
      </c>
      <c r="G125" t="s">
        <v>2787</v>
      </c>
      <c r="H125" s="12" t="str">
        <f t="shared" si="2"/>
        <v>failed</v>
      </c>
      <c r="I125">
        <f t="shared" si="3"/>
        <v>4697</v>
      </c>
      <c r="M125" t="str">
        <f>Crowdfunding!G125&amp;COUNTIF(Crowdfunding!G125:G$1001,Crowdfunding!G125)</f>
        <v>failed326</v>
      </c>
      <c r="N125" t="str">
        <f>Crowdfunding!G125</f>
        <v>failed</v>
      </c>
      <c r="O125">
        <f>Crowdfunding!H125</f>
        <v>662</v>
      </c>
    </row>
    <row r="126" spans="1:15" x14ac:dyDescent="0.25">
      <c r="A126" t="s">
        <v>2221</v>
      </c>
      <c r="B126" s="11" t="str">
        <f>VLOOKUP(A126,$M$2:$O$1001,2,FALSE)</f>
        <v>successful</v>
      </c>
      <c r="C126">
        <f>VLOOKUP(A126,$M$2:$O$1001,3,FALSE)</f>
        <v>207</v>
      </c>
      <c r="G126" t="s">
        <v>2788</v>
      </c>
      <c r="H126" s="12" t="str">
        <f t="shared" si="2"/>
        <v>failed</v>
      </c>
      <c r="I126">
        <f t="shared" si="3"/>
        <v>2928</v>
      </c>
      <c r="M126" t="str">
        <f>Crowdfunding!G126&amp;COUNTIF(Crowdfunding!G126:G$1001,Crowdfunding!G126)</f>
        <v>successful485</v>
      </c>
      <c r="N126" t="str">
        <f>Crowdfunding!G126</f>
        <v>successful</v>
      </c>
      <c r="O126">
        <f>Crowdfunding!H126</f>
        <v>94</v>
      </c>
    </row>
    <row r="127" spans="1:15" x14ac:dyDescent="0.25">
      <c r="A127" t="s">
        <v>2222</v>
      </c>
      <c r="B127" s="11" t="str">
        <f>VLOOKUP(A127,$M$2:$O$1001,2,FALSE)</f>
        <v>successful</v>
      </c>
      <c r="C127">
        <f>VLOOKUP(A127,$M$2:$O$1001,3,FALSE)</f>
        <v>127</v>
      </c>
      <c r="G127" t="s">
        <v>2789</v>
      </c>
      <c r="H127" s="12" t="str">
        <f t="shared" si="2"/>
        <v>failed</v>
      </c>
      <c r="I127">
        <f t="shared" si="3"/>
        <v>257</v>
      </c>
      <c r="M127" t="str">
        <f>Crowdfunding!G127&amp;COUNTIF(Crowdfunding!G127:G$1001,Crowdfunding!G127)</f>
        <v>successful484</v>
      </c>
      <c r="N127" t="str">
        <f>Crowdfunding!G127</f>
        <v>successful</v>
      </c>
      <c r="O127">
        <f>Crowdfunding!H127</f>
        <v>180</v>
      </c>
    </row>
    <row r="128" spans="1:15" x14ac:dyDescent="0.25">
      <c r="A128" t="s">
        <v>2223</v>
      </c>
      <c r="B128" s="11" t="str">
        <f>VLOOKUP(A128,$M$2:$O$1001,2,FALSE)</f>
        <v>successful</v>
      </c>
      <c r="C128">
        <f>VLOOKUP(A128,$M$2:$O$1001,3,FALSE)</f>
        <v>3308</v>
      </c>
      <c r="G128" t="s">
        <v>2790</v>
      </c>
      <c r="H128" s="12" t="str">
        <f t="shared" si="2"/>
        <v>failed</v>
      </c>
      <c r="I128">
        <f t="shared" si="3"/>
        <v>94</v>
      </c>
      <c r="M128" t="str">
        <f>Crowdfunding!G128&amp;COUNTIF(Crowdfunding!G128:G$1001,Crowdfunding!G128)</f>
        <v>failed325</v>
      </c>
      <c r="N128" t="str">
        <f>Crowdfunding!G128</f>
        <v>failed</v>
      </c>
      <c r="O128">
        <f>Crowdfunding!H128</f>
        <v>774</v>
      </c>
    </row>
    <row r="129" spans="1:15" x14ac:dyDescent="0.25">
      <c r="A129" t="s">
        <v>2224</v>
      </c>
      <c r="B129" s="11" t="str">
        <f>VLOOKUP(A129,$M$2:$O$1001,2,FALSE)</f>
        <v>successful</v>
      </c>
      <c r="C129">
        <f>VLOOKUP(A129,$M$2:$O$1001,3,FALSE)</f>
        <v>138</v>
      </c>
      <c r="G129" t="s">
        <v>2791</v>
      </c>
      <c r="H129" s="12" t="str">
        <f t="shared" si="2"/>
        <v>failed</v>
      </c>
      <c r="I129">
        <f t="shared" si="3"/>
        <v>65</v>
      </c>
      <c r="M129" t="str">
        <f>Crowdfunding!G129&amp;COUNTIF(Crowdfunding!G129:G$1001,Crowdfunding!G129)</f>
        <v>failed324</v>
      </c>
      <c r="N129" t="str">
        <f>Crowdfunding!G129</f>
        <v>failed</v>
      </c>
      <c r="O129">
        <f>Crowdfunding!H129</f>
        <v>672</v>
      </c>
    </row>
    <row r="130" spans="1:15" x14ac:dyDescent="0.25">
      <c r="A130" t="s">
        <v>2225</v>
      </c>
      <c r="B130" s="11" t="str">
        <f>VLOOKUP(A130,$M$2:$O$1001,2,FALSE)</f>
        <v>successful</v>
      </c>
      <c r="C130">
        <f>VLOOKUP(A130,$M$2:$O$1001,3,FALSE)</f>
        <v>161</v>
      </c>
      <c r="G130" t="s">
        <v>2792</v>
      </c>
      <c r="H130" s="12" t="str">
        <f t="shared" ref="H130:H193" si="4">VLOOKUP(G130,$M$2:$O$1001,2,FALSE)</f>
        <v>failed</v>
      </c>
      <c r="I130">
        <f t="shared" ref="I130:I193" si="5">VLOOKUP(G130,$M$2:$O$1001,3,FALSE)</f>
        <v>2604</v>
      </c>
      <c r="M130" t="str">
        <f>Crowdfunding!G130&amp;COUNTIF(Crowdfunding!G130:G$1001,Crowdfunding!G130)</f>
        <v>canceled53</v>
      </c>
      <c r="N130" t="str">
        <f>Crowdfunding!G130</f>
        <v>canceled</v>
      </c>
      <c r="O130">
        <f>Crowdfunding!H130</f>
        <v>532</v>
      </c>
    </row>
    <row r="131" spans="1:15" x14ac:dyDescent="0.25">
      <c r="A131" t="s">
        <v>2226</v>
      </c>
      <c r="B131" s="11" t="str">
        <f>VLOOKUP(A131,$M$2:$O$1001,2,FALSE)</f>
        <v>successful</v>
      </c>
      <c r="C131">
        <f>VLOOKUP(A131,$M$2:$O$1001,3,FALSE)</f>
        <v>164</v>
      </c>
      <c r="G131" t="s">
        <v>2793</v>
      </c>
      <c r="H131" s="12" t="str">
        <f t="shared" si="4"/>
        <v>failed</v>
      </c>
      <c r="I131">
        <f t="shared" si="5"/>
        <v>105</v>
      </c>
      <c r="M131" t="str">
        <f>Crowdfunding!G131&amp;COUNTIF(Crowdfunding!G131:G$1001,Crowdfunding!G131)</f>
        <v>canceled52</v>
      </c>
      <c r="N131" t="str">
        <f>Crowdfunding!G131</f>
        <v>canceled</v>
      </c>
      <c r="O131">
        <f>Crowdfunding!H131</f>
        <v>55</v>
      </c>
    </row>
    <row r="132" spans="1:15" x14ac:dyDescent="0.25">
      <c r="A132" t="s">
        <v>2227</v>
      </c>
      <c r="B132" s="11" t="str">
        <f>VLOOKUP(A132,$M$2:$O$1001,2,FALSE)</f>
        <v>successful</v>
      </c>
      <c r="C132">
        <f>VLOOKUP(A132,$M$2:$O$1001,3,FALSE)</f>
        <v>174</v>
      </c>
      <c r="G132" t="s">
        <v>2794</v>
      </c>
      <c r="H132" s="12" t="str">
        <f t="shared" si="4"/>
        <v>failed</v>
      </c>
      <c r="I132">
        <f t="shared" si="5"/>
        <v>750</v>
      </c>
      <c r="M132" t="str">
        <f>Crowdfunding!G132&amp;COUNTIF(Crowdfunding!G132:G$1001,Crowdfunding!G132)</f>
        <v>successful483</v>
      </c>
      <c r="N132" t="str">
        <f>Crowdfunding!G132</f>
        <v>successful</v>
      </c>
      <c r="O132">
        <f>Crowdfunding!H132</f>
        <v>533</v>
      </c>
    </row>
    <row r="133" spans="1:15" x14ac:dyDescent="0.25">
      <c r="A133" t="s">
        <v>2228</v>
      </c>
      <c r="B133" s="11" t="str">
        <f>VLOOKUP(A133,$M$2:$O$1001,2,FALSE)</f>
        <v>successful</v>
      </c>
      <c r="C133">
        <f>VLOOKUP(A133,$M$2:$O$1001,3,FALSE)</f>
        <v>78</v>
      </c>
      <c r="G133" t="s">
        <v>2795</v>
      </c>
      <c r="H133" s="12" t="str">
        <f t="shared" si="4"/>
        <v>failed</v>
      </c>
      <c r="I133">
        <f t="shared" si="5"/>
        <v>62</v>
      </c>
      <c r="M133" t="str">
        <f>Crowdfunding!G133&amp;COUNTIF(Crowdfunding!G133:G$1001,Crowdfunding!G133)</f>
        <v>successful482</v>
      </c>
      <c r="N133" t="str">
        <f>Crowdfunding!G133</f>
        <v>successful</v>
      </c>
      <c r="O133">
        <f>Crowdfunding!H133</f>
        <v>2443</v>
      </c>
    </row>
    <row r="134" spans="1:15" x14ac:dyDescent="0.25">
      <c r="A134" t="s">
        <v>2229</v>
      </c>
      <c r="B134" s="11" t="str">
        <f>VLOOKUP(A134,$M$2:$O$1001,2,FALSE)</f>
        <v>successful</v>
      </c>
      <c r="C134">
        <f>VLOOKUP(A134,$M$2:$O$1001,3,FALSE)</f>
        <v>2353</v>
      </c>
      <c r="G134" t="s">
        <v>2796</v>
      </c>
      <c r="H134" s="12" t="str">
        <f t="shared" si="4"/>
        <v>failed</v>
      </c>
      <c r="I134">
        <f t="shared" si="5"/>
        <v>64</v>
      </c>
      <c r="M134" t="str">
        <f>Crowdfunding!G134&amp;COUNTIF(Crowdfunding!G134:G$1001,Crowdfunding!G134)</f>
        <v>successful481</v>
      </c>
      <c r="N134" t="str">
        <f>Crowdfunding!G134</f>
        <v>successful</v>
      </c>
      <c r="O134">
        <f>Crowdfunding!H134</f>
        <v>89</v>
      </c>
    </row>
    <row r="135" spans="1:15" x14ac:dyDescent="0.25">
      <c r="A135" t="s">
        <v>2230</v>
      </c>
      <c r="B135" s="11" t="str">
        <f>VLOOKUP(A135,$M$2:$O$1001,2,FALSE)</f>
        <v>successful</v>
      </c>
      <c r="C135">
        <f>VLOOKUP(A135,$M$2:$O$1001,3,FALSE)</f>
        <v>5139</v>
      </c>
      <c r="G135" t="s">
        <v>2797</v>
      </c>
      <c r="H135" s="12" t="str">
        <f t="shared" si="4"/>
        <v>failed</v>
      </c>
      <c r="I135">
        <f t="shared" si="5"/>
        <v>648</v>
      </c>
      <c r="M135" t="str">
        <f>Crowdfunding!G135&amp;COUNTIF(Crowdfunding!G135:G$1001,Crowdfunding!G135)</f>
        <v>successful480</v>
      </c>
      <c r="N135" t="str">
        <f>Crowdfunding!G135</f>
        <v>successful</v>
      </c>
      <c r="O135">
        <f>Crowdfunding!H135</f>
        <v>159</v>
      </c>
    </row>
    <row r="136" spans="1:15" x14ac:dyDescent="0.25">
      <c r="A136" t="s">
        <v>2231</v>
      </c>
      <c r="B136" s="11" t="str">
        <f>VLOOKUP(A136,$M$2:$O$1001,2,FALSE)</f>
        <v>successful</v>
      </c>
      <c r="C136">
        <f>VLOOKUP(A136,$M$2:$O$1001,3,FALSE)</f>
        <v>216</v>
      </c>
      <c r="G136" t="s">
        <v>2798</v>
      </c>
      <c r="H136" s="12" t="str">
        <f t="shared" si="4"/>
        <v>failed</v>
      </c>
      <c r="I136">
        <f t="shared" si="5"/>
        <v>1198</v>
      </c>
      <c r="M136" t="str">
        <f>Crowdfunding!G136&amp;COUNTIF(Crowdfunding!G136:G$1001,Crowdfunding!G136)</f>
        <v>failed323</v>
      </c>
      <c r="N136" t="str">
        <f>Crowdfunding!G136</f>
        <v>failed</v>
      </c>
      <c r="O136">
        <f>Crowdfunding!H136</f>
        <v>940</v>
      </c>
    </row>
    <row r="137" spans="1:15" x14ac:dyDescent="0.25">
      <c r="A137" t="s">
        <v>2232</v>
      </c>
      <c r="B137" s="11" t="str">
        <f>VLOOKUP(A137,$M$2:$O$1001,2,FALSE)</f>
        <v>successful</v>
      </c>
      <c r="C137">
        <f>VLOOKUP(A137,$M$2:$O$1001,3,FALSE)</f>
        <v>150</v>
      </c>
      <c r="G137" t="s">
        <v>2799</v>
      </c>
      <c r="H137" s="12" t="str">
        <f t="shared" si="4"/>
        <v>failed</v>
      </c>
      <c r="I137">
        <f t="shared" si="5"/>
        <v>1</v>
      </c>
      <c r="M137" t="str">
        <f>Crowdfunding!G137&amp;COUNTIF(Crowdfunding!G137:G$1001,Crowdfunding!G137)</f>
        <v>failed322</v>
      </c>
      <c r="N137" t="str">
        <f>Crowdfunding!G137</f>
        <v>failed</v>
      </c>
      <c r="O137">
        <f>Crowdfunding!H137</f>
        <v>117</v>
      </c>
    </row>
    <row r="138" spans="1:15" x14ac:dyDescent="0.25">
      <c r="A138" t="s">
        <v>2233</v>
      </c>
      <c r="B138" s="11" t="str">
        <f>VLOOKUP(A138,$M$2:$O$1001,2,FALSE)</f>
        <v>successful</v>
      </c>
      <c r="C138">
        <f>VLOOKUP(A138,$M$2:$O$1001,3,FALSE)</f>
        <v>198</v>
      </c>
      <c r="G138" t="s">
        <v>2800</v>
      </c>
      <c r="H138" s="12" t="str">
        <f t="shared" si="4"/>
        <v>failed</v>
      </c>
      <c r="I138">
        <f t="shared" si="5"/>
        <v>82</v>
      </c>
      <c r="M138" t="str">
        <f>Crowdfunding!G138&amp;COUNTIF(Crowdfunding!G138:G$1001,Crowdfunding!G138)</f>
        <v>canceled51</v>
      </c>
      <c r="N138" t="str">
        <f>Crowdfunding!G138</f>
        <v>canceled</v>
      </c>
      <c r="O138">
        <f>Crowdfunding!H138</f>
        <v>58</v>
      </c>
    </row>
    <row r="139" spans="1:15" x14ac:dyDescent="0.25">
      <c r="A139" t="s">
        <v>2234</v>
      </c>
      <c r="B139" s="11" t="str">
        <f>VLOOKUP(A139,$M$2:$O$1001,2,FALSE)</f>
        <v>successful</v>
      </c>
      <c r="C139">
        <f>VLOOKUP(A139,$M$2:$O$1001,3,FALSE)</f>
        <v>148</v>
      </c>
      <c r="G139" t="s">
        <v>2801</v>
      </c>
      <c r="H139" s="12" t="str">
        <f t="shared" si="4"/>
        <v>failed</v>
      </c>
      <c r="I139">
        <f t="shared" si="5"/>
        <v>183</v>
      </c>
      <c r="M139" t="str">
        <f>Crowdfunding!G139&amp;COUNTIF(Crowdfunding!G139:G$1001,Crowdfunding!G139)</f>
        <v>successful479</v>
      </c>
      <c r="N139" t="str">
        <f>Crowdfunding!G139</f>
        <v>successful</v>
      </c>
      <c r="O139">
        <f>Crowdfunding!H139</f>
        <v>50</v>
      </c>
    </row>
    <row r="140" spans="1:15" x14ac:dyDescent="0.25">
      <c r="A140" t="s">
        <v>2235</v>
      </c>
      <c r="B140" s="11" t="str">
        <f>VLOOKUP(A140,$M$2:$O$1001,2,FALSE)</f>
        <v>successful</v>
      </c>
      <c r="C140">
        <f>VLOOKUP(A140,$M$2:$O$1001,3,FALSE)</f>
        <v>235</v>
      </c>
      <c r="G140" t="s">
        <v>2802</v>
      </c>
      <c r="H140" s="12" t="str">
        <f t="shared" si="4"/>
        <v>failed</v>
      </c>
      <c r="I140">
        <f t="shared" si="5"/>
        <v>157</v>
      </c>
      <c r="M140" t="str">
        <f>Crowdfunding!G140&amp;COUNTIF(Crowdfunding!G140:G$1001,Crowdfunding!G140)</f>
        <v>failed321</v>
      </c>
      <c r="N140" t="str">
        <f>Crowdfunding!G140</f>
        <v>failed</v>
      </c>
      <c r="O140">
        <f>Crowdfunding!H140</f>
        <v>115</v>
      </c>
    </row>
    <row r="141" spans="1:15" x14ac:dyDescent="0.25">
      <c r="A141" t="s">
        <v>2236</v>
      </c>
      <c r="B141" s="11" t="str">
        <f>VLOOKUP(A141,$M$2:$O$1001,2,FALSE)</f>
        <v>successful</v>
      </c>
      <c r="C141">
        <f>VLOOKUP(A141,$M$2:$O$1001,3,FALSE)</f>
        <v>100</v>
      </c>
      <c r="G141" t="s">
        <v>2803</v>
      </c>
      <c r="H141" s="12" t="str">
        <f t="shared" si="4"/>
        <v>failed</v>
      </c>
      <c r="I141">
        <f t="shared" si="5"/>
        <v>253</v>
      </c>
      <c r="M141" t="str">
        <f>Crowdfunding!G141&amp;COUNTIF(Crowdfunding!G141:G$1001,Crowdfunding!G141)</f>
        <v>failed320</v>
      </c>
      <c r="N141" t="str">
        <f>Crowdfunding!G141</f>
        <v>failed</v>
      </c>
      <c r="O141">
        <f>Crowdfunding!H141</f>
        <v>326</v>
      </c>
    </row>
    <row r="142" spans="1:15" x14ac:dyDescent="0.25">
      <c r="A142" t="s">
        <v>2237</v>
      </c>
      <c r="B142" s="11" t="str">
        <f>VLOOKUP(A142,$M$2:$O$1001,2,FALSE)</f>
        <v>successful</v>
      </c>
      <c r="C142">
        <f>VLOOKUP(A142,$M$2:$O$1001,3,FALSE)</f>
        <v>166</v>
      </c>
      <c r="G142" t="s">
        <v>2804</v>
      </c>
      <c r="H142" s="12" t="str">
        <f t="shared" si="4"/>
        <v>failed</v>
      </c>
      <c r="I142">
        <f t="shared" si="5"/>
        <v>86</v>
      </c>
      <c r="M142" t="str">
        <f>Crowdfunding!G142&amp;COUNTIF(Crowdfunding!G142:G$1001,Crowdfunding!G142)</f>
        <v>successful478</v>
      </c>
      <c r="N142" t="str">
        <f>Crowdfunding!G142</f>
        <v>successful</v>
      </c>
      <c r="O142">
        <f>Crowdfunding!H142</f>
        <v>186</v>
      </c>
    </row>
    <row r="143" spans="1:15" x14ac:dyDescent="0.25">
      <c r="A143" t="s">
        <v>2238</v>
      </c>
      <c r="B143" s="11" t="str">
        <f>VLOOKUP(A143,$M$2:$O$1001,2,FALSE)</f>
        <v>successful</v>
      </c>
      <c r="C143">
        <f>VLOOKUP(A143,$M$2:$O$1001,3,FALSE)</f>
        <v>1518</v>
      </c>
      <c r="G143" t="s">
        <v>2805</v>
      </c>
      <c r="H143" s="12" t="str">
        <f t="shared" si="4"/>
        <v>failed</v>
      </c>
      <c r="I143">
        <f t="shared" si="5"/>
        <v>102</v>
      </c>
      <c r="M143" t="str">
        <f>Crowdfunding!G143&amp;COUNTIF(Crowdfunding!G143:G$1001,Crowdfunding!G143)</f>
        <v>successful477</v>
      </c>
      <c r="N143" t="str">
        <f>Crowdfunding!G143</f>
        <v>successful</v>
      </c>
      <c r="O143">
        <f>Crowdfunding!H143</f>
        <v>1071</v>
      </c>
    </row>
    <row r="144" spans="1:15" x14ac:dyDescent="0.25">
      <c r="A144" t="s">
        <v>2239</v>
      </c>
      <c r="B144" s="11" t="str">
        <f>VLOOKUP(A144,$M$2:$O$1001,2,FALSE)</f>
        <v>successful</v>
      </c>
      <c r="C144">
        <f>VLOOKUP(A144,$M$2:$O$1001,3,FALSE)</f>
        <v>114</v>
      </c>
      <c r="G144" t="s">
        <v>2806</v>
      </c>
      <c r="H144" s="12" t="str">
        <f t="shared" si="4"/>
        <v>failed</v>
      </c>
      <c r="I144">
        <f t="shared" si="5"/>
        <v>1368</v>
      </c>
      <c r="M144" t="str">
        <f>Crowdfunding!G144&amp;COUNTIF(Crowdfunding!G144:G$1001,Crowdfunding!G144)</f>
        <v>successful476</v>
      </c>
      <c r="N144" t="str">
        <f>Crowdfunding!G144</f>
        <v>successful</v>
      </c>
      <c r="O144">
        <f>Crowdfunding!H144</f>
        <v>117</v>
      </c>
    </row>
    <row r="145" spans="1:15" x14ac:dyDescent="0.25">
      <c r="A145" t="s">
        <v>2240</v>
      </c>
      <c r="B145" s="11" t="str">
        <f>VLOOKUP(A145,$M$2:$O$1001,2,FALSE)</f>
        <v>successful</v>
      </c>
      <c r="C145">
        <f>VLOOKUP(A145,$M$2:$O$1001,3,FALSE)</f>
        <v>148</v>
      </c>
      <c r="G145" t="s">
        <v>2807</v>
      </c>
      <c r="H145" s="12" t="str">
        <f t="shared" si="4"/>
        <v>failed</v>
      </c>
      <c r="I145">
        <f t="shared" si="5"/>
        <v>156</v>
      </c>
      <c r="M145" t="str">
        <f>Crowdfunding!G145&amp;COUNTIF(Crowdfunding!G145:G$1001,Crowdfunding!G145)</f>
        <v>successful475</v>
      </c>
      <c r="N145" t="str">
        <f>Crowdfunding!G145</f>
        <v>successful</v>
      </c>
      <c r="O145">
        <f>Crowdfunding!H145</f>
        <v>70</v>
      </c>
    </row>
    <row r="146" spans="1:15" x14ac:dyDescent="0.25">
      <c r="A146" t="s">
        <v>2241</v>
      </c>
      <c r="B146" s="11" t="str">
        <f>VLOOKUP(A146,$M$2:$O$1001,2,FALSE)</f>
        <v>successful</v>
      </c>
      <c r="C146">
        <f>VLOOKUP(A146,$M$2:$O$1001,3,FALSE)</f>
        <v>288</v>
      </c>
      <c r="G146" t="s">
        <v>2808</v>
      </c>
      <c r="H146" s="12" t="str">
        <f t="shared" si="4"/>
        <v>failed</v>
      </c>
      <c r="I146">
        <f t="shared" si="5"/>
        <v>42</v>
      </c>
      <c r="M146" t="str">
        <f>Crowdfunding!G146&amp;COUNTIF(Crowdfunding!G146:G$1001,Crowdfunding!G146)</f>
        <v>successful474</v>
      </c>
      <c r="N146" t="str">
        <f>Crowdfunding!G146</f>
        <v>successful</v>
      </c>
      <c r="O146">
        <f>Crowdfunding!H146</f>
        <v>135</v>
      </c>
    </row>
    <row r="147" spans="1:15" x14ac:dyDescent="0.25">
      <c r="A147" t="s">
        <v>2242</v>
      </c>
      <c r="B147" s="11" t="str">
        <f>VLOOKUP(A147,$M$2:$O$1001,2,FALSE)</f>
        <v>successful</v>
      </c>
      <c r="C147">
        <f>VLOOKUP(A147,$M$2:$O$1001,3,FALSE)</f>
        <v>3205</v>
      </c>
      <c r="G147" t="s">
        <v>2809</v>
      </c>
      <c r="H147" s="12" t="str">
        <f t="shared" si="4"/>
        <v>failed</v>
      </c>
      <c r="I147">
        <f t="shared" si="5"/>
        <v>71</v>
      </c>
      <c r="M147" t="str">
        <f>Crowdfunding!G147&amp;COUNTIF(Crowdfunding!G147:G$1001,Crowdfunding!G147)</f>
        <v>successful473</v>
      </c>
      <c r="N147" t="str">
        <f>Crowdfunding!G147</f>
        <v>successful</v>
      </c>
      <c r="O147">
        <f>Crowdfunding!H147</f>
        <v>768</v>
      </c>
    </row>
    <row r="148" spans="1:15" x14ac:dyDescent="0.25">
      <c r="A148" t="s">
        <v>2243</v>
      </c>
      <c r="B148" s="11" t="str">
        <f>VLOOKUP(A148,$M$2:$O$1001,2,FALSE)</f>
        <v>successful</v>
      </c>
      <c r="C148">
        <f>VLOOKUP(A148,$M$2:$O$1001,3,FALSE)</f>
        <v>137</v>
      </c>
      <c r="G148" t="s">
        <v>2810</v>
      </c>
      <c r="H148" s="12" t="str">
        <f t="shared" si="4"/>
        <v>failed</v>
      </c>
      <c r="I148">
        <f t="shared" si="5"/>
        <v>245</v>
      </c>
      <c r="M148" t="str">
        <f>Crowdfunding!G148&amp;COUNTIF(Crowdfunding!G148:G$1001,Crowdfunding!G148)</f>
        <v>canceled50</v>
      </c>
      <c r="N148" t="str">
        <f>Crowdfunding!G148</f>
        <v>canceled</v>
      </c>
      <c r="O148">
        <f>Crowdfunding!H148</f>
        <v>51</v>
      </c>
    </row>
    <row r="149" spans="1:15" x14ac:dyDescent="0.25">
      <c r="A149" t="s">
        <v>2244</v>
      </c>
      <c r="B149" s="11" t="str">
        <f>VLOOKUP(A149,$M$2:$O$1001,2,FALSE)</f>
        <v>successful</v>
      </c>
      <c r="C149">
        <f>VLOOKUP(A149,$M$2:$O$1001,3,FALSE)</f>
        <v>270</v>
      </c>
      <c r="G149" t="s">
        <v>2811</v>
      </c>
      <c r="H149" s="12" t="str">
        <f t="shared" si="4"/>
        <v>failed</v>
      </c>
      <c r="I149">
        <f t="shared" si="5"/>
        <v>64</v>
      </c>
      <c r="M149" t="str">
        <f>Crowdfunding!G149&amp;COUNTIF(Crowdfunding!G149:G$1001,Crowdfunding!G149)</f>
        <v>successful472</v>
      </c>
      <c r="N149" t="str">
        <f>Crowdfunding!G149</f>
        <v>successful</v>
      </c>
      <c r="O149">
        <f>Crowdfunding!H149</f>
        <v>199</v>
      </c>
    </row>
    <row r="150" spans="1:15" x14ac:dyDescent="0.25">
      <c r="A150" t="s">
        <v>2245</v>
      </c>
      <c r="B150" s="11" t="str">
        <f>VLOOKUP(A150,$M$2:$O$1001,2,FALSE)</f>
        <v>successful</v>
      </c>
      <c r="C150">
        <f>VLOOKUP(A150,$M$2:$O$1001,3,FALSE)</f>
        <v>366</v>
      </c>
      <c r="G150" t="s">
        <v>2812</v>
      </c>
      <c r="H150" s="12" t="str">
        <f t="shared" si="4"/>
        <v>failed</v>
      </c>
      <c r="I150">
        <f t="shared" si="5"/>
        <v>558</v>
      </c>
      <c r="M150" t="str">
        <f>Crowdfunding!G150&amp;COUNTIF(Crowdfunding!G150:G$1001,Crowdfunding!G150)</f>
        <v>successful471</v>
      </c>
      <c r="N150" t="str">
        <f>Crowdfunding!G150</f>
        <v>successful</v>
      </c>
      <c r="O150">
        <f>Crowdfunding!H150</f>
        <v>107</v>
      </c>
    </row>
    <row r="151" spans="1:15" x14ac:dyDescent="0.25">
      <c r="A151" t="s">
        <v>2246</v>
      </c>
      <c r="B151" s="11" t="str">
        <f>VLOOKUP(A151,$M$2:$O$1001,2,FALSE)</f>
        <v>successful</v>
      </c>
      <c r="C151">
        <f>VLOOKUP(A151,$M$2:$O$1001,3,FALSE)</f>
        <v>280</v>
      </c>
      <c r="G151" t="s">
        <v>2813</v>
      </c>
      <c r="H151" s="12" t="str">
        <f t="shared" si="4"/>
        <v>failed</v>
      </c>
      <c r="I151">
        <f t="shared" si="5"/>
        <v>35</v>
      </c>
      <c r="M151" t="str">
        <f>Crowdfunding!G151&amp;COUNTIF(Crowdfunding!G151:G$1001,Crowdfunding!G151)</f>
        <v>successful470</v>
      </c>
      <c r="N151" t="str">
        <f>Crowdfunding!G151</f>
        <v>successful</v>
      </c>
      <c r="O151">
        <f>Crowdfunding!H151</f>
        <v>195</v>
      </c>
    </row>
    <row r="152" spans="1:15" x14ac:dyDescent="0.25">
      <c r="A152" t="s">
        <v>2247</v>
      </c>
      <c r="B152" s="11" t="str">
        <f>VLOOKUP(A152,$M$2:$O$1001,2,FALSE)</f>
        <v>successful</v>
      </c>
      <c r="C152">
        <f>VLOOKUP(A152,$M$2:$O$1001,3,FALSE)</f>
        <v>3388</v>
      </c>
      <c r="G152" t="s">
        <v>2814</v>
      </c>
      <c r="H152" s="12" t="str">
        <f t="shared" si="4"/>
        <v>failed</v>
      </c>
      <c r="I152">
        <f t="shared" si="5"/>
        <v>37</v>
      </c>
      <c r="M152" t="str">
        <f>Crowdfunding!G152&amp;COUNTIF(Crowdfunding!G152:G$1001,Crowdfunding!G152)</f>
        <v>failed319</v>
      </c>
      <c r="N152" t="str">
        <f>Crowdfunding!G152</f>
        <v>failed</v>
      </c>
      <c r="O152">
        <f>Crowdfunding!H152</f>
        <v>1</v>
      </c>
    </row>
    <row r="153" spans="1:15" x14ac:dyDescent="0.25">
      <c r="A153" t="s">
        <v>2248</v>
      </c>
      <c r="B153" s="11" t="str">
        <f>VLOOKUP(A153,$M$2:$O$1001,2,FALSE)</f>
        <v>successful</v>
      </c>
      <c r="C153">
        <f>VLOOKUP(A153,$M$2:$O$1001,3,FALSE)</f>
        <v>140</v>
      </c>
      <c r="G153" t="s">
        <v>2815</v>
      </c>
      <c r="H153" s="12" t="str">
        <f t="shared" si="4"/>
        <v>failed</v>
      </c>
      <c r="I153">
        <f t="shared" si="5"/>
        <v>1790</v>
      </c>
      <c r="M153" t="str">
        <f>Crowdfunding!G153&amp;COUNTIF(Crowdfunding!G153:G$1001,Crowdfunding!G153)</f>
        <v>failed318</v>
      </c>
      <c r="N153" t="str">
        <f>Crowdfunding!G153</f>
        <v>failed</v>
      </c>
      <c r="O153">
        <f>Crowdfunding!H153</f>
        <v>1467</v>
      </c>
    </row>
    <row r="154" spans="1:15" x14ac:dyDescent="0.25">
      <c r="A154" t="s">
        <v>2249</v>
      </c>
      <c r="B154" s="11" t="str">
        <f>VLOOKUP(A154,$M$2:$O$1001,2,FALSE)</f>
        <v>successful</v>
      </c>
      <c r="C154">
        <f>VLOOKUP(A154,$M$2:$O$1001,3,FALSE)</f>
        <v>122</v>
      </c>
      <c r="G154" t="s">
        <v>2816</v>
      </c>
      <c r="H154" s="12" t="str">
        <f t="shared" si="4"/>
        <v>failed</v>
      </c>
      <c r="I154">
        <f t="shared" si="5"/>
        <v>26</v>
      </c>
      <c r="M154" t="str">
        <f>Crowdfunding!G154&amp;COUNTIF(Crowdfunding!G154:G$1001,Crowdfunding!G154)</f>
        <v>successful469</v>
      </c>
      <c r="N154" t="str">
        <f>Crowdfunding!G154</f>
        <v>successful</v>
      </c>
      <c r="O154">
        <f>Crowdfunding!H154</f>
        <v>3376</v>
      </c>
    </row>
    <row r="155" spans="1:15" x14ac:dyDescent="0.25">
      <c r="A155" t="s">
        <v>2250</v>
      </c>
      <c r="B155" s="11" t="str">
        <f>VLOOKUP(A155,$M$2:$O$1001,2,FALSE)</f>
        <v>successful</v>
      </c>
      <c r="C155">
        <f>VLOOKUP(A155,$M$2:$O$1001,3,FALSE)</f>
        <v>130</v>
      </c>
      <c r="G155" t="s">
        <v>2817</v>
      </c>
      <c r="H155" s="12" t="str">
        <f t="shared" si="4"/>
        <v>failed</v>
      </c>
      <c r="I155">
        <f t="shared" si="5"/>
        <v>1028</v>
      </c>
      <c r="M155" t="str">
        <f>Crowdfunding!G155&amp;COUNTIF(Crowdfunding!G155:G$1001,Crowdfunding!G155)</f>
        <v>failed317</v>
      </c>
      <c r="N155" t="str">
        <f>Crowdfunding!G155</f>
        <v>failed</v>
      </c>
      <c r="O155">
        <f>Crowdfunding!H155</f>
        <v>5681</v>
      </c>
    </row>
    <row r="156" spans="1:15" x14ac:dyDescent="0.25">
      <c r="A156" t="s">
        <v>2251</v>
      </c>
      <c r="B156" s="11" t="str">
        <f>VLOOKUP(A156,$M$2:$O$1001,2,FALSE)</f>
        <v>successful</v>
      </c>
      <c r="C156">
        <f>VLOOKUP(A156,$M$2:$O$1001,3,FALSE)</f>
        <v>180</v>
      </c>
      <c r="G156" t="s">
        <v>2818</v>
      </c>
      <c r="H156" s="12" t="str">
        <f t="shared" si="4"/>
        <v>failed</v>
      </c>
      <c r="I156">
        <f t="shared" si="5"/>
        <v>92</v>
      </c>
      <c r="M156" t="str">
        <f>Crowdfunding!G156&amp;COUNTIF(Crowdfunding!G156:G$1001,Crowdfunding!G156)</f>
        <v>failed316</v>
      </c>
      <c r="N156" t="str">
        <f>Crowdfunding!G156</f>
        <v>failed</v>
      </c>
      <c r="O156">
        <f>Crowdfunding!H156</f>
        <v>1059</v>
      </c>
    </row>
    <row r="157" spans="1:15" x14ac:dyDescent="0.25">
      <c r="A157" t="s">
        <v>2252</v>
      </c>
      <c r="B157" s="11" t="str">
        <f>VLOOKUP(A157,$M$2:$O$1001,2,FALSE)</f>
        <v>successful</v>
      </c>
      <c r="C157">
        <f>VLOOKUP(A157,$M$2:$O$1001,3,FALSE)</f>
        <v>1991</v>
      </c>
      <c r="G157" t="s">
        <v>2819</v>
      </c>
      <c r="H157" s="12" t="str">
        <f t="shared" si="4"/>
        <v>failed</v>
      </c>
      <c r="I157">
        <f t="shared" si="5"/>
        <v>2779</v>
      </c>
      <c r="M157" t="str">
        <f>Crowdfunding!G157&amp;COUNTIF(Crowdfunding!G157:G$1001,Crowdfunding!G157)</f>
        <v>failed315</v>
      </c>
      <c r="N157" t="str">
        <f>Crowdfunding!G157</f>
        <v>failed</v>
      </c>
      <c r="O157">
        <f>Crowdfunding!H157</f>
        <v>1194</v>
      </c>
    </row>
    <row r="158" spans="1:15" x14ac:dyDescent="0.25">
      <c r="A158" t="s">
        <v>2253</v>
      </c>
      <c r="B158" s="11" t="str">
        <f>VLOOKUP(A158,$M$2:$O$1001,2,FALSE)</f>
        <v>successful</v>
      </c>
      <c r="C158">
        <f>VLOOKUP(A158,$M$2:$O$1001,3,FALSE)</f>
        <v>536</v>
      </c>
      <c r="G158" t="s">
        <v>2820</v>
      </c>
      <c r="H158" s="12" t="str">
        <f t="shared" si="4"/>
        <v>failed</v>
      </c>
      <c r="I158">
        <f t="shared" si="5"/>
        <v>2690</v>
      </c>
      <c r="M158" t="str">
        <f>Crowdfunding!G158&amp;COUNTIF(Crowdfunding!G158:G$1001,Crowdfunding!G158)</f>
        <v>canceled49</v>
      </c>
      <c r="N158" t="str">
        <f>Crowdfunding!G158</f>
        <v>canceled</v>
      </c>
      <c r="O158">
        <f>Crowdfunding!H158</f>
        <v>379</v>
      </c>
    </row>
    <row r="159" spans="1:15" x14ac:dyDescent="0.25">
      <c r="A159" t="s">
        <v>2254</v>
      </c>
      <c r="B159" s="11" t="str">
        <f>VLOOKUP(A159,$M$2:$O$1001,2,FALSE)</f>
        <v>successful</v>
      </c>
      <c r="C159">
        <f>VLOOKUP(A159,$M$2:$O$1001,3,FALSE)</f>
        <v>980</v>
      </c>
      <c r="G159" t="s">
        <v>2821</v>
      </c>
      <c r="H159" s="12" t="str">
        <f t="shared" si="4"/>
        <v>failed</v>
      </c>
      <c r="I159">
        <f t="shared" si="5"/>
        <v>180</v>
      </c>
      <c r="M159" t="str">
        <f>Crowdfunding!G159&amp;COUNTIF(Crowdfunding!G159:G$1001,Crowdfunding!G159)</f>
        <v>failed314</v>
      </c>
      <c r="N159" t="str">
        <f>Crowdfunding!G159</f>
        <v>failed</v>
      </c>
      <c r="O159">
        <f>Crowdfunding!H159</f>
        <v>30</v>
      </c>
    </row>
    <row r="160" spans="1:15" x14ac:dyDescent="0.25">
      <c r="A160" t="s">
        <v>2255</v>
      </c>
      <c r="B160" s="11" t="str">
        <f>VLOOKUP(A160,$M$2:$O$1001,2,FALSE)</f>
        <v>successful</v>
      </c>
      <c r="C160">
        <f>VLOOKUP(A160,$M$2:$O$1001,3,FALSE)</f>
        <v>1071</v>
      </c>
      <c r="G160" t="s">
        <v>2822</v>
      </c>
      <c r="H160" s="12" t="str">
        <f t="shared" si="4"/>
        <v>failed</v>
      </c>
      <c r="I160">
        <f t="shared" si="5"/>
        <v>49</v>
      </c>
      <c r="M160" t="str">
        <f>Crowdfunding!G160&amp;COUNTIF(Crowdfunding!G160:G$1001,Crowdfunding!G160)</f>
        <v>successful468</v>
      </c>
      <c r="N160" t="str">
        <f>Crowdfunding!G160</f>
        <v>successful</v>
      </c>
      <c r="O160">
        <f>Crowdfunding!H160</f>
        <v>41</v>
      </c>
    </row>
    <row r="161" spans="1:15" x14ac:dyDescent="0.25">
      <c r="A161" t="s">
        <v>2256</v>
      </c>
      <c r="B161" s="11" t="str">
        <f>VLOOKUP(A161,$M$2:$O$1001,2,FALSE)</f>
        <v>successful</v>
      </c>
      <c r="C161">
        <f>VLOOKUP(A161,$M$2:$O$1001,3,FALSE)</f>
        <v>122</v>
      </c>
      <c r="G161" t="s">
        <v>2823</v>
      </c>
      <c r="H161" s="12" t="str">
        <f t="shared" si="4"/>
        <v>failed</v>
      </c>
      <c r="I161">
        <f t="shared" si="5"/>
        <v>395</v>
      </c>
      <c r="M161" t="str">
        <f>Crowdfunding!G161&amp;COUNTIF(Crowdfunding!G161:G$1001,Crowdfunding!G161)</f>
        <v>successful467</v>
      </c>
      <c r="N161" t="str">
        <f>Crowdfunding!G161</f>
        <v>successful</v>
      </c>
      <c r="O161">
        <f>Crowdfunding!H161</f>
        <v>1821</v>
      </c>
    </row>
    <row r="162" spans="1:15" x14ac:dyDescent="0.25">
      <c r="A162" t="s">
        <v>2257</v>
      </c>
      <c r="B162" s="11" t="str">
        <f>VLOOKUP(A162,$M$2:$O$1001,2,FALSE)</f>
        <v>successful</v>
      </c>
      <c r="C162">
        <f>VLOOKUP(A162,$M$2:$O$1001,3,FALSE)</f>
        <v>181</v>
      </c>
      <c r="G162" t="s">
        <v>2824</v>
      </c>
      <c r="H162" s="12" t="str">
        <f t="shared" si="4"/>
        <v>failed</v>
      </c>
      <c r="I162">
        <f t="shared" si="5"/>
        <v>77</v>
      </c>
      <c r="M162" t="str">
        <f>Crowdfunding!G162&amp;COUNTIF(Crowdfunding!G162:G$1001,Crowdfunding!G162)</f>
        <v>successful466</v>
      </c>
      <c r="N162" t="str">
        <f>Crowdfunding!G162</f>
        <v>successful</v>
      </c>
      <c r="O162">
        <f>Crowdfunding!H162</f>
        <v>164</v>
      </c>
    </row>
    <row r="163" spans="1:15" x14ac:dyDescent="0.25">
      <c r="A163" t="s">
        <v>2258</v>
      </c>
      <c r="B163" s="11" t="str">
        <f>VLOOKUP(A163,$M$2:$O$1001,2,FALSE)</f>
        <v>successful</v>
      </c>
      <c r="C163">
        <f>VLOOKUP(A163,$M$2:$O$1001,3,FALSE)</f>
        <v>121</v>
      </c>
      <c r="G163" t="s">
        <v>2825</v>
      </c>
      <c r="H163" s="12" t="str">
        <f t="shared" si="4"/>
        <v>failed</v>
      </c>
      <c r="I163">
        <f t="shared" si="5"/>
        <v>1296</v>
      </c>
      <c r="M163" t="str">
        <f>Crowdfunding!G163&amp;COUNTIF(Crowdfunding!G163:G$1001,Crowdfunding!G163)</f>
        <v>failed313</v>
      </c>
      <c r="N163" t="str">
        <f>Crowdfunding!G163</f>
        <v>failed</v>
      </c>
      <c r="O163">
        <f>Crowdfunding!H163</f>
        <v>75</v>
      </c>
    </row>
    <row r="164" spans="1:15" x14ac:dyDescent="0.25">
      <c r="A164" t="s">
        <v>2259</v>
      </c>
      <c r="B164" s="11" t="str">
        <f>VLOOKUP(A164,$M$2:$O$1001,2,FALSE)</f>
        <v>successful</v>
      </c>
      <c r="C164">
        <f>VLOOKUP(A164,$M$2:$O$1001,3,FALSE)</f>
        <v>144</v>
      </c>
      <c r="G164" t="s">
        <v>2826</v>
      </c>
      <c r="H164" s="12" t="str">
        <f t="shared" si="4"/>
        <v>failed</v>
      </c>
      <c r="I164">
        <f t="shared" si="5"/>
        <v>243</v>
      </c>
      <c r="M164" t="str">
        <f>Crowdfunding!G164&amp;COUNTIF(Crowdfunding!G164:G$1001,Crowdfunding!G164)</f>
        <v>successful465</v>
      </c>
      <c r="N164" t="str">
        <f>Crowdfunding!G164</f>
        <v>successful</v>
      </c>
      <c r="O164">
        <f>Crowdfunding!H164</f>
        <v>157</v>
      </c>
    </row>
    <row r="165" spans="1:15" x14ac:dyDescent="0.25">
      <c r="A165" t="s">
        <v>2260</v>
      </c>
      <c r="B165" s="11" t="str">
        <f>VLOOKUP(A165,$M$2:$O$1001,2,FALSE)</f>
        <v>successful</v>
      </c>
      <c r="C165">
        <f>VLOOKUP(A165,$M$2:$O$1001,3,FALSE)</f>
        <v>3036</v>
      </c>
      <c r="G165" t="s">
        <v>2827</v>
      </c>
      <c r="H165" s="12" t="str">
        <f t="shared" si="4"/>
        <v>failed</v>
      </c>
      <c r="I165">
        <f t="shared" si="5"/>
        <v>1784</v>
      </c>
      <c r="M165" t="str">
        <f>Crowdfunding!G165&amp;COUNTIF(Crowdfunding!G165:G$1001,Crowdfunding!G165)</f>
        <v>successful464</v>
      </c>
      <c r="N165" t="str">
        <f>Crowdfunding!G165</f>
        <v>successful</v>
      </c>
      <c r="O165">
        <f>Crowdfunding!H165</f>
        <v>246</v>
      </c>
    </row>
    <row r="166" spans="1:15" x14ac:dyDescent="0.25">
      <c r="A166" t="s">
        <v>2261</v>
      </c>
      <c r="B166" s="11" t="str">
        <f>VLOOKUP(A166,$M$2:$O$1001,2,FALSE)</f>
        <v>successful</v>
      </c>
      <c r="C166">
        <f>VLOOKUP(A166,$M$2:$O$1001,3,FALSE)</f>
        <v>123</v>
      </c>
      <c r="G166" t="s">
        <v>2828</v>
      </c>
      <c r="H166" s="12" t="str">
        <f t="shared" si="4"/>
        <v>failed</v>
      </c>
      <c r="I166">
        <f t="shared" si="5"/>
        <v>9</v>
      </c>
      <c r="M166" t="str">
        <f>Crowdfunding!G166&amp;COUNTIF(Crowdfunding!G166:G$1001,Crowdfunding!G166)</f>
        <v>successful463</v>
      </c>
      <c r="N166" t="str">
        <f>Crowdfunding!G166</f>
        <v>successful</v>
      </c>
      <c r="O166">
        <f>Crowdfunding!H166</f>
        <v>1396</v>
      </c>
    </row>
    <row r="167" spans="1:15" x14ac:dyDescent="0.25">
      <c r="A167" t="s">
        <v>2262</v>
      </c>
      <c r="B167" s="11" t="str">
        <f>VLOOKUP(A167,$M$2:$O$1001,2,FALSE)</f>
        <v>successful</v>
      </c>
      <c r="C167">
        <f>VLOOKUP(A167,$M$2:$O$1001,3,FALSE)</f>
        <v>297</v>
      </c>
      <c r="G167" t="s">
        <v>2829</v>
      </c>
      <c r="H167" s="12" t="str">
        <f t="shared" si="4"/>
        <v>failed</v>
      </c>
      <c r="I167">
        <f t="shared" si="5"/>
        <v>80</v>
      </c>
      <c r="M167" t="str">
        <f>Crowdfunding!G167&amp;COUNTIF(Crowdfunding!G167:G$1001,Crowdfunding!G167)</f>
        <v>successful462</v>
      </c>
      <c r="N167" t="str">
        <f>Crowdfunding!G167</f>
        <v>successful</v>
      </c>
      <c r="O167">
        <f>Crowdfunding!H167</f>
        <v>2506</v>
      </c>
    </row>
    <row r="168" spans="1:15" x14ac:dyDescent="0.25">
      <c r="A168" t="s">
        <v>2263</v>
      </c>
      <c r="B168" s="11" t="str">
        <f>VLOOKUP(A168,$M$2:$O$1001,2,FALSE)</f>
        <v>successful</v>
      </c>
      <c r="C168">
        <f>VLOOKUP(A168,$M$2:$O$1001,3,FALSE)</f>
        <v>555</v>
      </c>
      <c r="G168" t="s">
        <v>2830</v>
      </c>
      <c r="H168" s="12" t="str">
        <f t="shared" si="4"/>
        <v>failed</v>
      </c>
      <c r="I168">
        <f t="shared" si="5"/>
        <v>6080</v>
      </c>
      <c r="M168" t="str">
        <f>Crowdfunding!G168&amp;COUNTIF(Crowdfunding!G168:G$1001,Crowdfunding!G168)</f>
        <v>successful461</v>
      </c>
      <c r="N168" t="str">
        <f>Crowdfunding!G168</f>
        <v>successful</v>
      </c>
      <c r="O168">
        <f>Crowdfunding!H168</f>
        <v>244</v>
      </c>
    </row>
    <row r="169" spans="1:15" x14ac:dyDescent="0.25">
      <c r="A169" t="s">
        <v>2264</v>
      </c>
      <c r="B169" s="11" t="str">
        <f>VLOOKUP(A169,$M$2:$O$1001,2,FALSE)</f>
        <v>successful</v>
      </c>
      <c r="C169">
        <f>VLOOKUP(A169,$M$2:$O$1001,3,FALSE)</f>
        <v>157</v>
      </c>
      <c r="G169" t="s">
        <v>2831</v>
      </c>
      <c r="H169" s="12" t="str">
        <f t="shared" si="4"/>
        <v>failed</v>
      </c>
      <c r="I169">
        <f t="shared" si="5"/>
        <v>63</v>
      </c>
      <c r="M169" t="str">
        <f>Crowdfunding!G169&amp;COUNTIF(Crowdfunding!G169:G$1001,Crowdfunding!G169)</f>
        <v>successful460</v>
      </c>
      <c r="N169" t="str">
        <f>Crowdfunding!G169</f>
        <v>successful</v>
      </c>
      <c r="O169">
        <f>Crowdfunding!H169</f>
        <v>146</v>
      </c>
    </row>
    <row r="170" spans="1:15" x14ac:dyDescent="0.25">
      <c r="A170" t="s">
        <v>2265</v>
      </c>
      <c r="B170" s="11" t="str">
        <f>VLOOKUP(A170,$M$2:$O$1001,2,FALSE)</f>
        <v>successful</v>
      </c>
      <c r="C170">
        <f>VLOOKUP(A170,$M$2:$O$1001,3,FALSE)</f>
        <v>1785</v>
      </c>
      <c r="G170" t="s">
        <v>2832</v>
      </c>
      <c r="H170" s="12" t="str">
        <f t="shared" si="4"/>
        <v>failed</v>
      </c>
      <c r="I170">
        <f t="shared" si="5"/>
        <v>1979</v>
      </c>
      <c r="M170" t="str">
        <f>Crowdfunding!G170&amp;COUNTIF(Crowdfunding!G170:G$1001,Crowdfunding!G170)</f>
        <v>failed312</v>
      </c>
      <c r="N170" t="str">
        <f>Crowdfunding!G170</f>
        <v>failed</v>
      </c>
      <c r="O170">
        <f>Crowdfunding!H170</f>
        <v>955</v>
      </c>
    </row>
    <row r="171" spans="1:15" x14ac:dyDescent="0.25">
      <c r="A171" t="s">
        <v>2266</v>
      </c>
      <c r="B171" s="11" t="str">
        <f>VLOOKUP(A171,$M$2:$O$1001,2,FALSE)</f>
        <v>successful</v>
      </c>
      <c r="C171">
        <f>VLOOKUP(A171,$M$2:$O$1001,3,FALSE)</f>
        <v>103</v>
      </c>
      <c r="G171" t="s">
        <v>2833</v>
      </c>
      <c r="H171" s="12" t="str">
        <f t="shared" si="4"/>
        <v>failed</v>
      </c>
      <c r="I171">
        <f t="shared" si="5"/>
        <v>191</v>
      </c>
      <c r="M171" t="str">
        <f>Crowdfunding!G171&amp;COUNTIF(Crowdfunding!G171:G$1001,Crowdfunding!G171)</f>
        <v>successful459</v>
      </c>
      <c r="N171" t="str">
        <f>Crowdfunding!G171</f>
        <v>successful</v>
      </c>
      <c r="O171">
        <f>Crowdfunding!H171</f>
        <v>1267</v>
      </c>
    </row>
    <row r="172" spans="1:15" x14ac:dyDescent="0.25">
      <c r="A172" t="s">
        <v>2267</v>
      </c>
      <c r="B172" s="11" t="str">
        <f>VLOOKUP(A172,$M$2:$O$1001,2,FALSE)</f>
        <v>successful</v>
      </c>
      <c r="C172">
        <f>VLOOKUP(A172,$M$2:$O$1001,3,FALSE)</f>
        <v>202</v>
      </c>
      <c r="G172" t="s">
        <v>2834</v>
      </c>
      <c r="H172" s="12" t="str">
        <f t="shared" si="4"/>
        <v>failed</v>
      </c>
      <c r="I172">
        <f t="shared" si="5"/>
        <v>10</v>
      </c>
      <c r="M172" t="str">
        <f>Crowdfunding!G172&amp;COUNTIF(Crowdfunding!G172:G$1001,Crowdfunding!G172)</f>
        <v>failed311</v>
      </c>
      <c r="N172" t="str">
        <f>Crowdfunding!G172</f>
        <v>failed</v>
      </c>
      <c r="O172">
        <f>Crowdfunding!H172</f>
        <v>67</v>
      </c>
    </row>
    <row r="173" spans="1:15" x14ac:dyDescent="0.25">
      <c r="A173" t="s">
        <v>2268</v>
      </c>
      <c r="B173" s="11" t="str">
        <f>VLOOKUP(A173,$M$2:$O$1001,2,FALSE)</f>
        <v>successful</v>
      </c>
      <c r="C173">
        <f>VLOOKUP(A173,$M$2:$O$1001,3,FALSE)</f>
        <v>125</v>
      </c>
      <c r="G173" t="s">
        <v>2835</v>
      </c>
      <c r="H173" s="12" t="str">
        <f t="shared" si="4"/>
        <v>failed</v>
      </c>
      <c r="I173">
        <f t="shared" si="5"/>
        <v>846</v>
      </c>
      <c r="M173" t="str">
        <f>Crowdfunding!G173&amp;COUNTIF(Crowdfunding!G173:G$1001,Crowdfunding!G173)</f>
        <v>failed310</v>
      </c>
      <c r="N173" t="str">
        <f>Crowdfunding!G173</f>
        <v>failed</v>
      </c>
      <c r="O173">
        <f>Crowdfunding!H173</f>
        <v>5</v>
      </c>
    </row>
    <row r="174" spans="1:15" x14ac:dyDescent="0.25">
      <c r="A174" t="s">
        <v>2269</v>
      </c>
      <c r="B174" s="11" t="str">
        <f>VLOOKUP(A174,$M$2:$O$1001,2,FALSE)</f>
        <v>successful</v>
      </c>
      <c r="C174">
        <f>VLOOKUP(A174,$M$2:$O$1001,3,FALSE)</f>
        <v>186</v>
      </c>
      <c r="G174" t="s">
        <v>2836</v>
      </c>
      <c r="H174" s="12" t="str">
        <f t="shared" si="4"/>
        <v>failed</v>
      </c>
      <c r="I174">
        <f t="shared" si="5"/>
        <v>133</v>
      </c>
      <c r="M174" t="str">
        <f>Crowdfunding!G174&amp;COUNTIF(Crowdfunding!G174:G$1001,Crowdfunding!G174)</f>
        <v>failed309</v>
      </c>
      <c r="N174" t="str">
        <f>Crowdfunding!G174</f>
        <v>failed</v>
      </c>
      <c r="O174">
        <f>Crowdfunding!H174</f>
        <v>26</v>
      </c>
    </row>
    <row r="175" spans="1:15" x14ac:dyDescent="0.25">
      <c r="A175" t="s">
        <v>2270</v>
      </c>
      <c r="B175" s="11" t="str">
        <f>VLOOKUP(A175,$M$2:$O$1001,2,FALSE)</f>
        <v>successful</v>
      </c>
      <c r="C175">
        <f>VLOOKUP(A175,$M$2:$O$1001,3,FALSE)</f>
        <v>137</v>
      </c>
      <c r="G175" t="s">
        <v>2837</v>
      </c>
      <c r="H175" s="12" t="str">
        <f t="shared" si="4"/>
        <v>failed</v>
      </c>
      <c r="I175">
        <f t="shared" si="5"/>
        <v>362</v>
      </c>
      <c r="M175" t="str">
        <f>Crowdfunding!G175&amp;COUNTIF(Crowdfunding!G175:G$1001,Crowdfunding!G175)</f>
        <v>successful458</v>
      </c>
      <c r="N175" t="str">
        <f>Crowdfunding!G175</f>
        <v>successful</v>
      </c>
      <c r="O175">
        <f>Crowdfunding!H175</f>
        <v>1561</v>
      </c>
    </row>
    <row r="176" spans="1:15" x14ac:dyDescent="0.25">
      <c r="A176" t="s">
        <v>2271</v>
      </c>
      <c r="B176" s="11" t="str">
        <f>VLOOKUP(A176,$M$2:$O$1001,2,FALSE)</f>
        <v>successful</v>
      </c>
      <c r="C176">
        <f>VLOOKUP(A176,$M$2:$O$1001,3,FALSE)</f>
        <v>168</v>
      </c>
      <c r="G176" t="s">
        <v>2838</v>
      </c>
      <c r="H176" s="12" t="str">
        <f t="shared" si="4"/>
        <v>failed</v>
      </c>
      <c r="I176">
        <f t="shared" si="5"/>
        <v>1258</v>
      </c>
      <c r="M176" t="str">
        <f>Crowdfunding!G176&amp;COUNTIF(Crowdfunding!G176:G$1001,Crowdfunding!G176)</f>
        <v>successful457</v>
      </c>
      <c r="N176" t="str">
        <f>Crowdfunding!G176</f>
        <v>successful</v>
      </c>
      <c r="O176">
        <f>Crowdfunding!H176</f>
        <v>48</v>
      </c>
    </row>
    <row r="177" spans="1:15" x14ac:dyDescent="0.25">
      <c r="A177" t="s">
        <v>2272</v>
      </c>
      <c r="B177" s="11" t="str">
        <f>VLOOKUP(A177,$M$2:$O$1001,2,FALSE)</f>
        <v>successful</v>
      </c>
      <c r="C177">
        <f>VLOOKUP(A177,$M$2:$O$1001,3,FALSE)</f>
        <v>1345</v>
      </c>
      <c r="G177" t="s">
        <v>2839</v>
      </c>
      <c r="H177" s="12" t="str">
        <f t="shared" si="4"/>
        <v>failed</v>
      </c>
      <c r="I177">
        <f t="shared" si="5"/>
        <v>19</v>
      </c>
      <c r="M177" t="str">
        <f>Crowdfunding!G177&amp;COUNTIF(Crowdfunding!G177:G$1001,Crowdfunding!G177)</f>
        <v>failed308</v>
      </c>
      <c r="N177" t="str">
        <f>Crowdfunding!G177</f>
        <v>failed</v>
      </c>
      <c r="O177">
        <f>Crowdfunding!H177</f>
        <v>1130</v>
      </c>
    </row>
    <row r="178" spans="1:15" x14ac:dyDescent="0.25">
      <c r="A178" t="s">
        <v>2273</v>
      </c>
      <c r="B178" s="11" t="str">
        <f>VLOOKUP(A178,$M$2:$O$1001,2,FALSE)</f>
        <v>successful</v>
      </c>
      <c r="C178">
        <f>VLOOKUP(A178,$M$2:$O$1001,3,FALSE)</f>
        <v>116</v>
      </c>
      <c r="G178" t="s">
        <v>2840</v>
      </c>
      <c r="H178" s="12" t="str">
        <f t="shared" si="4"/>
        <v>failed</v>
      </c>
      <c r="I178">
        <f t="shared" si="5"/>
        <v>347</v>
      </c>
      <c r="M178" t="str">
        <f>Crowdfunding!G178&amp;COUNTIF(Crowdfunding!G178:G$1001,Crowdfunding!G178)</f>
        <v>failed307</v>
      </c>
      <c r="N178" t="str">
        <f>Crowdfunding!G178</f>
        <v>failed</v>
      </c>
      <c r="O178">
        <f>Crowdfunding!H178</f>
        <v>782</v>
      </c>
    </row>
    <row r="179" spans="1:15" x14ac:dyDescent="0.25">
      <c r="A179" t="s">
        <v>2274</v>
      </c>
      <c r="B179" s="11" t="str">
        <f>VLOOKUP(A179,$M$2:$O$1001,2,FALSE)</f>
        <v>successful</v>
      </c>
      <c r="C179">
        <f>VLOOKUP(A179,$M$2:$O$1001,3,FALSE)</f>
        <v>2038</v>
      </c>
      <c r="G179" t="s">
        <v>2841</v>
      </c>
      <c r="H179" s="12" t="str">
        <f t="shared" si="4"/>
        <v>failed</v>
      </c>
      <c r="I179">
        <f t="shared" si="5"/>
        <v>62</v>
      </c>
      <c r="M179" t="str">
        <f>Crowdfunding!G179&amp;COUNTIF(Crowdfunding!G179:G$1001,Crowdfunding!G179)</f>
        <v>successful456</v>
      </c>
      <c r="N179" t="str">
        <f>Crowdfunding!G179</f>
        <v>successful</v>
      </c>
      <c r="O179">
        <f>Crowdfunding!H179</f>
        <v>2739</v>
      </c>
    </row>
    <row r="180" spans="1:15" x14ac:dyDescent="0.25">
      <c r="A180" t="s">
        <v>2275</v>
      </c>
      <c r="B180" s="11" t="str">
        <f>VLOOKUP(A180,$M$2:$O$1001,2,FALSE)</f>
        <v>successful</v>
      </c>
      <c r="C180">
        <f>VLOOKUP(A180,$M$2:$O$1001,3,FALSE)</f>
        <v>820</v>
      </c>
      <c r="G180" t="s">
        <v>2842</v>
      </c>
      <c r="H180" s="12" t="str">
        <f t="shared" si="4"/>
        <v>failed</v>
      </c>
      <c r="I180">
        <f t="shared" si="5"/>
        <v>1796</v>
      </c>
      <c r="M180" t="str">
        <f>Crowdfunding!G180&amp;COUNTIF(Crowdfunding!G180:G$1001,Crowdfunding!G180)</f>
        <v>failed306</v>
      </c>
      <c r="N180" t="str">
        <f>Crowdfunding!G180</f>
        <v>failed</v>
      </c>
      <c r="O180">
        <f>Crowdfunding!H180</f>
        <v>210</v>
      </c>
    </row>
    <row r="181" spans="1:15" x14ac:dyDescent="0.25">
      <c r="A181" t="s">
        <v>2276</v>
      </c>
      <c r="B181" s="11" t="str">
        <f>VLOOKUP(A181,$M$2:$O$1001,2,FALSE)</f>
        <v>successful</v>
      </c>
      <c r="C181">
        <f>VLOOKUP(A181,$M$2:$O$1001,3,FALSE)</f>
        <v>2893</v>
      </c>
      <c r="G181" t="s">
        <v>2843</v>
      </c>
      <c r="H181" s="12" t="str">
        <f t="shared" si="4"/>
        <v>failed</v>
      </c>
      <c r="I181">
        <f t="shared" si="5"/>
        <v>0</v>
      </c>
      <c r="M181" t="str">
        <f>Crowdfunding!G181&amp;COUNTIF(Crowdfunding!G181:G$1001,Crowdfunding!G181)</f>
        <v>successful455</v>
      </c>
      <c r="N181" t="str">
        <f>Crowdfunding!G181</f>
        <v>successful</v>
      </c>
      <c r="O181">
        <f>Crowdfunding!H181</f>
        <v>3537</v>
      </c>
    </row>
    <row r="182" spans="1:15" x14ac:dyDescent="0.25">
      <c r="A182" t="s">
        <v>2277</v>
      </c>
      <c r="B182" s="11" t="str">
        <f>VLOOKUP(A182,$M$2:$O$1001,2,FALSE)</f>
        <v>successful</v>
      </c>
      <c r="C182">
        <f>VLOOKUP(A182,$M$2:$O$1001,3,FALSE)</f>
        <v>7295</v>
      </c>
      <c r="G182" t="s">
        <v>2844</v>
      </c>
      <c r="H182" s="12" t="str">
        <f t="shared" si="4"/>
        <v>failed</v>
      </c>
      <c r="I182">
        <f t="shared" si="5"/>
        <v>2072</v>
      </c>
      <c r="M182" t="str">
        <f>Crowdfunding!G182&amp;COUNTIF(Crowdfunding!G182:G$1001,Crowdfunding!G182)</f>
        <v>successful454</v>
      </c>
      <c r="N182" t="str">
        <f>Crowdfunding!G182</f>
        <v>successful</v>
      </c>
      <c r="O182">
        <f>Crowdfunding!H182</f>
        <v>2107</v>
      </c>
    </row>
    <row r="183" spans="1:15" x14ac:dyDescent="0.25">
      <c r="A183" t="s">
        <v>2278</v>
      </c>
      <c r="B183" s="11" t="str">
        <f>VLOOKUP(A183,$M$2:$O$1001,2,FALSE)</f>
        <v>successful</v>
      </c>
      <c r="C183">
        <f>VLOOKUP(A183,$M$2:$O$1001,3,FALSE)</f>
        <v>196</v>
      </c>
      <c r="G183" t="s">
        <v>2845</v>
      </c>
      <c r="H183" s="12" t="str">
        <f t="shared" si="4"/>
        <v>failed</v>
      </c>
      <c r="I183">
        <f t="shared" si="5"/>
        <v>579</v>
      </c>
      <c r="M183" t="str">
        <f>Crowdfunding!G183&amp;COUNTIF(Crowdfunding!G183:G$1001,Crowdfunding!G183)</f>
        <v>failed305</v>
      </c>
      <c r="N183" t="str">
        <f>Crowdfunding!G183</f>
        <v>failed</v>
      </c>
      <c r="O183">
        <f>Crowdfunding!H183</f>
        <v>136</v>
      </c>
    </row>
    <row r="184" spans="1:15" x14ac:dyDescent="0.25">
      <c r="A184" t="s">
        <v>2279</v>
      </c>
      <c r="B184" s="11" t="str">
        <f>VLOOKUP(A184,$M$2:$O$1001,2,FALSE)</f>
        <v>successful</v>
      </c>
      <c r="C184">
        <f>VLOOKUP(A184,$M$2:$O$1001,3,FALSE)</f>
        <v>237</v>
      </c>
      <c r="G184" t="s">
        <v>2846</v>
      </c>
      <c r="H184" s="12" t="str">
        <f t="shared" si="4"/>
        <v>failed</v>
      </c>
      <c r="I184">
        <f t="shared" si="5"/>
        <v>120</v>
      </c>
      <c r="M184" t="str">
        <f>Crowdfunding!G184&amp;COUNTIF(Crowdfunding!G184:G$1001,Crowdfunding!G184)</f>
        <v>successful453</v>
      </c>
      <c r="N184" t="str">
        <f>Crowdfunding!G184</f>
        <v>successful</v>
      </c>
      <c r="O184">
        <f>Crowdfunding!H184</f>
        <v>3318</v>
      </c>
    </row>
    <row r="185" spans="1:15" x14ac:dyDescent="0.25">
      <c r="A185" t="s">
        <v>2280</v>
      </c>
      <c r="B185" s="11" t="str">
        <f>VLOOKUP(A185,$M$2:$O$1001,2,FALSE)</f>
        <v>successful</v>
      </c>
      <c r="C185">
        <f>VLOOKUP(A185,$M$2:$O$1001,3,FALSE)</f>
        <v>190</v>
      </c>
      <c r="G185" t="s">
        <v>2847</v>
      </c>
      <c r="H185" s="12" t="str">
        <f t="shared" si="4"/>
        <v>failed</v>
      </c>
      <c r="I185">
        <f t="shared" si="5"/>
        <v>54</v>
      </c>
      <c r="M185" t="str">
        <f>Crowdfunding!G185&amp;COUNTIF(Crowdfunding!G185:G$1001,Crowdfunding!G185)</f>
        <v>failed304</v>
      </c>
      <c r="N185" t="str">
        <f>Crowdfunding!G185</f>
        <v>failed</v>
      </c>
      <c r="O185">
        <f>Crowdfunding!H185</f>
        <v>86</v>
      </c>
    </row>
    <row r="186" spans="1:15" x14ac:dyDescent="0.25">
      <c r="A186" t="s">
        <v>2281</v>
      </c>
      <c r="B186" s="11" t="str">
        <f>VLOOKUP(A186,$M$2:$O$1001,2,FALSE)</f>
        <v>successful</v>
      </c>
      <c r="C186">
        <f>VLOOKUP(A186,$M$2:$O$1001,3,FALSE)</f>
        <v>69</v>
      </c>
      <c r="G186" t="s">
        <v>2848</v>
      </c>
      <c r="H186" s="12" t="str">
        <f t="shared" si="4"/>
        <v>failed</v>
      </c>
      <c r="I186">
        <f t="shared" si="5"/>
        <v>21</v>
      </c>
      <c r="M186" t="str">
        <f>Crowdfunding!G186&amp;COUNTIF(Crowdfunding!G186:G$1001,Crowdfunding!G186)</f>
        <v>successful452</v>
      </c>
      <c r="N186" t="str">
        <f>Crowdfunding!G186</f>
        <v>successful</v>
      </c>
      <c r="O186">
        <f>Crowdfunding!H186</f>
        <v>340</v>
      </c>
    </row>
    <row r="187" spans="1:15" x14ac:dyDescent="0.25">
      <c r="A187" t="s">
        <v>2282</v>
      </c>
      <c r="B187" s="11" t="str">
        <f>VLOOKUP(A187,$M$2:$O$1001,2,FALSE)</f>
        <v>successful</v>
      </c>
      <c r="C187">
        <f>VLOOKUP(A187,$M$2:$O$1001,3,FALSE)</f>
        <v>175</v>
      </c>
      <c r="G187" t="s">
        <v>2849</v>
      </c>
      <c r="H187" s="12" t="str">
        <f t="shared" si="4"/>
        <v>failed</v>
      </c>
      <c r="I187">
        <f t="shared" si="5"/>
        <v>648</v>
      </c>
      <c r="M187" t="str">
        <f>Crowdfunding!G187&amp;COUNTIF(Crowdfunding!G187:G$1001,Crowdfunding!G187)</f>
        <v>failed303</v>
      </c>
      <c r="N187" t="str">
        <f>Crowdfunding!G187</f>
        <v>failed</v>
      </c>
      <c r="O187">
        <f>Crowdfunding!H187</f>
        <v>19</v>
      </c>
    </row>
    <row r="188" spans="1:15" x14ac:dyDescent="0.25">
      <c r="A188" t="s">
        <v>2283</v>
      </c>
      <c r="B188" s="11" t="str">
        <f>VLOOKUP(A188,$M$2:$O$1001,2,FALSE)</f>
        <v>successful</v>
      </c>
      <c r="C188">
        <f>VLOOKUP(A188,$M$2:$O$1001,3,FALSE)</f>
        <v>269</v>
      </c>
      <c r="G188" t="s">
        <v>2850</v>
      </c>
      <c r="H188" s="12" t="str">
        <f t="shared" si="4"/>
        <v>failed</v>
      </c>
      <c r="I188">
        <f t="shared" si="5"/>
        <v>554</v>
      </c>
      <c r="M188" t="str">
        <f>Crowdfunding!G188&amp;COUNTIF(Crowdfunding!G188:G$1001,Crowdfunding!G188)</f>
        <v>failed302</v>
      </c>
      <c r="N188" t="str">
        <f>Crowdfunding!G188</f>
        <v>failed</v>
      </c>
      <c r="O188">
        <f>Crowdfunding!H188</f>
        <v>886</v>
      </c>
    </row>
    <row r="189" spans="1:15" x14ac:dyDescent="0.25">
      <c r="A189" t="s">
        <v>2284</v>
      </c>
      <c r="B189" s="11" t="str">
        <f>VLOOKUP(A189,$M$2:$O$1001,2,FALSE)</f>
        <v>successful</v>
      </c>
      <c r="C189">
        <f>VLOOKUP(A189,$M$2:$O$1001,3,FALSE)</f>
        <v>134</v>
      </c>
      <c r="G189" t="s">
        <v>2851</v>
      </c>
      <c r="H189" s="12" t="str">
        <f t="shared" si="4"/>
        <v>failed</v>
      </c>
      <c r="I189">
        <f t="shared" si="5"/>
        <v>9</v>
      </c>
      <c r="M189" t="str">
        <f>Crowdfunding!G189&amp;COUNTIF(Crowdfunding!G189:G$1001,Crowdfunding!G189)</f>
        <v>successful451</v>
      </c>
      <c r="N189" t="str">
        <f>Crowdfunding!G189</f>
        <v>successful</v>
      </c>
      <c r="O189">
        <f>Crowdfunding!H189</f>
        <v>1442</v>
      </c>
    </row>
    <row r="190" spans="1:15" x14ac:dyDescent="0.25">
      <c r="A190" t="s">
        <v>2285</v>
      </c>
      <c r="B190" s="11" t="str">
        <f>VLOOKUP(A190,$M$2:$O$1001,2,FALSE)</f>
        <v>successful</v>
      </c>
      <c r="C190">
        <f>VLOOKUP(A190,$M$2:$O$1001,3,FALSE)</f>
        <v>110</v>
      </c>
      <c r="G190" t="s">
        <v>2852</v>
      </c>
      <c r="H190" s="12" t="str">
        <f t="shared" si="4"/>
        <v>failed</v>
      </c>
      <c r="I190">
        <f t="shared" si="5"/>
        <v>1538</v>
      </c>
      <c r="M190" t="str">
        <f>Crowdfunding!G190&amp;COUNTIF(Crowdfunding!G190:G$1001,Crowdfunding!G190)</f>
        <v>failed301</v>
      </c>
      <c r="N190" t="str">
        <f>Crowdfunding!G190</f>
        <v>failed</v>
      </c>
      <c r="O190">
        <f>Crowdfunding!H190</f>
        <v>35</v>
      </c>
    </row>
    <row r="191" spans="1:15" x14ac:dyDescent="0.25">
      <c r="A191" t="s">
        <v>2286</v>
      </c>
      <c r="B191" s="11" t="str">
        <f>VLOOKUP(A191,$M$2:$O$1001,2,FALSE)</f>
        <v>successful</v>
      </c>
      <c r="C191">
        <f>VLOOKUP(A191,$M$2:$O$1001,3,FALSE)</f>
        <v>147</v>
      </c>
      <c r="G191" t="s">
        <v>2853</v>
      </c>
      <c r="H191" s="12" t="str">
        <f t="shared" si="4"/>
        <v>failed</v>
      </c>
      <c r="I191">
        <f t="shared" si="5"/>
        <v>113</v>
      </c>
      <c r="M191" t="str">
        <f>Crowdfunding!G191&amp;COUNTIF(Crowdfunding!G191:G$1001,Crowdfunding!G191)</f>
        <v>canceled48</v>
      </c>
      <c r="N191" t="str">
        <f>Crowdfunding!G191</f>
        <v>canceled</v>
      </c>
      <c r="O191">
        <f>Crowdfunding!H191</f>
        <v>441</v>
      </c>
    </row>
    <row r="192" spans="1:15" x14ac:dyDescent="0.25">
      <c r="A192" t="s">
        <v>2287</v>
      </c>
      <c r="B192" s="11" t="str">
        <f>VLOOKUP(A192,$M$2:$O$1001,2,FALSE)</f>
        <v>successful</v>
      </c>
      <c r="C192">
        <f>VLOOKUP(A192,$M$2:$O$1001,3,FALSE)</f>
        <v>103</v>
      </c>
      <c r="G192" t="s">
        <v>2854</v>
      </c>
      <c r="H192" s="12" t="str">
        <f t="shared" si="4"/>
        <v>failed</v>
      </c>
      <c r="I192">
        <f t="shared" si="5"/>
        <v>1120</v>
      </c>
      <c r="M192" t="str">
        <f>Crowdfunding!G192&amp;COUNTIF(Crowdfunding!G192:G$1001,Crowdfunding!G192)</f>
        <v>failed300</v>
      </c>
      <c r="N192" t="str">
        <f>Crowdfunding!G192</f>
        <v>failed</v>
      </c>
      <c r="O192">
        <f>Crowdfunding!H192</f>
        <v>24</v>
      </c>
    </row>
    <row r="193" spans="1:15" x14ac:dyDescent="0.25">
      <c r="A193" t="s">
        <v>2288</v>
      </c>
      <c r="B193" s="11" t="str">
        <f>VLOOKUP(A193,$M$2:$O$1001,2,FALSE)</f>
        <v>successful</v>
      </c>
      <c r="C193">
        <f>VLOOKUP(A193,$M$2:$O$1001,3,FALSE)</f>
        <v>363</v>
      </c>
      <c r="G193" t="s">
        <v>2855</v>
      </c>
      <c r="H193" s="12" t="str">
        <f t="shared" si="4"/>
        <v>failed</v>
      </c>
      <c r="I193">
        <f t="shared" si="5"/>
        <v>575</v>
      </c>
      <c r="M193" t="str">
        <f>Crowdfunding!G193&amp;COUNTIF(Crowdfunding!G193:G$1001,Crowdfunding!G193)</f>
        <v>failed299</v>
      </c>
      <c r="N193" t="str">
        <f>Crowdfunding!G193</f>
        <v>failed</v>
      </c>
      <c r="O193">
        <f>Crowdfunding!H193</f>
        <v>86</v>
      </c>
    </row>
    <row r="194" spans="1:15" x14ac:dyDescent="0.25">
      <c r="A194" t="s">
        <v>2289</v>
      </c>
      <c r="B194" s="11" t="str">
        <f>VLOOKUP(A194,$M$2:$O$1001,2,FALSE)</f>
        <v>successful</v>
      </c>
      <c r="C194">
        <f>VLOOKUP(A194,$M$2:$O$1001,3,FALSE)</f>
        <v>1170</v>
      </c>
      <c r="G194" t="s">
        <v>2856</v>
      </c>
      <c r="H194" s="12" t="str">
        <f t="shared" ref="H194:H257" si="6">VLOOKUP(G194,$M$2:$O$1001,2,FALSE)</f>
        <v>failed</v>
      </c>
      <c r="I194">
        <f t="shared" ref="I194:I257" si="7">VLOOKUP(G194,$M$2:$O$1001,3,FALSE)</f>
        <v>16</v>
      </c>
      <c r="M194" t="str">
        <f>Crowdfunding!G194&amp;COUNTIF(Crowdfunding!G194:G$1001,Crowdfunding!G194)</f>
        <v>failed298</v>
      </c>
      <c r="N194" t="str">
        <f>Crowdfunding!G194</f>
        <v>failed</v>
      </c>
      <c r="O194">
        <f>Crowdfunding!H194</f>
        <v>243</v>
      </c>
    </row>
    <row r="195" spans="1:15" x14ac:dyDescent="0.25">
      <c r="A195" t="s">
        <v>2290</v>
      </c>
      <c r="B195" s="11" t="str">
        <f>VLOOKUP(A195,$M$2:$O$1001,2,FALSE)</f>
        <v>successful</v>
      </c>
      <c r="C195">
        <f>VLOOKUP(A195,$M$2:$O$1001,3,FALSE)</f>
        <v>331</v>
      </c>
      <c r="G195" t="s">
        <v>2857</v>
      </c>
      <c r="H195" s="12" t="str">
        <f t="shared" si="6"/>
        <v>failed</v>
      </c>
      <c r="I195">
        <f t="shared" si="7"/>
        <v>535</v>
      </c>
      <c r="M195" t="str">
        <f>Crowdfunding!G195&amp;COUNTIF(Crowdfunding!G195:G$1001,Crowdfunding!G195)</f>
        <v>failed297</v>
      </c>
      <c r="N195" t="str">
        <f>Crowdfunding!G195</f>
        <v>failed</v>
      </c>
      <c r="O195">
        <f>Crowdfunding!H195</f>
        <v>65</v>
      </c>
    </row>
    <row r="196" spans="1:15" x14ac:dyDescent="0.25">
      <c r="A196" t="s">
        <v>2291</v>
      </c>
      <c r="B196" s="11" t="str">
        <f>VLOOKUP(A196,$M$2:$O$1001,2,FALSE)</f>
        <v>successful</v>
      </c>
      <c r="C196">
        <f>VLOOKUP(A196,$M$2:$O$1001,3,FALSE)</f>
        <v>1073</v>
      </c>
      <c r="G196" t="s">
        <v>2858</v>
      </c>
      <c r="H196" s="12" t="str">
        <f t="shared" si="6"/>
        <v>failed</v>
      </c>
      <c r="I196">
        <f t="shared" si="7"/>
        <v>105</v>
      </c>
      <c r="M196" t="str">
        <f>Crowdfunding!G196&amp;COUNTIF(Crowdfunding!G196:G$1001,Crowdfunding!G196)</f>
        <v>successful450</v>
      </c>
      <c r="N196" t="str">
        <f>Crowdfunding!G196</f>
        <v>successful</v>
      </c>
      <c r="O196">
        <f>Crowdfunding!H196</f>
        <v>126</v>
      </c>
    </row>
    <row r="197" spans="1:15" x14ac:dyDescent="0.25">
      <c r="A197" t="s">
        <v>2292</v>
      </c>
      <c r="B197" s="11" t="str">
        <f>VLOOKUP(A197,$M$2:$O$1001,2,FALSE)</f>
        <v>successful</v>
      </c>
      <c r="C197">
        <f>VLOOKUP(A197,$M$2:$O$1001,3,FALSE)</f>
        <v>1101</v>
      </c>
      <c r="G197" t="s">
        <v>2859</v>
      </c>
      <c r="H197" s="12" t="str">
        <f t="shared" si="6"/>
        <v>failed</v>
      </c>
      <c r="I197">
        <f t="shared" si="7"/>
        <v>46</v>
      </c>
      <c r="M197" t="str">
        <f>Crowdfunding!G197&amp;COUNTIF(Crowdfunding!G197:G$1001,Crowdfunding!G197)</f>
        <v>successful449</v>
      </c>
      <c r="N197" t="str">
        <f>Crowdfunding!G197</f>
        <v>successful</v>
      </c>
      <c r="O197">
        <f>Crowdfunding!H197</f>
        <v>524</v>
      </c>
    </row>
    <row r="198" spans="1:15" x14ac:dyDescent="0.25">
      <c r="A198" t="s">
        <v>2293</v>
      </c>
      <c r="B198" s="11" t="str">
        <f>VLOOKUP(A198,$M$2:$O$1001,2,FALSE)</f>
        <v>successful</v>
      </c>
      <c r="C198">
        <f>VLOOKUP(A198,$M$2:$O$1001,3,FALSE)</f>
        <v>1621</v>
      </c>
      <c r="G198" t="s">
        <v>2860</v>
      </c>
      <c r="H198" s="12" t="str">
        <f t="shared" si="6"/>
        <v>failed</v>
      </c>
      <c r="I198">
        <f t="shared" si="7"/>
        <v>39</v>
      </c>
      <c r="M198" t="str">
        <f>Crowdfunding!G198&amp;COUNTIF(Crowdfunding!G198:G$1001,Crowdfunding!G198)</f>
        <v>failed296</v>
      </c>
      <c r="N198" t="str">
        <f>Crowdfunding!G198</f>
        <v>failed</v>
      </c>
      <c r="O198">
        <f>Crowdfunding!H198</f>
        <v>100</v>
      </c>
    </row>
    <row r="199" spans="1:15" x14ac:dyDescent="0.25">
      <c r="A199" t="s">
        <v>2294</v>
      </c>
      <c r="B199" s="11" t="str">
        <f>VLOOKUP(A199,$M$2:$O$1001,2,FALSE)</f>
        <v>successful</v>
      </c>
      <c r="C199">
        <f>VLOOKUP(A199,$M$2:$O$1001,3,FALSE)</f>
        <v>419</v>
      </c>
      <c r="G199" t="s">
        <v>2861</v>
      </c>
      <c r="H199" s="12" t="str">
        <f t="shared" si="6"/>
        <v>failed</v>
      </c>
      <c r="I199">
        <f t="shared" si="7"/>
        <v>1181</v>
      </c>
      <c r="M199" t="str">
        <f>Crowdfunding!G199&amp;COUNTIF(Crowdfunding!G199:G$1001,Crowdfunding!G199)</f>
        <v>successful448</v>
      </c>
      <c r="N199" t="str">
        <f>Crowdfunding!G199</f>
        <v>successful</v>
      </c>
      <c r="O199">
        <f>Crowdfunding!H199</f>
        <v>1989</v>
      </c>
    </row>
    <row r="200" spans="1:15" x14ac:dyDescent="0.25">
      <c r="A200" t="s">
        <v>2295</v>
      </c>
      <c r="B200" s="11" t="str">
        <f>VLOOKUP(A200,$M$2:$O$1001,2,FALSE)</f>
        <v>successful</v>
      </c>
      <c r="C200">
        <f>VLOOKUP(A200,$M$2:$O$1001,3,FALSE)</f>
        <v>272</v>
      </c>
      <c r="G200" t="s">
        <v>2862</v>
      </c>
      <c r="H200" s="12" t="str">
        <f t="shared" si="6"/>
        <v>failed</v>
      </c>
      <c r="I200">
        <f t="shared" si="7"/>
        <v>31</v>
      </c>
      <c r="M200" t="str">
        <f>Crowdfunding!G200&amp;COUNTIF(Crowdfunding!G200:G$1001,Crowdfunding!G200)</f>
        <v>failed295</v>
      </c>
      <c r="N200" t="str">
        <f>Crowdfunding!G200</f>
        <v>failed</v>
      </c>
      <c r="O200">
        <f>Crowdfunding!H200</f>
        <v>168</v>
      </c>
    </row>
    <row r="201" spans="1:15" x14ac:dyDescent="0.25">
      <c r="A201" t="s">
        <v>2296</v>
      </c>
      <c r="B201" s="11" t="str">
        <f>VLOOKUP(A201,$M$2:$O$1001,2,FALSE)</f>
        <v>successful</v>
      </c>
      <c r="C201">
        <f>VLOOKUP(A201,$M$2:$O$1001,3,FALSE)</f>
        <v>264</v>
      </c>
      <c r="G201" t="s">
        <v>2863</v>
      </c>
      <c r="H201" s="12" t="str">
        <f t="shared" si="6"/>
        <v>failed</v>
      </c>
      <c r="I201">
        <f t="shared" si="7"/>
        <v>1</v>
      </c>
      <c r="M201" t="str">
        <f>Crowdfunding!G201&amp;COUNTIF(Crowdfunding!G201:G$1001,Crowdfunding!G201)</f>
        <v>failed294</v>
      </c>
      <c r="N201" t="str">
        <f>Crowdfunding!G201</f>
        <v>failed</v>
      </c>
      <c r="O201">
        <f>Crowdfunding!H201</f>
        <v>13</v>
      </c>
    </row>
    <row r="202" spans="1:15" x14ac:dyDescent="0.25">
      <c r="A202" t="s">
        <v>2297</v>
      </c>
      <c r="B202" s="11" t="str">
        <f>VLOOKUP(A202,$M$2:$O$1001,2,FALSE)</f>
        <v>successful</v>
      </c>
      <c r="C202">
        <f>VLOOKUP(A202,$M$2:$O$1001,3,FALSE)</f>
        <v>3016</v>
      </c>
      <c r="G202" t="s">
        <v>2864</v>
      </c>
      <c r="H202" s="12" t="str">
        <f t="shared" si="6"/>
        <v>failed</v>
      </c>
      <c r="I202">
        <f t="shared" si="7"/>
        <v>605</v>
      </c>
      <c r="M202" t="str">
        <f>Crowdfunding!G202&amp;COUNTIF(Crowdfunding!G202:G$1001,Crowdfunding!G202)</f>
        <v>failed293</v>
      </c>
      <c r="N202" t="str">
        <f>Crowdfunding!G202</f>
        <v>failed</v>
      </c>
      <c r="O202">
        <f>Crowdfunding!H202</f>
        <v>1</v>
      </c>
    </row>
    <row r="203" spans="1:15" x14ac:dyDescent="0.25">
      <c r="A203" t="s">
        <v>2298</v>
      </c>
      <c r="B203" s="11" t="str">
        <f>VLOOKUP(A203,$M$2:$O$1001,2,FALSE)</f>
        <v>successful</v>
      </c>
      <c r="C203">
        <f>VLOOKUP(A203,$M$2:$O$1001,3,FALSE)</f>
        <v>234</v>
      </c>
      <c r="G203" t="s">
        <v>2865</v>
      </c>
      <c r="H203" s="12" t="str">
        <f t="shared" si="6"/>
        <v>failed</v>
      </c>
      <c r="I203">
        <f t="shared" si="7"/>
        <v>186</v>
      </c>
      <c r="M203" t="str">
        <f>Crowdfunding!G203&amp;COUNTIF(Crowdfunding!G203:G$1001,Crowdfunding!G203)</f>
        <v>successful447</v>
      </c>
      <c r="N203" t="str">
        <f>Crowdfunding!G203</f>
        <v>successful</v>
      </c>
      <c r="O203">
        <f>Crowdfunding!H203</f>
        <v>157</v>
      </c>
    </row>
    <row r="204" spans="1:15" x14ac:dyDescent="0.25">
      <c r="A204" t="s">
        <v>2299</v>
      </c>
      <c r="B204" s="11" t="str">
        <f>VLOOKUP(A204,$M$2:$O$1001,2,FALSE)</f>
        <v>successful</v>
      </c>
      <c r="C204">
        <f>VLOOKUP(A204,$M$2:$O$1001,3,FALSE)</f>
        <v>409</v>
      </c>
      <c r="G204" t="s">
        <v>2866</v>
      </c>
      <c r="H204" s="12" t="str">
        <f t="shared" si="6"/>
        <v>failed</v>
      </c>
      <c r="I204">
        <f t="shared" si="7"/>
        <v>32</v>
      </c>
      <c r="M204" t="str">
        <f>Crowdfunding!G204&amp;COUNTIF(Crowdfunding!G204:G$1001,Crowdfunding!G204)</f>
        <v>canceled47</v>
      </c>
      <c r="N204" t="str">
        <f>Crowdfunding!G204</f>
        <v>canceled</v>
      </c>
      <c r="O204">
        <f>Crowdfunding!H204</f>
        <v>82</v>
      </c>
    </row>
    <row r="205" spans="1:15" x14ac:dyDescent="0.25">
      <c r="A205" t="s">
        <v>2300</v>
      </c>
      <c r="B205" s="11" t="str">
        <f>VLOOKUP(A205,$M$2:$O$1001,2,FALSE)</f>
        <v>successful</v>
      </c>
      <c r="C205">
        <f>VLOOKUP(A205,$M$2:$O$1001,3,FALSE)</f>
        <v>375</v>
      </c>
      <c r="G205" t="s">
        <v>2867</v>
      </c>
      <c r="H205" s="12" t="str">
        <f t="shared" si="6"/>
        <v>failed</v>
      </c>
      <c r="I205">
        <f t="shared" si="7"/>
        <v>792</v>
      </c>
      <c r="M205" t="str">
        <f>Crowdfunding!G205&amp;COUNTIF(Crowdfunding!G205:G$1001,Crowdfunding!G205)</f>
        <v>successful446</v>
      </c>
      <c r="N205" t="str">
        <f>Crowdfunding!G205</f>
        <v>successful</v>
      </c>
      <c r="O205">
        <f>Crowdfunding!H205</f>
        <v>4498</v>
      </c>
    </row>
    <row r="206" spans="1:15" x14ac:dyDescent="0.25">
      <c r="A206" t="s">
        <v>2301</v>
      </c>
      <c r="B206" s="11" t="str">
        <f>VLOOKUP(A206,$M$2:$O$1001,2,FALSE)</f>
        <v>successful</v>
      </c>
      <c r="C206">
        <f>VLOOKUP(A206,$M$2:$O$1001,3,FALSE)</f>
        <v>129</v>
      </c>
      <c r="G206" t="s">
        <v>2868</v>
      </c>
      <c r="H206" s="12" t="str">
        <f t="shared" si="6"/>
        <v>failed</v>
      </c>
      <c r="I206">
        <f t="shared" si="7"/>
        <v>91</v>
      </c>
      <c r="M206" t="str">
        <f>Crowdfunding!G206&amp;COUNTIF(Crowdfunding!G206:G$1001,Crowdfunding!G206)</f>
        <v>failed292</v>
      </c>
      <c r="N206" t="str">
        <f>Crowdfunding!G206</f>
        <v>failed</v>
      </c>
      <c r="O206">
        <f>Crowdfunding!H206</f>
        <v>40</v>
      </c>
    </row>
    <row r="207" spans="1:15" x14ac:dyDescent="0.25">
      <c r="A207" t="s">
        <v>2302</v>
      </c>
      <c r="B207" s="11" t="str">
        <f>VLOOKUP(A207,$M$2:$O$1001,2,FALSE)</f>
        <v>successful</v>
      </c>
      <c r="C207">
        <f>VLOOKUP(A207,$M$2:$O$1001,3,FALSE)</f>
        <v>194</v>
      </c>
      <c r="G207" t="s">
        <v>2869</v>
      </c>
      <c r="H207" s="12" t="str">
        <f t="shared" si="6"/>
        <v>failed</v>
      </c>
      <c r="I207">
        <f t="shared" si="7"/>
        <v>84</v>
      </c>
      <c r="M207" t="str">
        <f>Crowdfunding!G207&amp;COUNTIF(Crowdfunding!G207:G$1001,Crowdfunding!G207)</f>
        <v>successful445</v>
      </c>
      <c r="N207" t="str">
        <f>Crowdfunding!G207</f>
        <v>successful</v>
      </c>
      <c r="O207">
        <f>Crowdfunding!H207</f>
        <v>80</v>
      </c>
    </row>
    <row r="208" spans="1:15" x14ac:dyDescent="0.25">
      <c r="A208" t="s">
        <v>2303</v>
      </c>
      <c r="B208" s="11" t="str">
        <f>VLOOKUP(A208,$M$2:$O$1001,2,FALSE)</f>
        <v>successful</v>
      </c>
      <c r="C208">
        <f>VLOOKUP(A208,$M$2:$O$1001,3,FALSE)</f>
        <v>2266</v>
      </c>
      <c r="G208" t="s">
        <v>2870</v>
      </c>
      <c r="H208" s="12" t="str">
        <f t="shared" si="6"/>
        <v>failed</v>
      </c>
      <c r="I208">
        <f t="shared" si="7"/>
        <v>747</v>
      </c>
      <c r="M208" t="str">
        <f>Crowdfunding!G208&amp;COUNTIF(Crowdfunding!G208:G$1001,Crowdfunding!G208)</f>
        <v>canceled46</v>
      </c>
      <c r="N208" t="str">
        <f>Crowdfunding!G208</f>
        <v>canceled</v>
      </c>
      <c r="O208">
        <f>Crowdfunding!H208</f>
        <v>57</v>
      </c>
    </row>
    <row r="209" spans="1:15" x14ac:dyDescent="0.25">
      <c r="A209" t="s">
        <v>2304</v>
      </c>
      <c r="B209" s="11" t="str">
        <f>VLOOKUP(A209,$M$2:$O$1001,2,FALSE)</f>
        <v>successful</v>
      </c>
      <c r="C209">
        <f>VLOOKUP(A209,$M$2:$O$1001,3,FALSE)</f>
        <v>3063</v>
      </c>
      <c r="G209" t="s">
        <v>2871</v>
      </c>
      <c r="H209" s="12" t="str">
        <f t="shared" si="6"/>
        <v>failed</v>
      </c>
      <c r="I209">
        <f t="shared" si="7"/>
        <v>83</v>
      </c>
      <c r="M209" t="str">
        <f>Crowdfunding!G209&amp;COUNTIF(Crowdfunding!G209:G$1001,Crowdfunding!G209)</f>
        <v>successful444</v>
      </c>
      <c r="N209" t="str">
        <f>Crowdfunding!G209</f>
        <v>successful</v>
      </c>
      <c r="O209">
        <f>Crowdfunding!H209</f>
        <v>43</v>
      </c>
    </row>
    <row r="210" spans="1:15" x14ac:dyDescent="0.25">
      <c r="A210" t="s">
        <v>2305</v>
      </c>
      <c r="B210" s="11" t="str">
        <f>VLOOKUP(A210,$M$2:$O$1001,2,FALSE)</f>
        <v>successful</v>
      </c>
      <c r="C210">
        <f>VLOOKUP(A210,$M$2:$O$1001,3,FALSE)</f>
        <v>96</v>
      </c>
      <c r="G210" t="s">
        <v>2872</v>
      </c>
      <c r="H210" s="12" t="str">
        <f t="shared" si="6"/>
        <v>failed</v>
      </c>
      <c r="I210">
        <f t="shared" si="7"/>
        <v>162</v>
      </c>
      <c r="M210" t="str">
        <f>Crowdfunding!G210&amp;COUNTIF(Crowdfunding!G210:G$1001,Crowdfunding!G210)</f>
        <v>successful443</v>
      </c>
      <c r="N210" t="str">
        <f>Crowdfunding!G210</f>
        <v>successful</v>
      </c>
      <c r="O210">
        <f>Crowdfunding!H210</f>
        <v>2053</v>
      </c>
    </row>
    <row r="211" spans="1:15" x14ac:dyDescent="0.25">
      <c r="A211" t="s">
        <v>2306</v>
      </c>
      <c r="B211" s="11" t="str">
        <f>VLOOKUP(A211,$M$2:$O$1001,2,FALSE)</f>
        <v>successful</v>
      </c>
      <c r="C211">
        <f>VLOOKUP(A211,$M$2:$O$1001,3,FALSE)</f>
        <v>154</v>
      </c>
      <c r="G211" t="s">
        <v>2873</v>
      </c>
      <c r="H211" s="12" t="str">
        <f t="shared" si="6"/>
        <v>failed</v>
      </c>
      <c r="I211">
        <f t="shared" si="7"/>
        <v>118</v>
      </c>
      <c r="M211" t="str">
        <f>Crowdfunding!G211&amp;COUNTIF(Crowdfunding!G211:G$1001,Crowdfunding!G211)</f>
        <v>live13</v>
      </c>
      <c r="N211" t="str">
        <f>Crowdfunding!G211</f>
        <v>live</v>
      </c>
      <c r="O211">
        <f>Crowdfunding!H211</f>
        <v>808</v>
      </c>
    </row>
    <row r="212" spans="1:15" x14ac:dyDescent="0.25">
      <c r="A212" t="s">
        <v>2307</v>
      </c>
      <c r="B212" s="11" t="str">
        <f>VLOOKUP(A212,$M$2:$O$1001,2,FALSE)</f>
        <v>successful</v>
      </c>
      <c r="C212">
        <f>VLOOKUP(A212,$M$2:$O$1001,3,FALSE)</f>
        <v>189</v>
      </c>
      <c r="G212" t="s">
        <v>2874</v>
      </c>
      <c r="H212" s="12" t="str">
        <f t="shared" si="6"/>
        <v>failed</v>
      </c>
      <c r="I212">
        <f t="shared" si="7"/>
        <v>1999</v>
      </c>
      <c r="M212" t="str">
        <f>Crowdfunding!G212&amp;COUNTIF(Crowdfunding!G212:G$1001,Crowdfunding!G212)</f>
        <v>failed291</v>
      </c>
      <c r="N212" t="str">
        <f>Crowdfunding!G212</f>
        <v>failed</v>
      </c>
      <c r="O212">
        <f>Crowdfunding!H212</f>
        <v>226</v>
      </c>
    </row>
    <row r="213" spans="1:15" x14ac:dyDescent="0.25">
      <c r="A213" t="s">
        <v>2308</v>
      </c>
      <c r="B213" s="11" t="str">
        <f>VLOOKUP(A213,$M$2:$O$1001,2,FALSE)</f>
        <v>successful</v>
      </c>
      <c r="C213">
        <f>VLOOKUP(A213,$M$2:$O$1001,3,FALSE)</f>
        <v>432</v>
      </c>
      <c r="G213" t="s">
        <v>2875</v>
      </c>
      <c r="H213" s="12" t="str">
        <f t="shared" si="6"/>
        <v>failed</v>
      </c>
      <c r="I213">
        <f t="shared" si="7"/>
        <v>15</v>
      </c>
      <c r="M213" t="str">
        <f>Crowdfunding!G213&amp;COUNTIF(Crowdfunding!G213:G$1001,Crowdfunding!G213)</f>
        <v>failed290</v>
      </c>
      <c r="N213" t="str">
        <f>Crowdfunding!G213</f>
        <v>failed</v>
      </c>
      <c r="O213">
        <f>Crowdfunding!H213</f>
        <v>1625</v>
      </c>
    </row>
    <row r="214" spans="1:15" x14ac:dyDescent="0.25">
      <c r="A214" t="s">
        <v>2309</v>
      </c>
      <c r="B214" s="11" t="str">
        <f>VLOOKUP(A214,$M$2:$O$1001,2,FALSE)</f>
        <v>successful</v>
      </c>
      <c r="C214">
        <f>VLOOKUP(A214,$M$2:$O$1001,3,FALSE)</f>
        <v>2693</v>
      </c>
      <c r="G214" t="s">
        <v>2876</v>
      </c>
      <c r="H214" s="12" t="str">
        <f t="shared" si="6"/>
        <v>failed</v>
      </c>
      <c r="I214">
        <f t="shared" si="7"/>
        <v>1439</v>
      </c>
      <c r="M214" t="str">
        <f>Crowdfunding!G214&amp;COUNTIF(Crowdfunding!G214:G$1001,Crowdfunding!G214)</f>
        <v>successful442</v>
      </c>
      <c r="N214" t="str">
        <f>Crowdfunding!G214</f>
        <v>successful</v>
      </c>
      <c r="O214">
        <f>Crowdfunding!H214</f>
        <v>168</v>
      </c>
    </row>
    <row r="215" spans="1:15" x14ac:dyDescent="0.25">
      <c r="A215" t="s">
        <v>2310</v>
      </c>
      <c r="B215" s="11" t="str">
        <f>VLOOKUP(A215,$M$2:$O$1001,2,FALSE)</f>
        <v>successful</v>
      </c>
      <c r="C215">
        <f>VLOOKUP(A215,$M$2:$O$1001,3,FALSE)</f>
        <v>2144</v>
      </c>
      <c r="G215" t="s">
        <v>2877</v>
      </c>
      <c r="H215" s="12" t="str">
        <f t="shared" si="6"/>
        <v>failed</v>
      </c>
      <c r="I215">
        <f t="shared" si="7"/>
        <v>418</v>
      </c>
      <c r="M215" t="str">
        <f>Crowdfunding!G215&amp;COUNTIF(Crowdfunding!G215:G$1001,Crowdfunding!G215)</f>
        <v>successful441</v>
      </c>
      <c r="N215" t="str">
        <f>Crowdfunding!G215</f>
        <v>successful</v>
      </c>
      <c r="O215">
        <f>Crowdfunding!H215</f>
        <v>4289</v>
      </c>
    </row>
    <row r="216" spans="1:15" x14ac:dyDescent="0.25">
      <c r="A216" t="s">
        <v>2311</v>
      </c>
      <c r="B216" s="11" t="str">
        <f>VLOOKUP(A216,$M$2:$O$1001,2,FALSE)</f>
        <v>successful</v>
      </c>
      <c r="C216">
        <f>VLOOKUP(A216,$M$2:$O$1001,3,FALSE)</f>
        <v>128</v>
      </c>
      <c r="G216" t="s">
        <v>2878</v>
      </c>
      <c r="H216" s="12" t="str">
        <f t="shared" si="6"/>
        <v>failed</v>
      </c>
      <c r="I216">
        <f t="shared" si="7"/>
        <v>5497</v>
      </c>
      <c r="M216" t="str">
        <f>Crowdfunding!G216&amp;COUNTIF(Crowdfunding!G216:G$1001,Crowdfunding!G216)</f>
        <v>successful440</v>
      </c>
      <c r="N216" t="str">
        <f>Crowdfunding!G216</f>
        <v>successful</v>
      </c>
      <c r="O216">
        <f>Crowdfunding!H216</f>
        <v>165</v>
      </c>
    </row>
    <row r="217" spans="1:15" x14ac:dyDescent="0.25">
      <c r="A217" t="s">
        <v>2312</v>
      </c>
      <c r="B217" s="11" t="str">
        <f>VLOOKUP(A217,$M$2:$O$1001,2,FALSE)</f>
        <v>successful</v>
      </c>
      <c r="C217">
        <f>VLOOKUP(A217,$M$2:$O$1001,3,FALSE)</f>
        <v>55</v>
      </c>
      <c r="G217" t="s">
        <v>2879</v>
      </c>
      <c r="H217" s="12" t="str">
        <f t="shared" si="6"/>
        <v>failed</v>
      </c>
      <c r="I217">
        <f t="shared" si="7"/>
        <v>714</v>
      </c>
      <c r="M217" t="str">
        <f>Crowdfunding!G217&amp;COUNTIF(Crowdfunding!G217:G$1001,Crowdfunding!G217)</f>
        <v>failed289</v>
      </c>
      <c r="N217" t="str">
        <f>Crowdfunding!G217</f>
        <v>failed</v>
      </c>
      <c r="O217">
        <f>Crowdfunding!H217</f>
        <v>143</v>
      </c>
    </row>
    <row r="218" spans="1:15" x14ac:dyDescent="0.25">
      <c r="A218" t="s">
        <v>2313</v>
      </c>
      <c r="B218" s="11" t="str">
        <f>VLOOKUP(A218,$M$2:$O$1001,2,FALSE)</f>
        <v>successful</v>
      </c>
      <c r="C218">
        <f>VLOOKUP(A218,$M$2:$O$1001,3,FALSE)</f>
        <v>238</v>
      </c>
      <c r="G218" t="s">
        <v>2880</v>
      </c>
      <c r="H218" s="12" t="str">
        <f t="shared" si="6"/>
        <v>failed</v>
      </c>
      <c r="I218">
        <f t="shared" si="7"/>
        <v>435</v>
      </c>
      <c r="M218" t="str">
        <f>Crowdfunding!G218&amp;COUNTIF(Crowdfunding!G218:G$1001,Crowdfunding!G218)</f>
        <v>successful439</v>
      </c>
      <c r="N218" t="str">
        <f>Crowdfunding!G218</f>
        <v>successful</v>
      </c>
      <c r="O218">
        <f>Crowdfunding!H218</f>
        <v>1815</v>
      </c>
    </row>
    <row r="219" spans="1:15" x14ac:dyDescent="0.25">
      <c r="A219" t="s">
        <v>2314</v>
      </c>
      <c r="B219" s="11" t="str">
        <f>VLOOKUP(A219,$M$2:$O$1001,2,FALSE)</f>
        <v>successful</v>
      </c>
      <c r="C219">
        <f>VLOOKUP(A219,$M$2:$O$1001,3,FALSE)</f>
        <v>170</v>
      </c>
      <c r="G219" t="s">
        <v>2881</v>
      </c>
      <c r="H219" s="12" t="str">
        <f t="shared" si="6"/>
        <v>failed</v>
      </c>
      <c r="I219">
        <f t="shared" si="7"/>
        <v>3015</v>
      </c>
      <c r="M219" t="str">
        <f>Crowdfunding!G219&amp;COUNTIF(Crowdfunding!G219:G$1001,Crowdfunding!G219)</f>
        <v>failed288</v>
      </c>
      <c r="N219" t="str">
        <f>Crowdfunding!G219</f>
        <v>failed</v>
      </c>
      <c r="O219">
        <f>Crowdfunding!H219</f>
        <v>934</v>
      </c>
    </row>
    <row r="220" spans="1:15" x14ac:dyDescent="0.25">
      <c r="A220" t="s">
        <v>2315</v>
      </c>
      <c r="B220" s="11" t="str">
        <f>VLOOKUP(A220,$M$2:$O$1001,2,FALSE)</f>
        <v>successful</v>
      </c>
      <c r="C220">
        <f>VLOOKUP(A220,$M$2:$O$1001,3,FALSE)</f>
        <v>723</v>
      </c>
      <c r="G220" t="s">
        <v>2882</v>
      </c>
      <c r="H220" s="12" t="str">
        <f t="shared" si="6"/>
        <v>failed</v>
      </c>
      <c r="I220">
        <f t="shared" si="7"/>
        <v>40</v>
      </c>
      <c r="M220" t="str">
        <f>Crowdfunding!G220&amp;COUNTIF(Crowdfunding!G220:G$1001,Crowdfunding!G220)</f>
        <v>successful438</v>
      </c>
      <c r="N220" t="str">
        <f>Crowdfunding!G220</f>
        <v>successful</v>
      </c>
      <c r="O220">
        <f>Crowdfunding!H220</f>
        <v>397</v>
      </c>
    </row>
    <row r="221" spans="1:15" x14ac:dyDescent="0.25">
      <c r="A221" t="s">
        <v>2316</v>
      </c>
      <c r="B221" s="11" t="str">
        <f>VLOOKUP(A221,$M$2:$O$1001,2,FALSE)</f>
        <v>successful</v>
      </c>
      <c r="C221">
        <f>VLOOKUP(A221,$M$2:$O$1001,3,FALSE)</f>
        <v>26</v>
      </c>
      <c r="G221" t="s">
        <v>2883</v>
      </c>
      <c r="H221" s="12" t="str">
        <f t="shared" si="6"/>
        <v>failed</v>
      </c>
      <c r="I221">
        <f t="shared" si="7"/>
        <v>1</v>
      </c>
      <c r="M221" t="str">
        <f>Crowdfunding!G221&amp;COUNTIF(Crowdfunding!G221:G$1001,Crowdfunding!G221)</f>
        <v>successful437</v>
      </c>
      <c r="N221" t="str">
        <f>Crowdfunding!G221</f>
        <v>successful</v>
      </c>
      <c r="O221">
        <f>Crowdfunding!H221</f>
        <v>1539</v>
      </c>
    </row>
    <row r="222" spans="1:15" x14ac:dyDescent="0.25">
      <c r="A222" t="s">
        <v>2317</v>
      </c>
      <c r="B222" s="11" t="str">
        <f>VLOOKUP(A222,$M$2:$O$1001,2,FALSE)</f>
        <v>successful</v>
      </c>
      <c r="C222">
        <f>VLOOKUP(A222,$M$2:$O$1001,3,FALSE)</f>
        <v>192</v>
      </c>
      <c r="G222" t="s">
        <v>2884</v>
      </c>
      <c r="H222" s="12" t="str">
        <f t="shared" si="6"/>
        <v>failed</v>
      </c>
      <c r="I222">
        <f t="shared" si="7"/>
        <v>941</v>
      </c>
      <c r="M222" t="str">
        <f>Crowdfunding!G222&amp;COUNTIF(Crowdfunding!G222:G$1001,Crowdfunding!G222)</f>
        <v>failed287</v>
      </c>
      <c r="N222" t="str">
        <f>Crowdfunding!G222</f>
        <v>failed</v>
      </c>
      <c r="O222">
        <f>Crowdfunding!H222</f>
        <v>17</v>
      </c>
    </row>
    <row r="223" spans="1:15" x14ac:dyDescent="0.25">
      <c r="A223" t="s">
        <v>2318</v>
      </c>
      <c r="B223" s="11" t="str">
        <f>VLOOKUP(A223,$M$2:$O$1001,2,FALSE)</f>
        <v>successful</v>
      </c>
      <c r="C223">
        <f>VLOOKUP(A223,$M$2:$O$1001,3,FALSE)</f>
        <v>6406</v>
      </c>
      <c r="G223" t="s">
        <v>2885</v>
      </c>
      <c r="H223" s="12" t="str">
        <f t="shared" si="6"/>
        <v>failed</v>
      </c>
      <c r="I223">
        <f t="shared" si="7"/>
        <v>1608</v>
      </c>
      <c r="M223" t="str">
        <f>Crowdfunding!G223&amp;COUNTIF(Crowdfunding!G223:G$1001,Crowdfunding!G223)</f>
        <v>failed286</v>
      </c>
      <c r="N223" t="str">
        <f>Crowdfunding!G223</f>
        <v>failed</v>
      </c>
      <c r="O223">
        <f>Crowdfunding!H223</f>
        <v>2179</v>
      </c>
    </row>
    <row r="224" spans="1:15" x14ac:dyDescent="0.25">
      <c r="A224" t="s">
        <v>2319</v>
      </c>
      <c r="B224" s="11" t="str">
        <f>VLOOKUP(A224,$M$2:$O$1001,2,FALSE)</f>
        <v>successful</v>
      </c>
      <c r="C224">
        <f>VLOOKUP(A224,$M$2:$O$1001,3,FALSE)</f>
        <v>117</v>
      </c>
      <c r="G224" t="s">
        <v>2886</v>
      </c>
      <c r="H224" s="12" t="str">
        <f t="shared" si="6"/>
        <v>failed</v>
      </c>
      <c r="I224">
        <f t="shared" si="7"/>
        <v>151</v>
      </c>
      <c r="M224" t="str">
        <f>Crowdfunding!G224&amp;COUNTIF(Crowdfunding!G224:G$1001,Crowdfunding!G224)</f>
        <v>successful436</v>
      </c>
      <c r="N224" t="str">
        <f>Crowdfunding!G224</f>
        <v>successful</v>
      </c>
      <c r="O224">
        <f>Crowdfunding!H224</f>
        <v>138</v>
      </c>
    </row>
    <row r="225" spans="1:15" x14ac:dyDescent="0.25">
      <c r="A225" t="s">
        <v>2320</v>
      </c>
      <c r="B225" s="11" t="str">
        <f>VLOOKUP(A225,$M$2:$O$1001,2,FALSE)</f>
        <v>successful</v>
      </c>
      <c r="C225">
        <f>VLOOKUP(A225,$M$2:$O$1001,3,FALSE)</f>
        <v>316</v>
      </c>
      <c r="G225" t="s">
        <v>2887</v>
      </c>
      <c r="H225" s="12" t="str">
        <f t="shared" si="6"/>
        <v>failed</v>
      </c>
      <c r="I225">
        <f t="shared" si="7"/>
        <v>424</v>
      </c>
      <c r="M225" t="str">
        <f>Crowdfunding!G225&amp;COUNTIF(Crowdfunding!G225:G$1001,Crowdfunding!G225)</f>
        <v>failed285</v>
      </c>
      <c r="N225" t="str">
        <f>Crowdfunding!G225</f>
        <v>failed</v>
      </c>
      <c r="O225">
        <f>Crowdfunding!H225</f>
        <v>931</v>
      </c>
    </row>
    <row r="226" spans="1:15" x14ac:dyDescent="0.25">
      <c r="A226" t="s">
        <v>2321</v>
      </c>
      <c r="B226" s="11" t="str">
        <f>VLOOKUP(A226,$M$2:$O$1001,2,FALSE)</f>
        <v>successful</v>
      </c>
      <c r="C226">
        <f>VLOOKUP(A226,$M$2:$O$1001,3,FALSE)</f>
        <v>2230</v>
      </c>
      <c r="G226" t="s">
        <v>2888</v>
      </c>
      <c r="H226" s="12" t="str">
        <f t="shared" si="6"/>
        <v>failed</v>
      </c>
      <c r="I226">
        <f t="shared" si="7"/>
        <v>1068</v>
      </c>
      <c r="M226" t="str">
        <f>Crowdfunding!G226&amp;COUNTIF(Crowdfunding!G226:G$1001,Crowdfunding!G226)</f>
        <v>successful435</v>
      </c>
      <c r="N226" t="str">
        <f>Crowdfunding!G226</f>
        <v>successful</v>
      </c>
      <c r="O226">
        <f>Crowdfunding!H226</f>
        <v>3594</v>
      </c>
    </row>
    <row r="227" spans="1:15" x14ac:dyDescent="0.25">
      <c r="A227" t="s">
        <v>2322</v>
      </c>
      <c r="B227" s="11" t="str">
        <f>VLOOKUP(A227,$M$2:$O$1001,2,FALSE)</f>
        <v>successful</v>
      </c>
      <c r="C227">
        <f>VLOOKUP(A227,$M$2:$O$1001,3,FALSE)</f>
        <v>160</v>
      </c>
      <c r="G227" t="s">
        <v>2889</v>
      </c>
      <c r="H227" s="12" t="str">
        <f t="shared" si="6"/>
        <v>failed</v>
      </c>
      <c r="I227">
        <f t="shared" si="7"/>
        <v>67</v>
      </c>
      <c r="M227" t="str">
        <f>Crowdfunding!G227&amp;COUNTIF(Crowdfunding!G227:G$1001,Crowdfunding!G227)</f>
        <v>successful434</v>
      </c>
      <c r="N227" t="str">
        <f>Crowdfunding!G227</f>
        <v>successful</v>
      </c>
      <c r="O227">
        <f>Crowdfunding!H227</f>
        <v>5880</v>
      </c>
    </row>
    <row r="228" spans="1:15" x14ac:dyDescent="0.25">
      <c r="A228" t="s">
        <v>2323</v>
      </c>
      <c r="B228" s="11" t="str">
        <f>VLOOKUP(A228,$M$2:$O$1001,2,FALSE)</f>
        <v>successful</v>
      </c>
      <c r="C228">
        <f>VLOOKUP(A228,$M$2:$O$1001,3,FALSE)</f>
        <v>107</v>
      </c>
      <c r="G228" t="s">
        <v>2890</v>
      </c>
      <c r="H228" s="12" t="str">
        <f t="shared" si="6"/>
        <v>failed</v>
      </c>
      <c r="I228">
        <f t="shared" si="7"/>
        <v>44</v>
      </c>
      <c r="M228" t="str">
        <f>Crowdfunding!G228&amp;COUNTIF(Crowdfunding!G228:G$1001,Crowdfunding!G228)</f>
        <v>successful433</v>
      </c>
      <c r="N228" t="str">
        <f>Crowdfunding!G228</f>
        <v>successful</v>
      </c>
      <c r="O228">
        <f>Crowdfunding!H228</f>
        <v>112</v>
      </c>
    </row>
    <row r="229" spans="1:15" x14ac:dyDescent="0.25">
      <c r="A229" t="s">
        <v>2324</v>
      </c>
      <c r="B229" s="11" t="str">
        <f>VLOOKUP(A229,$M$2:$O$1001,2,FALSE)</f>
        <v>successful</v>
      </c>
      <c r="C229">
        <f>VLOOKUP(A229,$M$2:$O$1001,3,FALSE)</f>
        <v>2857</v>
      </c>
      <c r="G229" t="s">
        <v>2891</v>
      </c>
      <c r="H229" s="12" t="str">
        <f t="shared" si="6"/>
        <v>failed</v>
      </c>
      <c r="I229">
        <f t="shared" si="7"/>
        <v>355</v>
      </c>
      <c r="M229" t="str">
        <f>Crowdfunding!G229&amp;COUNTIF(Crowdfunding!G229:G$1001,Crowdfunding!G229)</f>
        <v>successful432</v>
      </c>
      <c r="N229" t="str">
        <f>Crowdfunding!G229</f>
        <v>successful</v>
      </c>
      <c r="O229">
        <f>Crowdfunding!H229</f>
        <v>943</v>
      </c>
    </row>
    <row r="230" spans="1:15" x14ac:dyDescent="0.25">
      <c r="A230" t="s">
        <v>2325</v>
      </c>
      <c r="B230" s="11" t="str">
        <f>VLOOKUP(A230,$M$2:$O$1001,2,FALSE)</f>
        <v>successful</v>
      </c>
      <c r="C230">
        <f>VLOOKUP(A230,$M$2:$O$1001,3,FALSE)</f>
        <v>102</v>
      </c>
      <c r="G230" t="s">
        <v>2892</v>
      </c>
      <c r="H230" s="12" t="str">
        <f t="shared" si="6"/>
        <v>failed</v>
      </c>
      <c r="I230">
        <f t="shared" si="7"/>
        <v>127</v>
      </c>
      <c r="M230" t="str">
        <f>Crowdfunding!G230&amp;COUNTIF(Crowdfunding!G230:G$1001,Crowdfunding!G230)</f>
        <v>successful431</v>
      </c>
      <c r="N230" t="str">
        <f>Crowdfunding!G230</f>
        <v>successful</v>
      </c>
      <c r="O230">
        <f>Crowdfunding!H230</f>
        <v>2468</v>
      </c>
    </row>
    <row r="231" spans="1:15" x14ac:dyDescent="0.25">
      <c r="A231" t="s">
        <v>2326</v>
      </c>
      <c r="B231" s="11" t="str">
        <f>VLOOKUP(A231,$M$2:$O$1001,2,FALSE)</f>
        <v>successful</v>
      </c>
      <c r="C231">
        <f>VLOOKUP(A231,$M$2:$O$1001,3,FALSE)</f>
        <v>1140</v>
      </c>
      <c r="G231" t="s">
        <v>2893</v>
      </c>
      <c r="H231" s="12" t="str">
        <f t="shared" si="6"/>
        <v>failed</v>
      </c>
      <c r="I231">
        <f t="shared" si="7"/>
        <v>25</v>
      </c>
      <c r="M231" t="str">
        <f>Crowdfunding!G231&amp;COUNTIF(Crowdfunding!G231:G$1001,Crowdfunding!G231)</f>
        <v>successful430</v>
      </c>
      <c r="N231" t="str">
        <f>Crowdfunding!G231</f>
        <v>successful</v>
      </c>
      <c r="O231">
        <f>Crowdfunding!H231</f>
        <v>2551</v>
      </c>
    </row>
    <row r="232" spans="1:15" x14ac:dyDescent="0.25">
      <c r="A232" t="s">
        <v>2327</v>
      </c>
      <c r="B232" s="11" t="str">
        <f>VLOOKUP(A232,$M$2:$O$1001,2,FALSE)</f>
        <v>successful</v>
      </c>
      <c r="C232">
        <f>VLOOKUP(A232,$M$2:$O$1001,3,FALSE)</f>
        <v>194</v>
      </c>
      <c r="G232" t="s">
        <v>2894</v>
      </c>
      <c r="H232" s="12" t="str">
        <f t="shared" si="6"/>
        <v>failed</v>
      </c>
      <c r="I232">
        <f t="shared" si="7"/>
        <v>441</v>
      </c>
      <c r="M232" t="str">
        <f>Crowdfunding!G232&amp;COUNTIF(Crowdfunding!G232:G$1001,Crowdfunding!G232)</f>
        <v>successful429</v>
      </c>
      <c r="N232" t="str">
        <f>Crowdfunding!G232</f>
        <v>successful</v>
      </c>
      <c r="O232">
        <f>Crowdfunding!H232</f>
        <v>101</v>
      </c>
    </row>
    <row r="233" spans="1:15" x14ac:dyDescent="0.25">
      <c r="A233" t="s">
        <v>2328</v>
      </c>
      <c r="B233" s="11" t="str">
        <f>VLOOKUP(A233,$M$2:$O$1001,2,FALSE)</f>
        <v>successful</v>
      </c>
      <c r="C233">
        <f>VLOOKUP(A233,$M$2:$O$1001,3,FALSE)</f>
        <v>2409</v>
      </c>
      <c r="G233" t="s">
        <v>2895</v>
      </c>
      <c r="H233" s="12" t="str">
        <f t="shared" si="6"/>
        <v>failed</v>
      </c>
      <c r="I233">
        <f t="shared" si="7"/>
        <v>2176</v>
      </c>
      <c r="M233" t="str">
        <f>Crowdfunding!G233&amp;COUNTIF(Crowdfunding!G233:G$1001,Crowdfunding!G233)</f>
        <v>canceled45</v>
      </c>
      <c r="N233" t="str">
        <f>Crowdfunding!G233</f>
        <v>canceled</v>
      </c>
      <c r="O233">
        <f>Crowdfunding!H233</f>
        <v>67</v>
      </c>
    </row>
    <row r="234" spans="1:15" x14ac:dyDescent="0.25">
      <c r="A234" t="s">
        <v>2329</v>
      </c>
      <c r="B234" s="11" t="str">
        <f>VLOOKUP(A234,$M$2:$O$1001,2,FALSE)</f>
        <v>successful</v>
      </c>
      <c r="C234">
        <f>VLOOKUP(A234,$M$2:$O$1001,3,FALSE)</f>
        <v>2188</v>
      </c>
      <c r="G234" t="s">
        <v>2896</v>
      </c>
      <c r="H234" s="12" t="str">
        <f t="shared" si="6"/>
        <v>failed</v>
      </c>
      <c r="I234">
        <f t="shared" si="7"/>
        <v>75</v>
      </c>
      <c r="M234" t="str">
        <f>Crowdfunding!G234&amp;COUNTIF(Crowdfunding!G234:G$1001,Crowdfunding!G234)</f>
        <v>successful428</v>
      </c>
      <c r="N234" t="str">
        <f>Crowdfunding!G234</f>
        <v>successful</v>
      </c>
      <c r="O234">
        <f>Crowdfunding!H234</f>
        <v>92</v>
      </c>
    </row>
    <row r="235" spans="1:15" x14ac:dyDescent="0.25">
      <c r="A235" t="s">
        <v>2330</v>
      </c>
      <c r="B235" s="11" t="str">
        <f>VLOOKUP(A235,$M$2:$O$1001,2,FALSE)</f>
        <v>successful</v>
      </c>
      <c r="C235">
        <f>VLOOKUP(A235,$M$2:$O$1001,3,FALSE)</f>
        <v>1629</v>
      </c>
      <c r="G235" t="s">
        <v>2897</v>
      </c>
      <c r="H235" s="12" t="str">
        <f t="shared" si="6"/>
        <v>failed</v>
      </c>
      <c r="I235">
        <f t="shared" si="7"/>
        <v>23</v>
      </c>
      <c r="M235" t="str">
        <f>Crowdfunding!G235&amp;COUNTIF(Crowdfunding!G235:G$1001,Crowdfunding!G235)</f>
        <v>successful427</v>
      </c>
      <c r="N235" t="str">
        <f>Crowdfunding!G235</f>
        <v>successful</v>
      </c>
      <c r="O235">
        <f>Crowdfunding!H235</f>
        <v>62</v>
      </c>
    </row>
    <row r="236" spans="1:15" x14ac:dyDescent="0.25">
      <c r="A236" t="s">
        <v>2331</v>
      </c>
      <c r="B236" s="11" t="str">
        <f>VLOOKUP(A236,$M$2:$O$1001,2,FALSE)</f>
        <v>successful</v>
      </c>
      <c r="C236">
        <f>VLOOKUP(A236,$M$2:$O$1001,3,FALSE)</f>
        <v>4006</v>
      </c>
      <c r="G236" t="s">
        <v>2898</v>
      </c>
      <c r="H236" s="12" t="str">
        <f t="shared" si="6"/>
        <v>failed</v>
      </c>
      <c r="I236">
        <f t="shared" si="7"/>
        <v>40</v>
      </c>
      <c r="M236" t="str">
        <f>Crowdfunding!G236&amp;COUNTIF(Crowdfunding!G236:G$1001,Crowdfunding!G236)</f>
        <v>successful426</v>
      </c>
      <c r="N236" t="str">
        <f>Crowdfunding!G236</f>
        <v>successful</v>
      </c>
      <c r="O236">
        <f>Crowdfunding!H236</f>
        <v>149</v>
      </c>
    </row>
    <row r="237" spans="1:15" x14ac:dyDescent="0.25">
      <c r="A237" t="s">
        <v>2332</v>
      </c>
      <c r="B237" s="11" t="str">
        <f>VLOOKUP(A237,$M$2:$O$1001,2,FALSE)</f>
        <v>successful</v>
      </c>
      <c r="C237">
        <f>VLOOKUP(A237,$M$2:$O$1001,3,FALSE)</f>
        <v>102</v>
      </c>
      <c r="G237" t="s">
        <v>2899</v>
      </c>
      <c r="H237" s="12" t="str">
        <f t="shared" si="6"/>
        <v>failed</v>
      </c>
      <c r="I237">
        <f t="shared" si="7"/>
        <v>33</v>
      </c>
      <c r="M237" t="str">
        <f>Crowdfunding!G237&amp;COUNTIF(Crowdfunding!G237:G$1001,Crowdfunding!G237)</f>
        <v>failed284</v>
      </c>
      <c r="N237" t="str">
        <f>Crowdfunding!G237</f>
        <v>failed</v>
      </c>
      <c r="O237">
        <f>Crowdfunding!H237</f>
        <v>92</v>
      </c>
    </row>
    <row r="238" spans="1:15" x14ac:dyDescent="0.25">
      <c r="A238" t="s">
        <v>2333</v>
      </c>
      <c r="B238" s="11" t="str">
        <f>VLOOKUP(A238,$M$2:$O$1001,2,FALSE)</f>
        <v>successful</v>
      </c>
      <c r="C238">
        <f>VLOOKUP(A238,$M$2:$O$1001,3,FALSE)</f>
        <v>130</v>
      </c>
      <c r="G238" t="s">
        <v>2900</v>
      </c>
      <c r="H238" s="12" t="str">
        <f t="shared" si="6"/>
        <v>failed</v>
      </c>
      <c r="I238">
        <f t="shared" si="7"/>
        <v>1</v>
      </c>
      <c r="M238" t="str">
        <f>Crowdfunding!G238&amp;COUNTIF(Crowdfunding!G238:G$1001,Crowdfunding!G238)</f>
        <v>failed283</v>
      </c>
      <c r="N238" t="str">
        <f>Crowdfunding!G238</f>
        <v>failed</v>
      </c>
      <c r="O238">
        <f>Crowdfunding!H238</f>
        <v>57</v>
      </c>
    </row>
    <row r="239" spans="1:15" x14ac:dyDescent="0.25">
      <c r="A239" t="s">
        <v>2334</v>
      </c>
      <c r="B239" s="11" t="str">
        <f>VLOOKUP(A239,$M$2:$O$1001,2,FALSE)</f>
        <v>successful</v>
      </c>
      <c r="C239">
        <f>VLOOKUP(A239,$M$2:$O$1001,3,FALSE)</f>
        <v>136</v>
      </c>
      <c r="G239" t="s">
        <v>2901</v>
      </c>
      <c r="H239" s="12" t="str">
        <f t="shared" si="6"/>
        <v>failed</v>
      </c>
      <c r="I239">
        <f t="shared" si="7"/>
        <v>923</v>
      </c>
      <c r="M239" t="str">
        <f>Crowdfunding!G239&amp;COUNTIF(Crowdfunding!G239:G$1001,Crowdfunding!G239)</f>
        <v>successful425</v>
      </c>
      <c r="N239" t="str">
        <f>Crowdfunding!G239</f>
        <v>successful</v>
      </c>
      <c r="O239">
        <f>Crowdfunding!H239</f>
        <v>329</v>
      </c>
    </row>
    <row r="240" spans="1:15" x14ac:dyDescent="0.25">
      <c r="A240" t="s">
        <v>2335</v>
      </c>
      <c r="B240" s="11" t="str">
        <f>VLOOKUP(A240,$M$2:$O$1001,2,FALSE)</f>
        <v>successful</v>
      </c>
      <c r="C240">
        <f>VLOOKUP(A240,$M$2:$O$1001,3,FALSE)</f>
        <v>1613</v>
      </c>
      <c r="G240" t="s">
        <v>2902</v>
      </c>
      <c r="H240" s="12" t="str">
        <f t="shared" si="6"/>
        <v>failed</v>
      </c>
      <c r="I240">
        <f t="shared" si="7"/>
        <v>3483</v>
      </c>
      <c r="M240" t="str">
        <f>Crowdfunding!G240&amp;COUNTIF(Crowdfunding!G240:G$1001,Crowdfunding!G240)</f>
        <v>successful424</v>
      </c>
      <c r="N240" t="str">
        <f>Crowdfunding!G240</f>
        <v>successful</v>
      </c>
      <c r="O240">
        <f>Crowdfunding!H240</f>
        <v>97</v>
      </c>
    </row>
    <row r="241" spans="1:15" x14ac:dyDescent="0.25">
      <c r="A241" t="s">
        <v>2336</v>
      </c>
      <c r="B241" s="11" t="str">
        <f>VLOOKUP(A241,$M$2:$O$1001,2,FALSE)</f>
        <v>successful</v>
      </c>
      <c r="C241">
        <f>VLOOKUP(A241,$M$2:$O$1001,3,FALSE)</f>
        <v>909</v>
      </c>
      <c r="G241" t="s">
        <v>2903</v>
      </c>
      <c r="H241" s="12" t="str">
        <f t="shared" si="6"/>
        <v>failed</v>
      </c>
      <c r="I241">
        <f t="shared" si="7"/>
        <v>25</v>
      </c>
      <c r="M241" t="str">
        <f>Crowdfunding!G241&amp;COUNTIF(Crowdfunding!G241:G$1001,Crowdfunding!G241)</f>
        <v>failed282</v>
      </c>
      <c r="N241" t="str">
        <f>Crowdfunding!G241</f>
        <v>failed</v>
      </c>
      <c r="O241">
        <f>Crowdfunding!H241</f>
        <v>41</v>
      </c>
    </row>
    <row r="242" spans="1:15" x14ac:dyDescent="0.25">
      <c r="A242" t="s">
        <v>2337</v>
      </c>
      <c r="B242" s="11" t="str">
        <f>VLOOKUP(A242,$M$2:$O$1001,2,FALSE)</f>
        <v>successful</v>
      </c>
      <c r="C242">
        <f>VLOOKUP(A242,$M$2:$O$1001,3,FALSE)</f>
        <v>3116</v>
      </c>
      <c r="G242" t="s">
        <v>2904</v>
      </c>
      <c r="H242" s="12" t="str">
        <f t="shared" si="6"/>
        <v>failed</v>
      </c>
      <c r="I242">
        <f t="shared" si="7"/>
        <v>331</v>
      </c>
      <c r="M242" t="str">
        <f>Crowdfunding!G242&amp;COUNTIF(Crowdfunding!G242:G$1001,Crowdfunding!G242)</f>
        <v>successful423</v>
      </c>
      <c r="N242" t="str">
        <f>Crowdfunding!G242</f>
        <v>successful</v>
      </c>
      <c r="O242">
        <f>Crowdfunding!H242</f>
        <v>1784</v>
      </c>
    </row>
    <row r="243" spans="1:15" x14ac:dyDescent="0.25">
      <c r="A243" t="s">
        <v>2338</v>
      </c>
      <c r="B243" s="11" t="str">
        <f>VLOOKUP(A243,$M$2:$O$1001,2,FALSE)</f>
        <v>successful</v>
      </c>
      <c r="C243">
        <f>VLOOKUP(A243,$M$2:$O$1001,3,FALSE)</f>
        <v>87</v>
      </c>
      <c r="G243" t="s">
        <v>2905</v>
      </c>
      <c r="H243" s="12" t="str">
        <f t="shared" si="6"/>
        <v>failed</v>
      </c>
      <c r="I243">
        <f t="shared" si="7"/>
        <v>830</v>
      </c>
      <c r="M243" t="str">
        <f>Crowdfunding!G243&amp;COUNTIF(Crowdfunding!G243:G$1001,Crowdfunding!G243)</f>
        <v>successful422</v>
      </c>
      <c r="N243" t="str">
        <f>Crowdfunding!G243</f>
        <v>successful</v>
      </c>
      <c r="O243">
        <f>Crowdfunding!H243</f>
        <v>1684</v>
      </c>
    </row>
    <row r="244" spans="1:15" x14ac:dyDescent="0.25">
      <c r="A244" t="s">
        <v>2339</v>
      </c>
      <c r="B244" s="11" t="str">
        <f>VLOOKUP(A244,$M$2:$O$1001,2,FALSE)</f>
        <v>successful</v>
      </c>
      <c r="C244">
        <f>VLOOKUP(A244,$M$2:$O$1001,3,FALSE)</f>
        <v>144</v>
      </c>
      <c r="G244" t="s">
        <v>2906</v>
      </c>
      <c r="H244" s="12" t="str">
        <f t="shared" si="6"/>
        <v>failed</v>
      </c>
      <c r="I244">
        <f t="shared" si="7"/>
        <v>147</v>
      </c>
      <c r="M244" t="str">
        <f>Crowdfunding!G244&amp;COUNTIF(Crowdfunding!G244:G$1001,Crowdfunding!G244)</f>
        <v>successful421</v>
      </c>
      <c r="N244" t="str">
        <f>Crowdfunding!G244</f>
        <v>successful</v>
      </c>
      <c r="O244">
        <f>Crowdfunding!H244</f>
        <v>250</v>
      </c>
    </row>
    <row r="245" spans="1:15" x14ac:dyDescent="0.25">
      <c r="A245" t="s">
        <v>2340</v>
      </c>
      <c r="B245" s="11" t="str">
        <f>VLOOKUP(A245,$M$2:$O$1001,2,FALSE)</f>
        <v>successful</v>
      </c>
      <c r="C245">
        <f>VLOOKUP(A245,$M$2:$O$1001,3,FALSE)</f>
        <v>300</v>
      </c>
      <c r="G245" t="s">
        <v>2907</v>
      </c>
      <c r="H245" s="12" t="str">
        <f t="shared" si="6"/>
        <v>failed</v>
      </c>
      <c r="I245">
        <f t="shared" si="7"/>
        <v>328</v>
      </c>
      <c r="M245" t="str">
        <f>Crowdfunding!G245&amp;COUNTIF(Crowdfunding!G245:G$1001,Crowdfunding!G245)</f>
        <v>successful420</v>
      </c>
      <c r="N245" t="str">
        <f>Crowdfunding!G245</f>
        <v>successful</v>
      </c>
      <c r="O245">
        <f>Crowdfunding!H245</f>
        <v>238</v>
      </c>
    </row>
    <row r="246" spans="1:15" x14ac:dyDescent="0.25">
      <c r="A246" t="s">
        <v>2341</v>
      </c>
      <c r="B246" s="11" t="str">
        <f>VLOOKUP(A246,$M$2:$O$1001,2,FALSE)</f>
        <v>successful</v>
      </c>
      <c r="C246">
        <f>VLOOKUP(A246,$M$2:$O$1001,3,FALSE)</f>
        <v>2725</v>
      </c>
      <c r="G246" t="s">
        <v>2908</v>
      </c>
      <c r="H246" s="12" t="str">
        <f t="shared" si="6"/>
        <v>failed</v>
      </c>
      <c r="I246">
        <f t="shared" si="7"/>
        <v>1257</v>
      </c>
      <c r="M246" t="str">
        <f>Crowdfunding!G246&amp;COUNTIF(Crowdfunding!G246:G$1001,Crowdfunding!G246)</f>
        <v>successful419</v>
      </c>
      <c r="N246" t="str">
        <f>Crowdfunding!G246</f>
        <v>successful</v>
      </c>
      <c r="O246">
        <f>Crowdfunding!H246</f>
        <v>53</v>
      </c>
    </row>
    <row r="247" spans="1:15" x14ac:dyDescent="0.25">
      <c r="A247" t="s">
        <v>2342</v>
      </c>
      <c r="B247" s="11" t="str">
        <f>VLOOKUP(A247,$M$2:$O$1001,2,FALSE)</f>
        <v>successful</v>
      </c>
      <c r="C247">
        <f>VLOOKUP(A247,$M$2:$O$1001,3,FALSE)</f>
        <v>589</v>
      </c>
      <c r="G247" t="s">
        <v>2909</v>
      </c>
      <c r="H247" s="12" t="str">
        <f t="shared" si="6"/>
        <v>failed</v>
      </c>
      <c r="I247">
        <f t="shared" si="7"/>
        <v>393</v>
      </c>
      <c r="M247" t="str">
        <f>Crowdfunding!G247&amp;COUNTIF(Crowdfunding!G247:G$1001,Crowdfunding!G247)</f>
        <v>successful418</v>
      </c>
      <c r="N247" t="str">
        <f>Crowdfunding!G247</f>
        <v>successful</v>
      </c>
      <c r="O247">
        <f>Crowdfunding!H247</f>
        <v>214</v>
      </c>
    </row>
    <row r="248" spans="1:15" x14ac:dyDescent="0.25">
      <c r="A248" t="s">
        <v>2343</v>
      </c>
      <c r="B248" s="11" t="str">
        <f>VLOOKUP(A248,$M$2:$O$1001,2,FALSE)</f>
        <v>successful</v>
      </c>
      <c r="C248">
        <f>VLOOKUP(A248,$M$2:$O$1001,3,FALSE)</f>
        <v>5180</v>
      </c>
      <c r="G248" t="s">
        <v>2910</v>
      </c>
      <c r="H248" s="12" t="str">
        <f t="shared" si="6"/>
        <v>failed</v>
      </c>
      <c r="I248">
        <f t="shared" si="7"/>
        <v>1072</v>
      </c>
      <c r="M248" t="str">
        <f>Crowdfunding!G248&amp;COUNTIF(Crowdfunding!G248:G$1001,Crowdfunding!G248)</f>
        <v>successful417</v>
      </c>
      <c r="N248" t="str">
        <f>Crowdfunding!G248</f>
        <v>successful</v>
      </c>
      <c r="O248">
        <f>Crowdfunding!H248</f>
        <v>222</v>
      </c>
    </row>
    <row r="249" spans="1:15" x14ac:dyDescent="0.25">
      <c r="A249" t="s">
        <v>2344</v>
      </c>
      <c r="B249" s="11" t="str">
        <f>VLOOKUP(A249,$M$2:$O$1001,2,FALSE)</f>
        <v>successful</v>
      </c>
      <c r="C249">
        <f>VLOOKUP(A249,$M$2:$O$1001,3,FALSE)</f>
        <v>244</v>
      </c>
      <c r="G249" t="s">
        <v>2911</v>
      </c>
      <c r="H249" s="12" t="str">
        <f t="shared" si="6"/>
        <v>failed</v>
      </c>
      <c r="I249">
        <f t="shared" si="7"/>
        <v>33</v>
      </c>
      <c r="M249" t="str">
        <f>Crowdfunding!G249&amp;COUNTIF(Crowdfunding!G249:G$1001,Crowdfunding!G249)</f>
        <v>successful416</v>
      </c>
      <c r="N249" t="str">
        <f>Crowdfunding!G249</f>
        <v>successful</v>
      </c>
      <c r="O249">
        <f>Crowdfunding!H249</f>
        <v>1884</v>
      </c>
    </row>
    <row r="250" spans="1:15" x14ac:dyDescent="0.25">
      <c r="A250" t="s">
        <v>2345</v>
      </c>
      <c r="B250" s="11" t="str">
        <f>VLOOKUP(A250,$M$2:$O$1001,2,FALSE)</f>
        <v>successful</v>
      </c>
      <c r="C250">
        <f>VLOOKUP(A250,$M$2:$O$1001,3,FALSE)</f>
        <v>3596</v>
      </c>
      <c r="G250" t="s">
        <v>2912</v>
      </c>
      <c r="H250" s="12" t="str">
        <f t="shared" si="6"/>
        <v>failed</v>
      </c>
      <c r="I250">
        <f t="shared" si="7"/>
        <v>128</v>
      </c>
      <c r="M250" t="str">
        <f>Crowdfunding!G250&amp;COUNTIF(Crowdfunding!G250:G$1001,Crowdfunding!G250)</f>
        <v>successful415</v>
      </c>
      <c r="N250" t="str">
        <f>Crowdfunding!G250</f>
        <v>successful</v>
      </c>
      <c r="O250">
        <f>Crowdfunding!H250</f>
        <v>218</v>
      </c>
    </row>
    <row r="251" spans="1:15" x14ac:dyDescent="0.25">
      <c r="A251" t="s">
        <v>2346</v>
      </c>
      <c r="B251" s="11" t="str">
        <f>VLOOKUP(A251,$M$2:$O$1001,2,FALSE)</f>
        <v>successful</v>
      </c>
      <c r="C251">
        <f>VLOOKUP(A251,$M$2:$O$1001,3,FALSE)</f>
        <v>85</v>
      </c>
      <c r="G251" t="s">
        <v>2913</v>
      </c>
      <c r="H251" s="12" t="str">
        <f t="shared" si="6"/>
        <v>failed</v>
      </c>
      <c r="I251">
        <f t="shared" si="7"/>
        <v>73</v>
      </c>
      <c r="M251" t="str">
        <f>Crowdfunding!G251&amp;COUNTIF(Crowdfunding!G251:G$1001,Crowdfunding!G251)</f>
        <v>successful414</v>
      </c>
      <c r="N251" t="str">
        <f>Crowdfunding!G251</f>
        <v>successful</v>
      </c>
      <c r="O251">
        <f>Crowdfunding!H251</f>
        <v>6465</v>
      </c>
    </row>
    <row r="252" spans="1:15" x14ac:dyDescent="0.25">
      <c r="A252" t="s">
        <v>2347</v>
      </c>
      <c r="B252" s="11" t="str">
        <f>VLOOKUP(A252,$M$2:$O$1001,2,FALSE)</f>
        <v>successful</v>
      </c>
      <c r="C252">
        <f>VLOOKUP(A252,$M$2:$O$1001,3,FALSE)</f>
        <v>198</v>
      </c>
      <c r="G252" t="s">
        <v>2914</v>
      </c>
      <c r="H252" s="12" t="str">
        <f t="shared" si="6"/>
        <v>failed</v>
      </c>
      <c r="I252">
        <f t="shared" si="7"/>
        <v>26</v>
      </c>
      <c r="M252" t="str">
        <f>Crowdfunding!G252&amp;COUNTIF(Crowdfunding!G252:G$1001,Crowdfunding!G252)</f>
        <v>failed281</v>
      </c>
      <c r="N252" t="str">
        <f>Crowdfunding!G252</f>
        <v>failed</v>
      </c>
      <c r="O252">
        <f>Crowdfunding!H252</f>
        <v>1</v>
      </c>
    </row>
    <row r="253" spans="1:15" x14ac:dyDescent="0.25">
      <c r="A253" t="s">
        <v>2348</v>
      </c>
      <c r="B253" s="11" t="str">
        <f>VLOOKUP(A253,$M$2:$O$1001,2,FALSE)</f>
        <v>successful</v>
      </c>
      <c r="C253">
        <f>VLOOKUP(A253,$M$2:$O$1001,3,FALSE)</f>
        <v>3177</v>
      </c>
      <c r="G253" t="s">
        <v>2915</v>
      </c>
      <c r="H253" s="12" t="str">
        <f t="shared" si="6"/>
        <v>failed</v>
      </c>
      <c r="I253">
        <f t="shared" si="7"/>
        <v>2468</v>
      </c>
      <c r="M253" t="str">
        <f>Crowdfunding!G253&amp;COUNTIF(Crowdfunding!G253:G$1001,Crowdfunding!G253)</f>
        <v>failed280</v>
      </c>
      <c r="N253" t="str">
        <f>Crowdfunding!G253</f>
        <v>failed</v>
      </c>
      <c r="O253">
        <f>Crowdfunding!H253</f>
        <v>101</v>
      </c>
    </row>
    <row r="254" spans="1:15" x14ac:dyDescent="0.25">
      <c r="A254" t="s">
        <v>2349</v>
      </c>
      <c r="B254" s="11" t="str">
        <f>VLOOKUP(A254,$M$2:$O$1001,2,FALSE)</f>
        <v>successful</v>
      </c>
      <c r="C254">
        <f>VLOOKUP(A254,$M$2:$O$1001,3,FALSE)</f>
        <v>1022</v>
      </c>
      <c r="G254" t="s">
        <v>2916</v>
      </c>
      <c r="H254" s="12" t="str">
        <f t="shared" si="6"/>
        <v>failed</v>
      </c>
      <c r="I254">
        <f t="shared" si="7"/>
        <v>80</v>
      </c>
      <c r="M254" t="str">
        <f>Crowdfunding!G254&amp;COUNTIF(Crowdfunding!G254:G$1001,Crowdfunding!G254)</f>
        <v>successful413</v>
      </c>
      <c r="N254" t="str">
        <f>Crowdfunding!G254</f>
        <v>successful</v>
      </c>
      <c r="O254">
        <f>Crowdfunding!H254</f>
        <v>59</v>
      </c>
    </row>
    <row r="255" spans="1:15" x14ac:dyDescent="0.25">
      <c r="A255" t="s">
        <v>2350</v>
      </c>
      <c r="B255" s="11" t="str">
        <f>VLOOKUP(A255,$M$2:$O$1001,2,FALSE)</f>
        <v>successful</v>
      </c>
      <c r="C255">
        <f>VLOOKUP(A255,$M$2:$O$1001,3,FALSE)</f>
        <v>126</v>
      </c>
      <c r="G255" t="s">
        <v>2917</v>
      </c>
      <c r="H255" s="12" t="str">
        <f t="shared" si="6"/>
        <v>failed</v>
      </c>
      <c r="I255">
        <f t="shared" si="7"/>
        <v>17</v>
      </c>
      <c r="M255" t="str">
        <f>Crowdfunding!G255&amp;COUNTIF(Crowdfunding!G255:G$1001,Crowdfunding!G255)</f>
        <v>failed279</v>
      </c>
      <c r="N255" t="str">
        <f>Crowdfunding!G255</f>
        <v>failed</v>
      </c>
      <c r="O255">
        <f>Crowdfunding!H255</f>
        <v>1335</v>
      </c>
    </row>
    <row r="256" spans="1:15" x14ac:dyDescent="0.25">
      <c r="A256" t="s">
        <v>2351</v>
      </c>
      <c r="B256" s="11" t="str">
        <f>VLOOKUP(A256,$M$2:$O$1001,2,FALSE)</f>
        <v>successful</v>
      </c>
      <c r="C256">
        <f>VLOOKUP(A256,$M$2:$O$1001,3,FALSE)</f>
        <v>221</v>
      </c>
      <c r="G256" t="s">
        <v>2918</v>
      </c>
      <c r="H256" s="12" t="str">
        <f t="shared" si="6"/>
        <v>failed</v>
      </c>
      <c r="I256">
        <f t="shared" si="7"/>
        <v>30</v>
      </c>
      <c r="M256" t="str">
        <f>Crowdfunding!G256&amp;COUNTIF(Crowdfunding!G256:G$1001,Crowdfunding!G256)</f>
        <v>successful412</v>
      </c>
      <c r="N256" t="str">
        <f>Crowdfunding!G256</f>
        <v>successful</v>
      </c>
      <c r="O256">
        <f>Crowdfunding!H256</f>
        <v>88</v>
      </c>
    </row>
    <row r="257" spans="1:15" x14ac:dyDescent="0.25">
      <c r="A257" t="s">
        <v>2352</v>
      </c>
      <c r="B257" s="11" t="str">
        <f>VLOOKUP(A257,$M$2:$O$1001,2,FALSE)</f>
        <v>successful</v>
      </c>
      <c r="C257">
        <f>VLOOKUP(A257,$M$2:$O$1001,3,FALSE)</f>
        <v>122</v>
      </c>
      <c r="G257" t="s">
        <v>2919</v>
      </c>
      <c r="H257" s="12" t="str">
        <f t="shared" si="6"/>
        <v>failed</v>
      </c>
      <c r="I257">
        <f t="shared" si="7"/>
        <v>108</v>
      </c>
      <c r="M257" t="str">
        <f>Crowdfunding!G257&amp;COUNTIF(Crowdfunding!G257:G$1001,Crowdfunding!G257)</f>
        <v>successful411</v>
      </c>
      <c r="N257" t="str">
        <f>Crowdfunding!G257</f>
        <v>successful</v>
      </c>
      <c r="O257">
        <f>Crowdfunding!H257</f>
        <v>1697</v>
      </c>
    </row>
    <row r="258" spans="1:15" x14ac:dyDescent="0.25">
      <c r="A258" t="s">
        <v>2353</v>
      </c>
      <c r="B258" s="11" t="str">
        <f>VLOOKUP(A258,$M$2:$O$1001,2,FALSE)</f>
        <v>successful</v>
      </c>
      <c r="C258">
        <f>VLOOKUP(A258,$M$2:$O$1001,3,FALSE)</f>
        <v>135</v>
      </c>
      <c r="G258" t="s">
        <v>2920</v>
      </c>
      <c r="H258" s="12" t="str">
        <f t="shared" ref="H258:H321" si="8">VLOOKUP(G258,$M$2:$O$1001,2,FALSE)</f>
        <v>failed</v>
      </c>
      <c r="I258">
        <f t="shared" ref="I258:I321" si="9">VLOOKUP(G258,$M$2:$O$1001,3,FALSE)</f>
        <v>31</v>
      </c>
      <c r="M258" t="str">
        <f>Crowdfunding!G258&amp;COUNTIF(Crowdfunding!G258:G$1001,Crowdfunding!G258)</f>
        <v>failed278</v>
      </c>
      <c r="N258" t="str">
        <f>Crowdfunding!G258</f>
        <v>failed</v>
      </c>
      <c r="O258">
        <f>Crowdfunding!H258</f>
        <v>15</v>
      </c>
    </row>
    <row r="259" spans="1:15" x14ac:dyDescent="0.25">
      <c r="A259" t="s">
        <v>2354</v>
      </c>
      <c r="B259" s="11" t="str">
        <f>VLOOKUP(A259,$M$2:$O$1001,2,FALSE)</f>
        <v>successful</v>
      </c>
      <c r="C259">
        <f>VLOOKUP(A259,$M$2:$O$1001,3,FALSE)</f>
        <v>554</v>
      </c>
      <c r="G259" t="s">
        <v>2921</v>
      </c>
      <c r="H259" s="12" t="str">
        <f t="shared" si="8"/>
        <v>failed</v>
      </c>
      <c r="I259">
        <f t="shared" si="9"/>
        <v>16</v>
      </c>
      <c r="M259" t="str">
        <f>Crowdfunding!G259&amp;COUNTIF(Crowdfunding!G259:G$1001,Crowdfunding!G259)</f>
        <v>successful410</v>
      </c>
      <c r="N259" t="str">
        <f>Crowdfunding!G259</f>
        <v>successful</v>
      </c>
      <c r="O259">
        <f>Crowdfunding!H259</f>
        <v>92</v>
      </c>
    </row>
    <row r="260" spans="1:15" x14ac:dyDescent="0.25">
      <c r="A260" t="s">
        <v>2355</v>
      </c>
      <c r="B260" s="11" t="str">
        <f>VLOOKUP(A260,$M$2:$O$1001,2,FALSE)</f>
        <v>successful</v>
      </c>
      <c r="C260">
        <f>VLOOKUP(A260,$M$2:$O$1001,3,FALSE)</f>
        <v>762</v>
      </c>
      <c r="G260" t="s">
        <v>2922</v>
      </c>
      <c r="H260" s="12" t="str">
        <f t="shared" si="8"/>
        <v>failed</v>
      </c>
      <c r="I260">
        <f t="shared" si="9"/>
        <v>803</v>
      </c>
      <c r="M260" t="str">
        <f>Crowdfunding!G260&amp;COUNTIF(Crowdfunding!G260:G$1001,Crowdfunding!G260)</f>
        <v>successful409</v>
      </c>
      <c r="N260" t="str">
        <f>Crowdfunding!G260</f>
        <v>successful</v>
      </c>
      <c r="O260">
        <f>Crowdfunding!H260</f>
        <v>186</v>
      </c>
    </row>
    <row r="261" spans="1:15" x14ac:dyDescent="0.25">
      <c r="A261" t="s">
        <v>2356</v>
      </c>
      <c r="B261" s="11" t="str">
        <f>VLOOKUP(A261,$M$2:$O$1001,2,FALSE)</f>
        <v>successful</v>
      </c>
      <c r="C261">
        <f>VLOOKUP(A261,$M$2:$O$1001,3,FALSE)</f>
        <v>2985</v>
      </c>
      <c r="G261" t="s">
        <v>2923</v>
      </c>
      <c r="H261" s="12" t="str">
        <f t="shared" si="8"/>
        <v>failed</v>
      </c>
      <c r="I261">
        <f t="shared" si="9"/>
        <v>7</v>
      </c>
      <c r="M261" t="str">
        <f>Crowdfunding!G261&amp;COUNTIF(Crowdfunding!G261:G$1001,Crowdfunding!G261)</f>
        <v>successful408</v>
      </c>
      <c r="N261" t="str">
        <f>Crowdfunding!G261</f>
        <v>successful</v>
      </c>
      <c r="O261">
        <f>Crowdfunding!H261</f>
        <v>138</v>
      </c>
    </row>
    <row r="262" spans="1:15" x14ac:dyDescent="0.25">
      <c r="A262" t="s">
        <v>2357</v>
      </c>
      <c r="B262" s="11" t="str">
        <f>VLOOKUP(A262,$M$2:$O$1001,2,FALSE)</f>
        <v>successful</v>
      </c>
      <c r="C262">
        <f>VLOOKUP(A262,$M$2:$O$1001,3,FALSE)</f>
        <v>156</v>
      </c>
      <c r="G262" t="s">
        <v>2924</v>
      </c>
      <c r="H262" s="12" t="str">
        <f t="shared" si="8"/>
        <v>failed</v>
      </c>
      <c r="I262">
        <f t="shared" si="9"/>
        <v>32</v>
      </c>
      <c r="M262" t="str">
        <f>Crowdfunding!G262&amp;COUNTIF(Crowdfunding!G262:G$1001,Crowdfunding!G262)</f>
        <v>successful407</v>
      </c>
      <c r="N262" t="str">
        <f>Crowdfunding!G262</f>
        <v>successful</v>
      </c>
      <c r="O262">
        <f>Crowdfunding!H262</f>
        <v>261</v>
      </c>
    </row>
    <row r="263" spans="1:15" x14ac:dyDescent="0.25">
      <c r="A263" t="s">
        <v>2358</v>
      </c>
      <c r="B263" s="11" t="str">
        <f>VLOOKUP(A263,$M$2:$O$1001,2,FALSE)</f>
        <v>successful</v>
      </c>
      <c r="C263">
        <f>VLOOKUP(A263,$M$2:$O$1001,3,FALSE)</f>
        <v>88</v>
      </c>
      <c r="G263" t="s">
        <v>2925</v>
      </c>
      <c r="H263" s="12" t="str">
        <f t="shared" si="8"/>
        <v>failed</v>
      </c>
      <c r="I263">
        <f t="shared" si="9"/>
        <v>245</v>
      </c>
      <c r="M263" t="str">
        <f>Crowdfunding!G263&amp;COUNTIF(Crowdfunding!G263:G$1001,Crowdfunding!G263)</f>
        <v>failed277</v>
      </c>
      <c r="N263" t="str">
        <f>Crowdfunding!G263</f>
        <v>failed</v>
      </c>
      <c r="O263">
        <f>Crowdfunding!H263</f>
        <v>454</v>
      </c>
    </row>
    <row r="264" spans="1:15" x14ac:dyDescent="0.25">
      <c r="A264" t="s">
        <v>2359</v>
      </c>
      <c r="B264" s="11" t="str">
        <f>VLOOKUP(A264,$M$2:$O$1001,2,FALSE)</f>
        <v>successful</v>
      </c>
      <c r="C264">
        <f>VLOOKUP(A264,$M$2:$O$1001,3,FALSE)</f>
        <v>84</v>
      </c>
      <c r="G264" t="s">
        <v>2926</v>
      </c>
      <c r="H264" s="12" t="str">
        <f t="shared" si="8"/>
        <v>failed</v>
      </c>
      <c r="I264">
        <f t="shared" si="9"/>
        <v>1</v>
      </c>
      <c r="M264" t="str">
        <f>Crowdfunding!G264&amp;COUNTIF(Crowdfunding!G264:G$1001,Crowdfunding!G264)</f>
        <v>successful406</v>
      </c>
      <c r="N264" t="str">
        <f>Crowdfunding!G264</f>
        <v>successful</v>
      </c>
      <c r="O264">
        <f>Crowdfunding!H264</f>
        <v>107</v>
      </c>
    </row>
    <row r="265" spans="1:15" x14ac:dyDescent="0.25">
      <c r="A265" t="s">
        <v>2360</v>
      </c>
      <c r="B265" s="11" t="str">
        <f>VLOOKUP(A265,$M$2:$O$1001,2,FALSE)</f>
        <v>successful</v>
      </c>
      <c r="C265">
        <f>VLOOKUP(A265,$M$2:$O$1001,3,FALSE)</f>
        <v>247</v>
      </c>
      <c r="G265" t="s">
        <v>2927</v>
      </c>
      <c r="H265" s="12" t="str">
        <f t="shared" si="8"/>
        <v>failed</v>
      </c>
      <c r="I265">
        <f t="shared" si="9"/>
        <v>49</v>
      </c>
      <c r="M265" t="str">
        <f>Crowdfunding!G265&amp;COUNTIF(Crowdfunding!G265:G$1001,Crowdfunding!G265)</f>
        <v>successful405</v>
      </c>
      <c r="N265" t="str">
        <f>Crowdfunding!G265</f>
        <v>successful</v>
      </c>
      <c r="O265">
        <f>Crowdfunding!H265</f>
        <v>199</v>
      </c>
    </row>
    <row r="266" spans="1:15" x14ac:dyDescent="0.25">
      <c r="A266" t="s">
        <v>2361</v>
      </c>
      <c r="B266" s="11" t="str">
        <f>VLOOKUP(A266,$M$2:$O$1001,2,FALSE)</f>
        <v>successful</v>
      </c>
      <c r="C266">
        <f>VLOOKUP(A266,$M$2:$O$1001,3,FALSE)</f>
        <v>1052</v>
      </c>
      <c r="G266" t="s">
        <v>2928</v>
      </c>
      <c r="H266" s="12" t="str">
        <f t="shared" si="8"/>
        <v>failed</v>
      </c>
      <c r="I266">
        <f t="shared" si="9"/>
        <v>104</v>
      </c>
      <c r="M266" t="str">
        <f>Crowdfunding!G266&amp;COUNTIF(Crowdfunding!G266:G$1001,Crowdfunding!G266)</f>
        <v>successful404</v>
      </c>
      <c r="N266" t="str">
        <f>Crowdfunding!G266</f>
        <v>successful</v>
      </c>
      <c r="O266">
        <f>Crowdfunding!H266</f>
        <v>5512</v>
      </c>
    </row>
    <row r="267" spans="1:15" x14ac:dyDescent="0.25">
      <c r="A267" t="s">
        <v>2362</v>
      </c>
      <c r="B267" s="11" t="str">
        <f>VLOOKUP(A267,$M$2:$O$1001,2,FALSE)</f>
        <v>successful</v>
      </c>
      <c r="C267">
        <f>VLOOKUP(A267,$M$2:$O$1001,3,FALSE)</f>
        <v>140</v>
      </c>
      <c r="G267" t="s">
        <v>2929</v>
      </c>
      <c r="H267" s="12" t="str">
        <f t="shared" si="8"/>
        <v>failed</v>
      </c>
      <c r="I267">
        <f t="shared" si="9"/>
        <v>38</v>
      </c>
      <c r="M267" t="str">
        <f>Crowdfunding!G267&amp;COUNTIF(Crowdfunding!G267:G$1001,Crowdfunding!G267)</f>
        <v>successful403</v>
      </c>
      <c r="N267" t="str">
        <f>Crowdfunding!G267</f>
        <v>successful</v>
      </c>
      <c r="O267">
        <f>Crowdfunding!H267</f>
        <v>86</v>
      </c>
    </row>
    <row r="268" spans="1:15" x14ac:dyDescent="0.25">
      <c r="A268" t="s">
        <v>2363</v>
      </c>
      <c r="B268" s="11" t="str">
        <f>VLOOKUP(A268,$M$2:$O$1001,2,FALSE)</f>
        <v>successful</v>
      </c>
      <c r="C268">
        <f>VLOOKUP(A268,$M$2:$O$1001,3,FALSE)</f>
        <v>202</v>
      </c>
      <c r="G268" t="s">
        <v>2930</v>
      </c>
      <c r="H268" s="12" t="str">
        <f t="shared" si="8"/>
        <v>failed</v>
      </c>
      <c r="I268">
        <f t="shared" si="9"/>
        <v>1910</v>
      </c>
      <c r="M268" t="str">
        <f>Crowdfunding!G268&amp;COUNTIF(Crowdfunding!G268:G$1001,Crowdfunding!G268)</f>
        <v>failed276</v>
      </c>
      <c r="N268" t="str">
        <f>Crowdfunding!G268</f>
        <v>failed</v>
      </c>
      <c r="O268">
        <f>Crowdfunding!H268</f>
        <v>3182</v>
      </c>
    </row>
    <row r="269" spans="1:15" x14ac:dyDescent="0.25">
      <c r="A269" t="s">
        <v>2364</v>
      </c>
      <c r="B269" s="11" t="str">
        <f>VLOOKUP(A269,$M$2:$O$1001,2,FALSE)</f>
        <v>successful</v>
      </c>
      <c r="C269">
        <f>VLOOKUP(A269,$M$2:$O$1001,3,FALSE)</f>
        <v>2218</v>
      </c>
      <c r="G269" t="s">
        <v>2931</v>
      </c>
      <c r="H269" s="12" t="str">
        <f t="shared" si="8"/>
        <v>failed</v>
      </c>
      <c r="I269">
        <f t="shared" si="9"/>
        <v>10</v>
      </c>
      <c r="M269" t="str">
        <f>Crowdfunding!G269&amp;COUNTIF(Crowdfunding!G269:G$1001,Crowdfunding!G269)</f>
        <v>successful402</v>
      </c>
      <c r="N269" t="str">
        <f>Crowdfunding!G269</f>
        <v>successful</v>
      </c>
      <c r="O269">
        <f>Crowdfunding!H269</f>
        <v>2768</v>
      </c>
    </row>
    <row r="270" spans="1:15" x14ac:dyDescent="0.25">
      <c r="A270" t="s">
        <v>2365</v>
      </c>
      <c r="B270" s="11" t="str">
        <f>VLOOKUP(A270,$M$2:$O$1001,2,FALSE)</f>
        <v>successful</v>
      </c>
      <c r="C270">
        <f>VLOOKUP(A270,$M$2:$O$1001,3,FALSE)</f>
        <v>126</v>
      </c>
      <c r="G270" t="s">
        <v>2932</v>
      </c>
      <c r="H270" s="12" t="str">
        <f t="shared" si="8"/>
        <v>failed</v>
      </c>
      <c r="I270">
        <f t="shared" si="9"/>
        <v>908</v>
      </c>
      <c r="M270" t="str">
        <f>Crowdfunding!G270&amp;COUNTIF(Crowdfunding!G270:G$1001,Crowdfunding!G270)</f>
        <v>successful401</v>
      </c>
      <c r="N270" t="str">
        <f>Crowdfunding!G270</f>
        <v>successful</v>
      </c>
      <c r="O270">
        <f>Crowdfunding!H270</f>
        <v>48</v>
      </c>
    </row>
    <row r="271" spans="1:15" x14ac:dyDescent="0.25">
      <c r="A271" t="s">
        <v>2366</v>
      </c>
      <c r="B271" s="11" t="str">
        <f>VLOOKUP(A271,$M$2:$O$1001,2,FALSE)</f>
        <v>successful</v>
      </c>
      <c r="C271">
        <f>VLOOKUP(A271,$M$2:$O$1001,3,FALSE)</f>
        <v>147</v>
      </c>
      <c r="G271" t="s">
        <v>2933</v>
      </c>
      <c r="H271" s="12" t="str">
        <f t="shared" si="8"/>
        <v>failed</v>
      </c>
      <c r="I271">
        <f t="shared" si="9"/>
        <v>137</v>
      </c>
      <c r="M271" t="str">
        <f>Crowdfunding!G271&amp;COUNTIF(Crowdfunding!G271:G$1001,Crowdfunding!G271)</f>
        <v>successful400</v>
      </c>
      <c r="N271" t="str">
        <f>Crowdfunding!G271</f>
        <v>successful</v>
      </c>
      <c r="O271">
        <f>Crowdfunding!H271</f>
        <v>87</v>
      </c>
    </row>
    <row r="272" spans="1:15" x14ac:dyDescent="0.25">
      <c r="A272" t="s">
        <v>2367</v>
      </c>
      <c r="B272" s="11" t="str">
        <f>VLOOKUP(A272,$M$2:$O$1001,2,FALSE)</f>
        <v>successful</v>
      </c>
      <c r="C272">
        <f>VLOOKUP(A272,$M$2:$O$1001,3,FALSE)</f>
        <v>89</v>
      </c>
      <c r="G272" t="s">
        <v>2934</v>
      </c>
      <c r="H272" s="12" t="str">
        <f t="shared" si="8"/>
        <v>failed</v>
      </c>
      <c r="I272">
        <f t="shared" si="9"/>
        <v>132</v>
      </c>
      <c r="M272" t="str">
        <f>Crowdfunding!G272&amp;COUNTIF(Crowdfunding!G272:G$1001,Crowdfunding!G272)</f>
        <v>canceled44</v>
      </c>
      <c r="N272" t="str">
        <f>Crowdfunding!G272</f>
        <v>canceled</v>
      </c>
      <c r="O272">
        <f>Crowdfunding!H272</f>
        <v>1890</v>
      </c>
    </row>
    <row r="273" spans="1:15" x14ac:dyDescent="0.25">
      <c r="A273" t="s">
        <v>2368</v>
      </c>
      <c r="B273" s="11" t="str">
        <f>VLOOKUP(A273,$M$2:$O$1001,2,FALSE)</f>
        <v>successful</v>
      </c>
      <c r="C273">
        <f>VLOOKUP(A273,$M$2:$O$1001,3,FALSE)</f>
        <v>369</v>
      </c>
      <c r="G273" t="s">
        <v>2935</v>
      </c>
      <c r="H273" s="12" t="str">
        <f t="shared" si="8"/>
        <v>failed</v>
      </c>
      <c r="I273">
        <f t="shared" si="9"/>
        <v>29</v>
      </c>
      <c r="M273" t="str">
        <f>Crowdfunding!G273&amp;COUNTIF(Crowdfunding!G273:G$1001,Crowdfunding!G273)</f>
        <v>live12</v>
      </c>
      <c r="N273" t="str">
        <f>Crowdfunding!G273</f>
        <v>live</v>
      </c>
      <c r="O273">
        <f>Crowdfunding!H273</f>
        <v>61</v>
      </c>
    </row>
    <row r="274" spans="1:15" x14ac:dyDescent="0.25">
      <c r="A274" t="s">
        <v>2369</v>
      </c>
      <c r="B274" s="11" t="str">
        <f>VLOOKUP(A274,$M$2:$O$1001,2,FALSE)</f>
        <v>successful</v>
      </c>
      <c r="C274">
        <f>VLOOKUP(A274,$M$2:$O$1001,3,FALSE)</f>
        <v>32</v>
      </c>
      <c r="G274" t="s">
        <v>2936</v>
      </c>
      <c r="H274" s="12" t="str">
        <f t="shared" si="8"/>
        <v>failed</v>
      </c>
      <c r="I274">
        <f t="shared" si="9"/>
        <v>2062</v>
      </c>
      <c r="M274" t="str">
        <f>Crowdfunding!G274&amp;COUNTIF(Crowdfunding!G274:G$1001,Crowdfunding!G274)</f>
        <v>successful399</v>
      </c>
      <c r="N274" t="str">
        <f>Crowdfunding!G274</f>
        <v>successful</v>
      </c>
      <c r="O274">
        <f>Crowdfunding!H274</f>
        <v>1894</v>
      </c>
    </row>
    <row r="275" spans="1:15" x14ac:dyDescent="0.25">
      <c r="A275" t="s">
        <v>2370</v>
      </c>
      <c r="B275" s="11" t="str">
        <f>VLOOKUP(A275,$M$2:$O$1001,2,FALSE)</f>
        <v>successful</v>
      </c>
      <c r="C275">
        <f>VLOOKUP(A275,$M$2:$O$1001,3,FALSE)</f>
        <v>1773</v>
      </c>
      <c r="G275" t="s">
        <v>2937</v>
      </c>
      <c r="H275" s="12" t="str">
        <f t="shared" si="8"/>
        <v>failed</v>
      </c>
      <c r="I275">
        <f t="shared" si="9"/>
        <v>133</v>
      </c>
      <c r="M275" t="str">
        <f>Crowdfunding!G275&amp;COUNTIF(Crowdfunding!G275:G$1001,Crowdfunding!G275)</f>
        <v>successful398</v>
      </c>
      <c r="N275" t="str">
        <f>Crowdfunding!G275</f>
        <v>successful</v>
      </c>
      <c r="O275">
        <f>Crowdfunding!H275</f>
        <v>282</v>
      </c>
    </row>
    <row r="276" spans="1:15" x14ac:dyDescent="0.25">
      <c r="A276" t="s">
        <v>2371</v>
      </c>
      <c r="B276" s="11" t="str">
        <f>VLOOKUP(A276,$M$2:$O$1001,2,FALSE)</f>
        <v>successful</v>
      </c>
      <c r="C276">
        <f>VLOOKUP(A276,$M$2:$O$1001,3,FALSE)</f>
        <v>78</v>
      </c>
      <c r="G276" t="s">
        <v>2938</v>
      </c>
      <c r="H276" s="12" t="str">
        <f t="shared" si="8"/>
        <v>failed</v>
      </c>
      <c r="I276">
        <f t="shared" si="9"/>
        <v>15</v>
      </c>
      <c r="M276" t="str">
        <f>Crowdfunding!G276&amp;COUNTIF(Crowdfunding!G276:G$1001,Crowdfunding!G276)</f>
        <v>failed275</v>
      </c>
      <c r="N276" t="str">
        <f>Crowdfunding!G276</f>
        <v>failed</v>
      </c>
      <c r="O276">
        <f>Crowdfunding!H276</f>
        <v>15</v>
      </c>
    </row>
    <row r="277" spans="1:15" x14ac:dyDescent="0.25">
      <c r="A277" t="s">
        <v>2372</v>
      </c>
      <c r="B277" s="11" t="str">
        <f>VLOOKUP(A277,$M$2:$O$1001,2,FALSE)</f>
        <v>successful</v>
      </c>
      <c r="C277">
        <f>VLOOKUP(A277,$M$2:$O$1001,3,FALSE)</f>
        <v>239</v>
      </c>
      <c r="G277" t="s">
        <v>2939</v>
      </c>
      <c r="H277" s="12" t="str">
        <f t="shared" si="8"/>
        <v>failed</v>
      </c>
      <c r="I277">
        <f t="shared" si="9"/>
        <v>3182</v>
      </c>
      <c r="M277" t="str">
        <f>Crowdfunding!G277&amp;COUNTIF(Crowdfunding!G277:G$1001,Crowdfunding!G277)</f>
        <v>successful397</v>
      </c>
      <c r="N277" t="str">
        <f>Crowdfunding!G277</f>
        <v>successful</v>
      </c>
      <c r="O277">
        <f>Crowdfunding!H277</f>
        <v>116</v>
      </c>
    </row>
    <row r="278" spans="1:15" x14ac:dyDescent="0.25">
      <c r="A278" t="s">
        <v>2373</v>
      </c>
      <c r="B278" s="11" t="str">
        <f>VLOOKUP(A278,$M$2:$O$1001,2,FALSE)</f>
        <v>successful</v>
      </c>
      <c r="C278">
        <f>VLOOKUP(A278,$M$2:$O$1001,3,FALSE)</f>
        <v>131</v>
      </c>
      <c r="G278" t="s">
        <v>2940</v>
      </c>
      <c r="H278" s="12" t="str">
        <f t="shared" si="8"/>
        <v>failed</v>
      </c>
      <c r="I278">
        <f t="shared" si="9"/>
        <v>454</v>
      </c>
      <c r="M278" t="str">
        <f>Crowdfunding!G278&amp;COUNTIF(Crowdfunding!G278:G$1001,Crowdfunding!G278)</f>
        <v>failed274</v>
      </c>
      <c r="N278" t="str">
        <f>Crowdfunding!G278</f>
        <v>failed</v>
      </c>
      <c r="O278">
        <f>Crowdfunding!H278</f>
        <v>133</v>
      </c>
    </row>
    <row r="279" spans="1:15" x14ac:dyDescent="0.25">
      <c r="A279" t="s">
        <v>2374</v>
      </c>
      <c r="B279" s="11" t="str">
        <f>VLOOKUP(A279,$M$2:$O$1001,2,FALSE)</f>
        <v>successful</v>
      </c>
      <c r="C279">
        <f>VLOOKUP(A279,$M$2:$O$1001,3,FALSE)</f>
        <v>3657</v>
      </c>
      <c r="G279" t="s">
        <v>2941</v>
      </c>
      <c r="H279" s="12" t="str">
        <f t="shared" si="8"/>
        <v>failed</v>
      </c>
      <c r="I279">
        <f t="shared" si="9"/>
        <v>15</v>
      </c>
      <c r="M279" t="str">
        <f>Crowdfunding!G279&amp;COUNTIF(Crowdfunding!G279:G$1001,Crowdfunding!G279)</f>
        <v>successful396</v>
      </c>
      <c r="N279" t="str">
        <f>Crowdfunding!G279</f>
        <v>successful</v>
      </c>
      <c r="O279">
        <f>Crowdfunding!H279</f>
        <v>83</v>
      </c>
    </row>
    <row r="280" spans="1:15" x14ac:dyDescent="0.25">
      <c r="A280" t="s">
        <v>2375</v>
      </c>
      <c r="B280" s="11" t="str">
        <f>VLOOKUP(A280,$M$2:$O$1001,2,FALSE)</f>
        <v>successful</v>
      </c>
      <c r="C280">
        <f>VLOOKUP(A280,$M$2:$O$1001,3,FALSE)</f>
        <v>2528</v>
      </c>
      <c r="G280" t="s">
        <v>2942</v>
      </c>
      <c r="H280" s="12" t="str">
        <f t="shared" si="8"/>
        <v>failed</v>
      </c>
      <c r="I280">
        <f t="shared" si="9"/>
        <v>1335</v>
      </c>
      <c r="M280" t="str">
        <f>Crowdfunding!G280&amp;COUNTIF(Crowdfunding!G280:G$1001,Crowdfunding!G280)</f>
        <v>successful395</v>
      </c>
      <c r="N280" t="str">
        <f>Crowdfunding!G280</f>
        <v>successful</v>
      </c>
      <c r="O280">
        <f>Crowdfunding!H280</f>
        <v>91</v>
      </c>
    </row>
    <row r="281" spans="1:15" x14ac:dyDescent="0.25">
      <c r="A281" t="s">
        <v>2376</v>
      </c>
      <c r="B281" s="11" t="str">
        <f>VLOOKUP(A281,$M$2:$O$1001,2,FALSE)</f>
        <v>successful</v>
      </c>
      <c r="C281">
        <f>VLOOKUP(A281,$M$2:$O$1001,3,FALSE)</f>
        <v>460</v>
      </c>
      <c r="G281" t="s">
        <v>2943</v>
      </c>
      <c r="H281" s="12" t="str">
        <f t="shared" si="8"/>
        <v>failed</v>
      </c>
      <c r="I281">
        <f t="shared" si="9"/>
        <v>101</v>
      </c>
      <c r="M281" t="str">
        <f>Crowdfunding!G281&amp;COUNTIF(Crowdfunding!G281:G$1001,Crowdfunding!G281)</f>
        <v>successful394</v>
      </c>
      <c r="N281" t="str">
        <f>Crowdfunding!G281</f>
        <v>successful</v>
      </c>
      <c r="O281">
        <f>Crowdfunding!H281</f>
        <v>546</v>
      </c>
    </row>
    <row r="282" spans="1:15" x14ac:dyDescent="0.25">
      <c r="A282" t="s">
        <v>2377</v>
      </c>
      <c r="B282" s="11" t="str">
        <f>VLOOKUP(A282,$M$2:$O$1001,2,FALSE)</f>
        <v>successful</v>
      </c>
      <c r="C282">
        <f>VLOOKUP(A282,$M$2:$O$1001,3,FALSE)</f>
        <v>186</v>
      </c>
      <c r="G282" t="s">
        <v>2944</v>
      </c>
      <c r="H282" s="12" t="str">
        <f t="shared" si="8"/>
        <v>failed</v>
      </c>
      <c r="I282">
        <f t="shared" si="9"/>
        <v>1</v>
      </c>
      <c r="M282" t="str">
        <f>Crowdfunding!G282&amp;COUNTIF(Crowdfunding!G282:G$1001,Crowdfunding!G282)</f>
        <v>successful393</v>
      </c>
      <c r="N282" t="str">
        <f>Crowdfunding!G282</f>
        <v>successful</v>
      </c>
      <c r="O282">
        <f>Crowdfunding!H282</f>
        <v>393</v>
      </c>
    </row>
    <row r="283" spans="1:15" x14ac:dyDescent="0.25">
      <c r="A283" t="s">
        <v>2378</v>
      </c>
      <c r="B283" s="11" t="str">
        <f>VLOOKUP(A283,$M$2:$O$1001,2,FALSE)</f>
        <v>successful</v>
      </c>
      <c r="C283">
        <f>VLOOKUP(A283,$M$2:$O$1001,3,FALSE)</f>
        <v>195</v>
      </c>
      <c r="G283" t="s">
        <v>2945</v>
      </c>
      <c r="H283" s="12" t="str">
        <f t="shared" si="8"/>
        <v>failed</v>
      </c>
      <c r="I283">
        <f t="shared" si="9"/>
        <v>41</v>
      </c>
      <c r="M283" t="str">
        <f>Crowdfunding!G283&amp;COUNTIF(Crowdfunding!G283:G$1001,Crowdfunding!G283)</f>
        <v>failed273</v>
      </c>
      <c r="N283" t="str">
        <f>Crowdfunding!G283</f>
        <v>failed</v>
      </c>
      <c r="O283">
        <f>Crowdfunding!H283</f>
        <v>2062</v>
      </c>
    </row>
    <row r="284" spans="1:15" x14ac:dyDescent="0.25">
      <c r="A284" t="s">
        <v>2379</v>
      </c>
      <c r="B284" s="11" t="str">
        <f>VLOOKUP(A284,$M$2:$O$1001,2,FALSE)</f>
        <v>successful</v>
      </c>
      <c r="C284">
        <f>VLOOKUP(A284,$M$2:$O$1001,3,FALSE)</f>
        <v>268</v>
      </c>
      <c r="G284" t="s">
        <v>2946</v>
      </c>
      <c r="H284" s="12" t="str">
        <f t="shared" si="8"/>
        <v>failed</v>
      </c>
      <c r="I284">
        <f t="shared" si="9"/>
        <v>57</v>
      </c>
      <c r="M284" t="str">
        <f>Crowdfunding!G284&amp;COUNTIF(Crowdfunding!G284:G$1001,Crowdfunding!G284)</f>
        <v>successful392</v>
      </c>
      <c r="N284" t="str">
        <f>Crowdfunding!G284</f>
        <v>successful</v>
      </c>
      <c r="O284">
        <f>Crowdfunding!H284</f>
        <v>133</v>
      </c>
    </row>
    <row r="285" spans="1:15" x14ac:dyDescent="0.25">
      <c r="A285" t="s">
        <v>2380</v>
      </c>
      <c r="B285" s="11" t="str">
        <f>VLOOKUP(A285,$M$2:$O$1001,2,FALSE)</f>
        <v>successful</v>
      </c>
      <c r="C285">
        <f>VLOOKUP(A285,$M$2:$O$1001,3,FALSE)</f>
        <v>64</v>
      </c>
      <c r="G285" t="s">
        <v>2947</v>
      </c>
      <c r="H285" s="12" t="str">
        <f t="shared" si="8"/>
        <v>failed</v>
      </c>
      <c r="I285">
        <f t="shared" si="9"/>
        <v>92</v>
      </c>
      <c r="M285" t="str">
        <f>Crowdfunding!G285&amp;COUNTIF(Crowdfunding!G285:G$1001,Crowdfunding!G285)</f>
        <v>failed272</v>
      </c>
      <c r="N285" t="str">
        <f>Crowdfunding!G285</f>
        <v>failed</v>
      </c>
      <c r="O285">
        <f>Crowdfunding!H285</f>
        <v>29</v>
      </c>
    </row>
    <row r="286" spans="1:15" x14ac:dyDescent="0.25">
      <c r="A286" t="s">
        <v>2381</v>
      </c>
      <c r="B286" s="11" t="str">
        <f>VLOOKUP(A286,$M$2:$O$1001,2,FALSE)</f>
        <v>successful</v>
      </c>
      <c r="C286">
        <f>VLOOKUP(A286,$M$2:$O$1001,3,FALSE)</f>
        <v>2443</v>
      </c>
      <c r="G286" t="s">
        <v>2948</v>
      </c>
      <c r="H286" s="12" t="str">
        <f t="shared" si="8"/>
        <v>failed</v>
      </c>
      <c r="I286">
        <f t="shared" si="9"/>
        <v>931</v>
      </c>
      <c r="M286" t="str">
        <f>Crowdfunding!G286&amp;COUNTIF(Crowdfunding!G286:G$1001,Crowdfunding!G286)</f>
        <v>failed271</v>
      </c>
      <c r="N286" t="str">
        <f>Crowdfunding!G286</f>
        <v>failed</v>
      </c>
      <c r="O286">
        <f>Crowdfunding!H286</f>
        <v>132</v>
      </c>
    </row>
    <row r="287" spans="1:15" x14ac:dyDescent="0.25">
      <c r="A287" t="s">
        <v>2382</v>
      </c>
      <c r="B287" s="11" t="str">
        <f>VLOOKUP(A287,$M$2:$O$1001,2,FALSE)</f>
        <v>successful</v>
      </c>
      <c r="C287">
        <f>VLOOKUP(A287,$M$2:$O$1001,3,FALSE)</f>
        <v>144</v>
      </c>
      <c r="G287" t="s">
        <v>2949</v>
      </c>
      <c r="H287" s="12" t="str">
        <f t="shared" si="8"/>
        <v>failed</v>
      </c>
      <c r="I287">
        <f t="shared" si="9"/>
        <v>2179</v>
      </c>
      <c r="M287" t="str">
        <f>Crowdfunding!G287&amp;COUNTIF(Crowdfunding!G287:G$1001,Crowdfunding!G287)</f>
        <v>successful391</v>
      </c>
      <c r="N287" t="str">
        <f>Crowdfunding!G287</f>
        <v>successful</v>
      </c>
      <c r="O287">
        <f>Crowdfunding!H287</f>
        <v>254</v>
      </c>
    </row>
    <row r="288" spans="1:15" x14ac:dyDescent="0.25">
      <c r="A288" t="s">
        <v>2383</v>
      </c>
      <c r="B288" s="11" t="str">
        <f>VLOOKUP(A288,$M$2:$O$1001,2,FALSE)</f>
        <v>successful</v>
      </c>
      <c r="C288">
        <f>VLOOKUP(A288,$M$2:$O$1001,3,FALSE)</f>
        <v>85</v>
      </c>
      <c r="G288" t="s">
        <v>2950</v>
      </c>
      <c r="H288" s="12" t="str">
        <f t="shared" si="8"/>
        <v>failed</v>
      </c>
      <c r="I288">
        <f t="shared" si="9"/>
        <v>17</v>
      </c>
      <c r="M288" t="str">
        <f>Crowdfunding!G288&amp;COUNTIF(Crowdfunding!G288:G$1001,Crowdfunding!G288)</f>
        <v>canceled43</v>
      </c>
      <c r="N288" t="str">
        <f>Crowdfunding!G288</f>
        <v>canceled</v>
      </c>
      <c r="O288">
        <f>Crowdfunding!H288</f>
        <v>184</v>
      </c>
    </row>
    <row r="289" spans="1:15" x14ac:dyDescent="0.25">
      <c r="A289" t="s">
        <v>2384</v>
      </c>
      <c r="B289" s="11" t="str">
        <f>VLOOKUP(A289,$M$2:$O$1001,2,FALSE)</f>
        <v>successful</v>
      </c>
      <c r="C289">
        <f>VLOOKUP(A289,$M$2:$O$1001,3,FALSE)</f>
        <v>115</v>
      </c>
      <c r="G289" t="s">
        <v>2951</v>
      </c>
      <c r="H289" s="12" t="str">
        <f t="shared" si="8"/>
        <v>failed</v>
      </c>
      <c r="I289">
        <f t="shared" si="9"/>
        <v>934</v>
      </c>
      <c r="M289" t="str">
        <f>Crowdfunding!G289&amp;COUNTIF(Crowdfunding!G289:G$1001,Crowdfunding!G289)</f>
        <v>successful390</v>
      </c>
      <c r="N289" t="str">
        <f>Crowdfunding!G289</f>
        <v>successful</v>
      </c>
      <c r="O289">
        <f>Crowdfunding!H289</f>
        <v>176</v>
      </c>
    </row>
    <row r="290" spans="1:15" x14ac:dyDescent="0.25">
      <c r="A290" t="s">
        <v>2385</v>
      </c>
      <c r="B290" s="11" t="str">
        <f>VLOOKUP(A290,$M$2:$O$1001,2,FALSE)</f>
        <v>successful</v>
      </c>
      <c r="C290">
        <f>VLOOKUP(A290,$M$2:$O$1001,3,FALSE)</f>
        <v>2346</v>
      </c>
      <c r="G290" t="s">
        <v>2952</v>
      </c>
      <c r="H290" s="12" t="str">
        <f t="shared" si="8"/>
        <v>failed</v>
      </c>
      <c r="I290">
        <f t="shared" si="9"/>
        <v>143</v>
      </c>
      <c r="M290" t="str">
        <f>Crowdfunding!G290&amp;COUNTIF(Crowdfunding!G290:G$1001,Crowdfunding!G290)</f>
        <v>failed270</v>
      </c>
      <c r="N290" t="str">
        <f>Crowdfunding!G290</f>
        <v>failed</v>
      </c>
      <c r="O290">
        <f>Crowdfunding!H290</f>
        <v>137</v>
      </c>
    </row>
    <row r="291" spans="1:15" x14ac:dyDescent="0.25">
      <c r="A291" t="s">
        <v>2386</v>
      </c>
      <c r="B291" s="11" t="str">
        <f>VLOOKUP(A291,$M$2:$O$1001,2,FALSE)</f>
        <v>successful</v>
      </c>
      <c r="C291">
        <f>VLOOKUP(A291,$M$2:$O$1001,3,FALSE)</f>
        <v>1572</v>
      </c>
      <c r="G291" t="s">
        <v>2953</v>
      </c>
      <c r="H291" s="12" t="str">
        <f t="shared" si="8"/>
        <v>failed</v>
      </c>
      <c r="I291">
        <f t="shared" si="9"/>
        <v>1625</v>
      </c>
      <c r="M291" t="str">
        <f>Crowdfunding!G291&amp;COUNTIF(Crowdfunding!G291:G$1001,Crowdfunding!G291)</f>
        <v>successful389</v>
      </c>
      <c r="N291" t="str">
        <f>Crowdfunding!G291</f>
        <v>successful</v>
      </c>
      <c r="O291">
        <f>Crowdfunding!H291</f>
        <v>337</v>
      </c>
    </row>
    <row r="292" spans="1:15" x14ac:dyDescent="0.25">
      <c r="A292" t="s">
        <v>2387</v>
      </c>
      <c r="B292" s="11" t="str">
        <f>VLOOKUP(A292,$M$2:$O$1001,2,FALSE)</f>
        <v>successful</v>
      </c>
      <c r="C292">
        <f>VLOOKUP(A292,$M$2:$O$1001,3,FALSE)</f>
        <v>87</v>
      </c>
      <c r="G292" t="s">
        <v>2954</v>
      </c>
      <c r="H292" s="12" t="str">
        <f t="shared" si="8"/>
        <v>failed</v>
      </c>
      <c r="I292">
        <f t="shared" si="9"/>
        <v>226</v>
      </c>
      <c r="M292" t="str">
        <f>Crowdfunding!G292&amp;COUNTIF(Crowdfunding!G292:G$1001,Crowdfunding!G292)</f>
        <v>failed269</v>
      </c>
      <c r="N292" t="str">
        <f>Crowdfunding!G292</f>
        <v>failed</v>
      </c>
      <c r="O292">
        <f>Crowdfunding!H292</f>
        <v>908</v>
      </c>
    </row>
    <row r="293" spans="1:15" x14ac:dyDescent="0.25">
      <c r="A293" t="s">
        <v>2388</v>
      </c>
      <c r="B293" s="11" t="str">
        <f>VLOOKUP(A293,$M$2:$O$1001,2,FALSE)</f>
        <v>successful</v>
      </c>
      <c r="C293">
        <f>VLOOKUP(A293,$M$2:$O$1001,3,FALSE)</f>
        <v>173</v>
      </c>
      <c r="G293" t="s">
        <v>2955</v>
      </c>
      <c r="H293" s="12" t="str">
        <f t="shared" si="8"/>
        <v>failed</v>
      </c>
      <c r="I293">
        <f t="shared" si="9"/>
        <v>40</v>
      </c>
      <c r="M293" t="str">
        <f>Crowdfunding!G293&amp;COUNTIF(Crowdfunding!G293:G$1001,Crowdfunding!G293)</f>
        <v>successful388</v>
      </c>
      <c r="N293" t="str">
        <f>Crowdfunding!G293</f>
        <v>successful</v>
      </c>
      <c r="O293">
        <f>Crowdfunding!H293</f>
        <v>107</v>
      </c>
    </row>
    <row r="294" spans="1:15" x14ac:dyDescent="0.25">
      <c r="A294" t="s">
        <v>2389</v>
      </c>
      <c r="B294" s="11" t="str">
        <f>VLOOKUP(A294,$M$2:$O$1001,2,FALSE)</f>
        <v>successful</v>
      </c>
      <c r="C294">
        <f>VLOOKUP(A294,$M$2:$O$1001,3,FALSE)</f>
        <v>2756</v>
      </c>
      <c r="G294" t="s">
        <v>2956</v>
      </c>
      <c r="H294" s="12" t="str">
        <f t="shared" si="8"/>
        <v>failed</v>
      </c>
      <c r="I294">
        <f t="shared" si="9"/>
        <v>1</v>
      </c>
      <c r="M294" t="str">
        <f>Crowdfunding!G294&amp;COUNTIF(Crowdfunding!G294:G$1001,Crowdfunding!G294)</f>
        <v>failed268</v>
      </c>
      <c r="N294" t="str">
        <f>Crowdfunding!G294</f>
        <v>failed</v>
      </c>
      <c r="O294">
        <f>Crowdfunding!H294</f>
        <v>10</v>
      </c>
    </row>
    <row r="295" spans="1:15" x14ac:dyDescent="0.25">
      <c r="A295" t="s">
        <v>2390</v>
      </c>
      <c r="B295" s="11" t="str">
        <f>VLOOKUP(A295,$M$2:$O$1001,2,FALSE)</f>
        <v>successful</v>
      </c>
      <c r="C295">
        <f>VLOOKUP(A295,$M$2:$O$1001,3,FALSE)</f>
        <v>211</v>
      </c>
      <c r="G295" t="s">
        <v>2957</v>
      </c>
      <c r="H295" s="12" t="str">
        <f t="shared" si="8"/>
        <v>failed</v>
      </c>
      <c r="I295">
        <f t="shared" si="9"/>
        <v>13</v>
      </c>
      <c r="M295" t="str">
        <f>Crowdfunding!G295&amp;COUNTIF(Crowdfunding!G295:G$1001,Crowdfunding!G295)</f>
        <v>canceled42</v>
      </c>
      <c r="N295" t="str">
        <f>Crowdfunding!G295</f>
        <v>canceled</v>
      </c>
      <c r="O295">
        <f>Crowdfunding!H295</f>
        <v>32</v>
      </c>
    </row>
    <row r="296" spans="1:15" x14ac:dyDescent="0.25">
      <c r="A296" t="s">
        <v>2391</v>
      </c>
      <c r="B296" s="11" t="str">
        <f>VLOOKUP(A296,$M$2:$O$1001,2,FALSE)</f>
        <v>successful</v>
      </c>
      <c r="C296">
        <f>VLOOKUP(A296,$M$2:$O$1001,3,FALSE)</f>
        <v>142</v>
      </c>
      <c r="G296" t="s">
        <v>2958</v>
      </c>
      <c r="H296" s="12" t="str">
        <f t="shared" si="8"/>
        <v>failed</v>
      </c>
      <c r="I296">
        <f t="shared" si="9"/>
        <v>168</v>
      </c>
      <c r="M296" t="str">
        <f>Crowdfunding!G296&amp;COUNTIF(Crowdfunding!G296:G$1001,Crowdfunding!G296)</f>
        <v>successful387</v>
      </c>
      <c r="N296" t="str">
        <f>Crowdfunding!G296</f>
        <v>successful</v>
      </c>
      <c r="O296">
        <f>Crowdfunding!H296</f>
        <v>183</v>
      </c>
    </row>
    <row r="297" spans="1:15" x14ac:dyDescent="0.25">
      <c r="A297" t="s">
        <v>2392</v>
      </c>
      <c r="B297" s="11" t="str">
        <f>VLOOKUP(A297,$M$2:$O$1001,2,FALSE)</f>
        <v>successful</v>
      </c>
      <c r="C297">
        <f>VLOOKUP(A297,$M$2:$O$1001,3,FALSE)</f>
        <v>106</v>
      </c>
      <c r="G297" t="s">
        <v>2959</v>
      </c>
      <c r="H297" s="12" t="str">
        <f t="shared" si="8"/>
        <v>failed</v>
      </c>
      <c r="I297">
        <f t="shared" si="9"/>
        <v>100</v>
      </c>
      <c r="M297" t="str">
        <f>Crowdfunding!G297&amp;COUNTIF(Crowdfunding!G297:G$1001,Crowdfunding!G297)</f>
        <v>failed267</v>
      </c>
      <c r="N297" t="str">
        <f>Crowdfunding!G297</f>
        <v>failed</v>
      </c>
      <c r="O297">
        <f>Crowdfunding!H297</f>
        <v>1910</v>
      </c>
    </row>
    <row r="298" spans="1:15" x14ac:dyDescent="0.25">
      <c r="A298" t="s">
        <v>2393</v>
      </c>
      <c r="B298" s="11" t="str">
        <f>VLOOKUP(A298,$M$2:$O$1001,2,FALSE)</f>
        <v>successful</v>
      </c>
      <c r="C298">
        <f>VLOOKUP(A298,$M$2:$O$1001,3,FALSE)</f>
        <v>194</v>
      </c>
      <c r="G298" t="s">
        <v>2960</v>
      </c>
      <c r="H298" s="12" t="str">
        <f t="shared" si="8"/>
        <v>failed</v>
      </c>
      <c r="I298">
        <f t="shared" si="9"/>
        <v>65</v>
      </c>
      <c r="M298" t="str">
        <f>Crowdfunding!G298&amp;COUNTIF(Crowdfunding!G298:G$1001,Crowdfunding!G298)</f>
        <v>failed266</v>
      </c>
      <c r="N298" t="str">
        <f>Crowdfunding!G298</f>
        <v>failed</v>
      </c>
      <c r="O298">
        <f>Crowdfunding!H298</f>
        <v>38</v>
      </c>
    </row>
    <row r="299" spans="1:15" x14ac:dyDescent="0.25">
      <c r="A299" t="s">
        <v>2394</v>
      </c>
      <c r="B299" s="11" t="str">
        <f>VLOOKUP(A299,$M$2:$O$1001,2,FALSE)</f>
        <v>successful</v>
      </c>
      <c r="C299">
        <f>VLOOKUP(A299,$M$2:$O$1001,3,FALSE)</f>
        <v>381</v>
      </c>
      <c r="G299" t="s">
        <v>2961</v>
      </c>
      <c r="H299" s="12" t="str">
        <f t="shared" si="8"/>
        <v>failed</v>
      </c>
      <c r="I299">
        <f t="shared" si="9"/>
        <v>243</v>
      </c>
      <c r="M299" t="str">
        <f>Crowdfunding!G299&amp;COUNTIF(Crowdfunding!G299:G$1001,Crowdfunding!G299)</f>
        <v>failed265</v>
      </c>
      <c r="N299" t="str">
        <f>Crowdfunding!G299</f>
        <v>failed</v>
      </c>
      <c r="O299">
        <f>Crowdfunding!H299</f>
        <v>104</v>
      </c>
    </row>
    <row r="300" spans="1:15" x14ac:dyDescent="0.25">
      <c r="A300" t="s">
        <v>2395</v>
      </c>
      <c r="B300" s="11" t="str">
        <f>VLOOKUP(A300,$M$2:$O$1001,2,FALSE)</f>
        <v>successful</v>
      </c>
      <c r="C300">
        <f>VLOOKUP(A300,$M$2:$O$1001,3,FALSE)</f>
        <v>159</v>
      </c>
      <c r="G300" t="s">
        <v>2962</v>
      </c>
      <c r="H300" s="12" t="str">
        <f t="shared" si="8"/>
        <v>failed</v>
      </c>
      <c r="I300">
        <f t="shared" si="9"/>
        <v>86</v>
      </c>
      <c r="M300" t="str">
        <f>Crowdfunding!G300&amp;COUNTIF(Crowdfunding!G300:G$1001,Crowdfunding!G300)</f>
        <v>successful386</v>
      </c>
      <c r="N300" t="str">
        <f>Crowdfunding!G300</f>
        <v>successful</v>
      </c>
      <c r="O300">
        <f>Crowdfunding!H300</f>
        <v>72</v>
      </c>
    </row>
    <row r="301" spans="1:15" x14ac:dyDescent="0.25">
      <c r="A301" t="s">
        <v>2396</v>
      </c>
      <c r="B301" s="11" t="str">
        <f>VLOOKUP(A301,$M$2:$O$1001,2,FALSE)</f>
        <v>successful</v>
      </c>
      <c r="C301">
        <f>VLOOKUP(A301,$M$2:$O$1001,3,FALSE)</f>
        <v>139</v>
      </c>
      <c r="G301" t="s">
        <v>2963</v>
      </c>
      <c r="H301" s="12" t="str">
        <f t="shared" si="8"/>
        <v>failed</v>
      </c>
      <c r="I301">
        <f t="shared" si="9"/>
        <v>24</v>
      </c>
      <c r="M301" t="str">
        <f>Crowdfunding!G301&amp;COUNTIF(Crowdfunding!G301:G$1001,Crowdfunding!G301)</f>
        <v>failed264</v>
      </c>
      <c r="N301" t="str">
        <f>Crowdfunding!G301</f>
        <v>failed</v>
      </c>
      <c r="O301">
        <f>Crowdfunding!H301</f>
        <v>49</v>
      </c>
    </row>
    <row r="302" spans="1:15" x14ac:dyDescent="0.25">
      <c r="A302" t="s">
        <v>2397</v>
      </c>
      <c r="B302" s="11" t="str">
        <f>VLOOKUP(A302,$M$2:$O$1001,2,FALSE)</f>
        <v>successful</v>
      </c>
      <c r="C302">
        <f>VLOOKUP(A302,$M$2:$O$1001,3,FALSE)</f>
        <v>42</v>
      </c>
      <c r="G302" t="s">
        <v>2964</v>
      </c>
      <c r="H302" s="12" t="str">
        <f t="shared" si="8"/>
        <v>failed</v>
      </c>
      <c r="I302">
        <f t="shared" si="9"/>
        <v>35</v>
      </c>
      <c r="M302" t="str">
        <f>Crowdfunding!G302&amp;COUNTIF(Crowdfunding!G302:G$1001,Crowdfunding!G302)</f>
        <v>failed263</v>
      </c>
      <c r="N302" t="str">
        <f>Crowdfunding!G302</f>
        <v>failed</v>
      </c>
      <c r="O302">
        <f>Crowdfunding!H302</f>
        <v>1</v>
      </c>
    </row>
    <row r="303" spans="1:15" x14ac:dyDescent="0.25">
      <c r="A303" t="s">
        <v>2398</v>
      </c>
      <c r="B303" s="11" t="str">
        <f>VLOOKUP(A303,$M$2:$O$1001,2,FALSE)</f>
        <v>successful</v>
      </c>
      <c r="C303">
        <f>VLOOKUP(A303,$M$2:$O$1001,3,FALSE)</f>
        <v>80</v>
      </c>
      <c r="G303" t="s">
        <v>2965</v>
      </c>
      <c r="H303" s="12" t="str">
        <f t="shared" si="8"/>
        <v>failed</v>
      </c>
      <c r="I303">
        <f t="shared" si="9"/>
        <v>886</v>
      </c>
      <c r="M303" t="str">
        <f>Crowdfunding!G303&amp;COUNTIF(Crowdfunding!G303:G$1001,Crowdfunding!G303)</f>
        <v>successful385</v>
      </c>
      <c r="N303" t="str">
        <f>Crowdfunding!G303</f>
        <v>successful</v>
      </c>
      <c r="O303">
        <f>Crowdfunding!H303</f>
        <v>295</v>
      </c>
    </row>
    <row r="304" spans="1:15" x14ac:dyDescent="0.25">
      <c r="A304" t="s">
        <v>2399</v>
      </c>
      <c r="B304" s="11" t="str">
        <f>VLOOKUP(A304,$M$2:$O$1001,2,FALSE)</f>
        <v>successful</v>
      </c>
      <c r="C304">
        <f>VLOOKUP(A304,$M$2:$O$1001,3,FALSE)</f>
        <v>2436</v>
      </c>
      <c r="G304" t="s">
        <v>2966</v>
      </c>
      <c r="H304" s="12" t="str">
        <f t="shared" si="8"/>
        <v>failed</v>
      </c>
      <c r="I304">
        <f t="shared" si="9"/>
        <v>19</v>
      </c>
      <c r="M304" t="str">
        <f>Crowdfunding!G304&amp;COUNTIF(Crowdfunding!G304:G$1001,Crowdfunding!G304)</f>
        <v>failed262</v>
      </c>
      <c r="N304" t="str">
        <f>Crowdfunding!G304</f>
        <v>failed</v>
      </c>
      <c r="O304">
        <f>Crowdfunding!H304</f>
        <v>245</v>
      </c>
    </row>
    <row r="305" spans="1:15" x14ac:dyDescent="0.25">
      <c r="A305" t="s">
        <v>2400</v>
      </c>
      <c r="B305" s="11" t="str">
        <f>VLOOKUP(A305,$M$2:$O$1001,2,FALSE)</f>
        <v>successful</v>
      </c>
      <c r="C305">
        <f>VLOOKUP(A305,$M$2:$O$1001,3,FALSE)</f>
        <v>2105</v>
      </c>
      <c r="G305" t="s">
        <v>2967</v>
      </c>
      <c r="H305" s="12" t="str">
        <f t="shared" si="8"/>
        <v>failed</v>
      </c>
      <c r="I305">
        <f t="shared" si="9"/>
        <v>86</v>
      </c>
      <c r="M305" t="str">
        <f>Crowdfunding!G305&amp;COUNTIF(Crowdfunding!G305:G$1001,Crowdfunding!G305)</f>
        <v>failed261</v>
      </c>
      <c r="N305" t="str">
        <f>Crowdfunding!G305</f>
        <v>failed</v>
      </c>
      <c r="O305">
        <f>Crowdfunding!H305</f>
        <v>32</v>
      </c>
    </row>
    <row r="306" spans="1:15" x14ac:dyDescent="0.25">
      <c r="A306" t="s">
        <v>2401</v>
      </c>
      <c r="B306" s="11" t="str">
        <f>VLOOKUP(A306,$M$2:$O$1001,2,FALSE)</f>
        <v>successful</v>
      </c>
      <c r="C306">
        <f>VLOOKUP(A306,$M$2:$O$1001,3,FALSE)</f>
        <v>2080</v>
      </c>
      <c r="G306" t="s">
        <v>2968</v>
      </c>
      <c r="H306" s="12" t="str">
        <f t="shared" si="8"/>
        <v>failed</v>
      </c>
      <c r="I306">
        <f t="shared" si="9"/>
        <v>136</v>
      </c>
      <c r="M306" t="str">
        <f>Crowdfunding!G306&amp;COUNTIF(Crowdfunding!G306:G$1001,Crowdfunding!G306)</f>
        <v>successful384</v>
      </c>
      <c r="N306" t="str">
        <f>Crowdfunding!G306</f>
        <v>successful</v>
      </c>
      <c r="O306">
        <f>Crowdfunding!H306</f>
        <v>142</v>
      </c>
    </row>
    <row r="307" spans="1:15" x14ac:dyDescent="0.25">
      <c r="A307" t="s">
        <v>2402</v>
      </c>
      <c r="B307" s="11" t="str">
        <f>VLOOKUP(A307,$M$2:$O$1001,2,FALSE)</f>
        <v>successful</v>
      </c>
      <c r="C307">
        <f>VLOOKUP(A307,$M$2:$O$1001,3,FALSE)</f>
        <v>50</v>
      </c>
      <c r="G307" t="s">
        <v>2969</v>
      </c>
      <c r="H307" s="12" t="str">
        <f t="shared" si="8"/>
        <v>failed</v>
      </c>
      <c r="I307">
        <f t="shared" si="9"/>
        <v>210</v>
      </c>
      <c r="M307" t="str">
        <f>Crowdfunding!G307&amp;COUNTIF(Crowdfunding!G307:G$1001,Crowdfunding!G307)</f>
        <v>successful383</v>
      </c>
      <c r="N307" t="str">
        <f>Crowdfunding!G307</f>
        <v>successful</v>
      </c>
      <c r="O307">
        <f>Crowdfunding!H307</f>
        <v>85</v>
      </c>
    </row>
    <row r="308" spans="1:15" x14ac:dyDescent="0.25">
      <c r="A308" t="s">
        <v>2403</v>
      </c>
      <c r="B308" s="11" t="str">
        <f>VLOOKUP(A308,$M$2:$O$1001,2,FALSE)</f>
        <v>successful</v>
      </c>
      <c r="C308">
        <f>VLOOKUP(A308,$M$2:$O$1001,3,FALSE)</f>
        <v>2120</v>
      </c>
      <c r="G308" t="s">
        <v>2970</v>
      </c>
      <c r="H308" s="12" t="str">
        <f t="shared" si="8"/>
        <v>failed</v>
      </c>
      <c r="I308">
        <f t="shared" si="9"/>
        <v>782</v>
      </c>
      <c r="M308" t="str">
        <f>Crowdfunding!G308&amp;COUNTIF(Crowdfunding!G308:G$1001,Crowdfunding!G308)</f>
        <v>failed260</v>
      </c>
      <c r="N308" t="str">
        <f>Crowdfunding!G308</f>
        <v>failed</v>
      </c>
      <c r="O308">
        <f>Crowdfunding!H308</f>
        <v>7</v>
      </c>
    </row>
    <row r="309" spans="1:15" x14ac:dyDescent="0.25">
      <c r="A309" t="s">
        <v>2404</v>
      </c>
      <c r="B309" s="11" t="str">
        <f>VLOOKUP(A309,$M$2:$O$1001,2,FALSE)</f>
        <v>successful</v>
      </c>
      <c r="C309">
        <f>VLOOKUP(A309,$M$2:$O$1001,3,FALSE)</f>
        <v>1605</v>
      </c>
      <c r="G309" t="s">
        <v>2971</v>
      </c>
      <c r="H309" s="12" t="str">
        <f t="shared" si="8"/>
        <v>failed</v>
      </c>
      <c r="I309">
        <f t="shared" si="9"/>
        <v>1130</v>
      </c>
      <c r="M309" t="str">
        <f>Crowdfunding!G309&amp;COUNTIF(Crowdfunding!G309:G$1001,Crowdfunding!G309)</f>
        <v>successful382</v>
      </c>
      <c r="N309" t="str">
        <f>Crowdfunding!G309</f>
        <v>successful</v>
      </c>
      <c r="O309">
        <f>Crowdfunding!H309</f>
        <v>659</v>
      </c>
    </row>
    <row r="310" spans="1:15" x14ac:dyDescent="0.25">
      <c r="A310" t="s">
        <v>2405</v>
      </c>
      <c r="B310" s="11" t="str">
        <f>VLOOKUP(A310,$M$2:$O$1001,2,FALSE)</f>
        <v>successful</v>
      </c>
      <c r="C310">
        <f>VLOOKUP(A310,$M$2:$O$1001,3,FALSE)</f>
        <v>3727</v>
      </c>
      <c r="G310" t="s">
        <v>2972</v>
      </c>
      <c r="H310" s="12" t="str">
        <f t="shared" si="8"/>
        <v>failed</v>
      </c>
      <c r="I310">
        <f t="shared" si="9"/>
        <v>26</v>
      </c>
      <c r="M310" t="str">
        <f>Crowdfunding!G310&amp;COUNTIF(Crowdfunding!G310:G$1001,Crowdfunding!G310)</f>
        <v>failed259</v>
      </c>
      <c r="N310" t="str">
        <f>Crowdfunding!G310</f>
        <v>failed</v>
      </c>
      <c r="O310">
        <f>Crowdfunding!H310</f>
        <v>803</v>
      </c>
    </row>
    <row r="311" spans="1:15" x14ac:dyDescent="0.25">
      <c r="A311" t="s">
        <v>2406</v>
      </c>
      <c r="B311" s="11" t="str">
        <f>VLOOKUP(A311,$M$2:$O$1001,2,FALSE)</f>
        <v>successful</v>
      </c>
      <c r="C311">
        <f>VLOOKUP(A311,$M$2:$O$1001,3,FALSE)</f>
        <v>6286</v>
      </c>
      <c r="G311" t="s">
        <v>2973</v>
      </c>
      <c r="H311" s="12" t="str">
        <f t="shared" si="8"/>
        <v>failed</v>
      </c>
      <c r="I311">
        <f t="shared" si="9"/>
        <v>5</v>
      </c>
      <c r="M311" t="str">
        <f>Crowdfunding!G311&amp;COUNTIF(Crowdfunding!G311:G$1001,Crowdfunding!G311)</f>
        <v>canceled41</v>
      </c>
      <c r="N311" t="str">
        <f>Crowdfunding!G311</f>
        <v>canceled</v>
      </c>
      <c r="O311">
        <f>Crowdfunding!H311</f>
        <v>75</v>
      </c>
    </row>
    <row r="312" spans="1:15" x14ac:dyDescent="0.25">
      <c r="A312" t="s">
        <v>2407</v>
      </c>
      <c r="B312" s="11" t="str">
        <f>VLOOKUP(A312,$M$2:$O$1001,2,FALSE)</f>
        <v>successful</v>
      </c>
      <c r="C312">
        <f>VLOOKUP(A312,$M$2:$O$1001,3,FALSE)</f>
        <v>86</v>
      </c>
      <c r="G312" t="s">
        <v>2974</v>
      </c>
      <c r="H312" s="12" t="str">
        <f t="shared" si="8"/>
        <v>failed</v>
      </c>
      <c r="I312">
        <f t="shared" si="9"/>
        <v>67</v>
      </c>
      <c r="M312" t="str">
        <f>Crowdfunding!G312&amp;COUNTIF(Crowdfunding!G312:G$1001,Crowdfunding!G312)</f>
        <v>failed258</v>
      </c>
      <c r="N312" t="str">
        <f>Crowdfunding!G312</f>
        <v>failed</v>
      </c>
      <c r="O312">
        <f>Crowdfunding!H312</f>
        <v>16</v>
      </c>
    </row>
    <row r="313" spans="1:15" x14ac:dyDescent="0.25">
      <c r="A313" t="s">
        <v>2408</v>
      </c>
      <c r="B313" s="11" t="str">
        <f>VLOOKUP(A313,$M$2:$O$1001,2,FALSE)</f>
        <v>successful</v>
      </c>
      <c r="C313">
        <f>VLOOKUP(A313,$M$2:$O$1001,3,FALSE)</f>
        <v>170</v>
      </c>
      <c r="G313" t="s">
        <v>2975</v>
      </c>
      <c r="H313" s="12" t="str">
        <f t="shared" si="8"/>
        <v>failed</v>
      </c>
      <c r="I313">
        <f t="shared" si="9"/>
        <v>955</v>
      </c>
      <c r="M313" t="str">
        <f>Crowdfunding!G313&amp;COUNTIF(Crowdfunding!G313:G$1001,Crowdfunding!G313)</f>
        <v>successful381</v>
      </c>
      <c r="N313" t="str">
        <f>Crowdfunding!G313</f>
        <v>successful</v>
      </c>
      <c r="O313">
        <f>Crowdfunding!H313</f>
        <v>121</v>
      </c>
    </row>
    <row r="314" spans="1:15" x14ac:dyDescent="0.25">
      <c r="A314" t="s">
        <v>2409</v>
      </c>
      <c r="B314" s="11" t="str">
        <f>VLOOKUP(A314,$M$2:$O$1001,2,FALSE)</f>
        <v>successful</v>
      </c>
      <c r="C314">
        <f>VLOOKUP(A314,$M$2:$O$1001,3,FALSE)</f>
        <v>296</v>
      </c>
      <c r="G314" t="s">
        <v>2976</v>
      </c>
      <c r="H314" s="12" t="str">
        <f t="shared" si="8"/>
        <v>failed</v>
      </c>
      <c r="I314">
        <f t="shared" si="9"/>
        <v>75</v>
      </c>
      <c r="M314" t="str">
        <f>Crowdfunding!G314&amp;COUNTIF(Crowdfunding!G314:G$1001,Crowdfunding!G314)</f>
        <v>successful380</v>
      </c>
      <c r="N314" t="str">
        <f>Crowdfunding!G314</f>
        <v>successful</v>
      </c>
      <c r="O314">
        <f>Crowdfunding!H314</f>
        <v>3742</v>
      </c>
    </row>
    <row r="315" spans="1:15" x14ac:dyDescent="0.25">
      <c r="A315" t="s">
        <v>2410</v>
      </c>
      <c r="B315" s="11" t="str">
        <f>VLOOKUP(A315,$M$2:$O$1001,2,FALSE)</f>
        <v>successful</v>
      </c>
      <c r="C315">
        <f>VLOOKUP(A315,$M$2:$O$1001,3,FALSE)</f>
        <v>143</v>
      </c>
      <c r="G315" t="s">
        <v>2977</v>
      </c>
      <c r="H315" s="12" t="str">
        <f t="shared" si="8"/>
        <v>failed</v>
      </c>
      <c r="I315">
        <f t="shared" si="9"/>
        <v>30</v>
      </c>
      <c r="M315" t="str">
        <f>Crowdfunding!G315&amp;COUNTIF(Crowdfunding!G315:G$1001,Crowdfunding!G315)</f>
        <v>successful379</v>
      </c>
      <c r="N315" t="str">
        <f>Crowdfunding!G315</f>
        <v>successful</v>
      </c>
      <c r="O315">
        <f>Crowdfunding!H315</f>
        <v>223</v>
      </c>
    </row>
    <row r="316" spans="1:15" x14ac:dyDescent="0.25">
      <c r="A316" t="s">
        <v>2411</v>
      </c>
      <c r="B316" s="11" t="str">
        <f>VLOOKUP(A316,$M$2:$O$1001,2,FALSE)</f>
        <v>successful</v>
      </c>
      <c r="C316">
        <f>VLOOKUP(A316,$M$2:$O$1001,3,FALSE)</f>
        <v>3131</v>
      </c>
      <c r="G316" t="s">
        <v>2978</v>
      </c>
      <c r="H316" s="12" t="str">
        <f t="shared" si="8"/>
        <v>failed</v>
      </c>
      <c r="I316">
        <f t="shared" si="9"/>
        <v>1194</v>
      </c>
      <c r="M316" t="str">
        <f>Crowdfunding!G316&amp;COUNTIF(Crowdfunding!G316:G$1001,Crowdfunding!G316)</f>
        <v>successful378</v>
      </c>
      <c r="N316" t="str">
        <f>Crowdfunding!G316</f>
        <v>successful</v>
      </c>
      <c r="O316">
        <f>Crowdfunding!H316</f>
        <v>133</v>
      </c>
    </row>
    <row r="317" spans="1:15" x14ac:dyDescent="0.25">
      <c r="A317" t="s">
        <v>2412</v>
      </c>
      <c r="B317" s="11" t="str">
        <f>VLOOKUP(A317,$M$2:$O$1001,2,FALSE)</f>
        <v>successful</v>
      </c>
      <c r="C317">
        <f>VLOOKUP(A317,$M$2:$O$1001,3,FALSE)</f>
        <v>2293</v>
      </c>
      <c r="G317" t="s">
        <v>2979</v>
      </c>
      <c r="H317" s="12" t="str">
        <f t="shared" si="8"/>
        <v>failed</v>
      </c>
      <c r="I317">
        <f t="shared" si="9"/>
        <v>1059</v>
      </c>
      <c r="M317" t="str">
        <f>Crowdfunding!G317&amp;COUNTIF(Crowdfunding!G317:G$1001,Crowdfunding!G317)</f>
        <v>failed257</v>
      </c>
      <c r="N317" t="str">
        <f>Crowdfunding!G317</f>
        <v>failed</v>
      </c>
      <c r="O317">
        <f>Crowdfunding!H317</f>
        <v>31</v>
      </c>
    </row>
    <row r="318" spans="1:15" x14ac:dyDescent="0.25">
      <c r="A318" t="s">
        <v>2413</v>
      </c>
      <c r="B318" s="11" t="str">
        <f>VLOOKUP(A318,$M$2:$O$1001,2,FALSE)</f>
        <v>successful</v>
      </c>
      <c r="C318">
        <f>VLOOKUP(A318,$M$2:$O$1001,3,FALSE)</f>
        <v>247</v>
      </c>
      <c r="G318" t="s">
        <v>2980</v>
      </c>
      <c r="H318" s="12" t="str">
        <f t="shared" si="8"/>
        <v>failed</v>
      </c>
      <c r="I318">
        <f t="shared" si="9"/>
        <v>5681</v>
      </c>
      <c r="M318" t="str">
        <f>Crowdfunding!G318&amp;COUNTIF(Crowdfunding!G318:G$1001,Crowdfunding!G318)</f>
        <v>failed256</v>
      </c>
      <c r="N318" t="str">
        <f>Crowdfunding!G318</f>
        <v>failed</v>
      </c>
      <c r="O318">
        <f>Crowdfunding!H318</f>
        <v>108</v>
      </c>
    </row>
    <row r="319" spans="1:15" x14ac:dyDescent="0.25">
      <c r="A319" t="s">
        <v>2414</v>
      </c>
      <c r="B319" s="11" t="str">
        <f>VLOOKUP(A319,$M$2:$O$1001,2,FALSE)</f>
        <v>successful</v>
      </c>
      <c r="C319">
        <f>VLOOKUP(A319,$M$2:$O$1001,3,FALSE)</f>
        <v>192</v>
      </c>
      <c r="G319" t="s">
        <v>2981</v>
      </c>
      <c r="H319" s="12" t="str">
        <f t="shared" si="8"/>
        <v>failed</v>
      </c>
      <c r="I319">
        <f t="shared" si="9"/>
        <v>1467</v>
      </c>
      <c r="M319" t="str">
        <f>Crowdfunding!G319&amp;COUNTIF(Crowdfunding!G319:G$1001,Crowdfunding!G319)</f>
        <v>failed255</v>
      </c>
      <c r="N319" t="str">
        <f>Crowdfunding!G319</f>
        <v>failed</v>
      </c>
      <c r="O319">
        <f>Crowdfunding!H319</f>
        <v>30</v>
      </c>
    </row>
    <row r="320" spans="1:15" x14ac:dyDescent="0.25">
      <c r="A320" t="s">
        <v>2415</v>
      </c>
      <c r="B320" s="11" t="str">
        <f>VLOOKUP(A320,$M$2:$O$1001,2,FALSE)</f>
        <v>successful</v>
      </c>
      <c r="C320">
        <f>VLOOKUP(A320,$M$2:$O$1001,3,FALSE)</f>
        <v>249</v>
      </c>
      <c r="G320" t="s">
        <v>2982</v>
      </c>
      <c r="H320" s="12" t="str">
        <f t="shared" si="8"/>
        <v>failed</v>
      </c>
      <c r="I320">
        <f t="shared" si="9"/>
        <v>1</v>
      </c>
      <c r="M320" t="str">
        <f>Crowdfunding!G320&amp;COUNTIF(Crowdfunding!G320:G$1001,Crowdfunding!G320)</f>
        <v>failed254</v>
      </c>
      <c r="N320" t="str">
        <f>Crowdfunding!G320</f>
        <v>failed</v>
      </c>
      <c r="O320">
        <f>Crowdfunding!H320</f>
        <v>17</v>
      </c>
    </row>
    <row r="321" spans="1:15" x14ac:dyDescent="0.25">
      <c r="A321" t="s">
        <v>2416</v>
      </c>
      <c r="B321" s="11" t="str">
        <f>VLOOKUP(A321,$M$2:$O$1001,2,FALSE)</f>
        <v>successful</v>
      </c>
      <c r="C321">
        <f>VLOOKUP(A321,$M$2:$O$1001,3,FALSE)</f>
        <v>1713</v>
      </c>
      <c r="G321" t="s">
        <v>2983</v>
      </c>
      <c r="H321" s="12" t="str">
        <f t="shared" si="8"/>
        <v>failed</v>
      </c>
      <c r="I321">
        <f t="shared" si="9"/>
        <v>326</v>
      </c>
      <c r="M321" t="str">
        <f>Crowdfunding!G321&amp;COUNTIF(Crowdfunding!G321:G$1001,Crowdfunding!G321)</f>
        <v>canceled40</v>
      </c>
      <c r="N321" t="str">
        <f>Crowdfunding!G321</f>
        <v>canceled</v>
      </c>
      <c r="O321">
        <f>Crowdfunding!H321</f>
        <v>64</v>
      </c>
    </row>
    <row r="322" spans="1:15" x14ac:dyDescent="0.25">
      <c r="A322" t="s">
        <v>2417</v>
      </c>
      <c r="B322" s="11" t="str">
        <f>VLOOKUP(A322,$M$2:$O$1001,2,FALSE)</f>
        <v>successful</v>
      </c>
      <c r="C322">
        <f>VLOOKUP(A322,$M$2:$O$1001,3,FALSE)</f>
        <v>94</v>
      </c>
      <c r="G322" t="s">
        <v>2984</v>
      </c>
      <c r="H322" s="12" t="str">
        <f t="shared" ref="H322:H365" si="10">VLOOKUP(G322,$M$2:$O$1001,2,FALSE)</f>
        <v>failed</v>
      </c>
      <c r="I322">
        <f t="shared" ref="I322:I365" si="11">VLOOKUP(G322,$M$2:$O$1001,3,FALSE)</f>
        <v>115</v>
      </c>
      <c r="M322" t="str">
        <f>Crowdfunding!G322&amp;COUNTIF(Crowdfunding!G322:G$1001,Crowdfunding!G322)</f>
        <v>failed253</v>
      </c>
      <c r="N322" t="str">
        <f>Crowdfunding!G322</f>
        <v>failed</v>
      </c>
      <c r="O322">
        <f>Crowdfunding!H322</f>
        <v>80</v>
      </c>
    </row>
    <row r="323" spans="1:15" x14ac:dyDescent="0.25">
      <c r="A323" t="s">
        <v>2418</v>
      </c>
      <c r="B323" s="11" t="str">
        <f>VLOOKUP(A323,$M$2:$O$1001,2,FALSE)</f>
        <v>successful</v>
      </c>
      <c r="C323">
        <f>VLOOKUP(A323,$M$2:$O$1001,3,FALSE)</f>
        <v>2526</v>
      </c>
      <c r="G323" t="s">
        <v>2985</v>
      </c>
      <c r="H323" s="12" t="str">
        <f t="shared" si="10"/>
        <v>failed</v>
      </c>
      <c r="I323">
        <f t="shared" si="11"/>
        <v>117</v>
      </c>
      <c r="M323" t="str">
        <f>Crowdfunding!G323&amp;COUNTIF(Crowdfunding!G323:G$1001,Crowdfunding!G323)</f>
        <v>failed252</v>
      </c>
      <c r="N323" t="str">
        <f>Crowdfunding!G323</f>
        <v>failed</v>
      </c>
      <c r="O323">
        <f>Crowdfunding!H323</f>
        <v>2468</v>
      </c>
    </row>
    <row r="324" spans="1:15" x14ac:dyDescent="0.25">
      <c r="A324" t="s">
        <v>2419</v>
      </c>
      <c r="B324" s="11" t="str">
        <f>VLOOKUP(A324,$M$2:$O$1001,2,FALSE)</f>
        <v>successful</v>
      </c>
      <c r="C324">
        <f>VLOOKUP(A324,$M$2:$O$1001,3,FALSE)</f>
        <v>219</v>
      </c>
      <c r="G324" t="s">
        <v>2986</v>
      </c>
      <c r="H324" s="12" t="str">
        <f t="shared" si="10"/>
        <v>failed</v>
      </c>
      <c r="I324">
        <f t="shared" si="11"/>
        <v>940</v>
      </c>
      <c r="M324" t="str">
        <f>Crowdfunding!G324&amp;COUNTIF(Crowdfunding!G324:G$1001,Crowdfunding!G324)</f>
        <v>successful377</v>
      </c>
      <c r="N324" t="str">
        <f>Crowdfunding!G324</f>
        <v>successful</v>
      </c>
      <c r="O324">
        <f>Crowdfunding!H324</f>
        <v>5168</v>
      </c>
    </row>
    <row r="325" spans="1:15" x14ac:dyDescent="0.25">
      <c r="A325" t="s">
        <v>2420</v>
      </c>
      <c r="B325" s="11" t="str">
        <f>VLOOKUP(A325,$M$2:$O$1001,2,FALSE)</f>
        <v>successful</v>
      </c>
      <c r="C325">
        <f>VLOOKUP(A325,$M$2:$O$1001,3,FALSE)</f>
        <v>92</v>
      </c>
      <c r="G325" t="s">
        <v>2987</v>
      </c>
      <c r="H325" s="12" t="str">
        <f t="shared" si="10"/>
        <v>failed</v>
      </c>
      <c r="I325">
        <f t="shared" si="11"/>
        <v>672</v>
      </c>
      <c r="M325" t="str">
        <f>Crowdfunding!G325&amp;COUNTIF(Crowdfunding!G325:G$1001,Crowdfunding!G325)</f>
        <v>failed251</v>
      </c>
      <c r="N325" t="str">
        <f>Crowdfunding!G325</f>
        <v>failed</v>
      </c>
      <c r="O325">
        <f>Crowdfunding!H325</f>
        <v>26</v>
      </c>
    </row>
    <row r="326" spans="1:15" x14ac:dyDescent="0.25">
      <c r="A326" t="s">
        <v>2421</v>
      </c>
      <c r="B326" s="11" t="str">
        <f>VLOOKUP(A326,$M$2:$O$1001,2,FALSE)</f>
        <v>successful</v>
      </c>
      <c r="C326">
        <f>VLOOKUP(A326,$M$2:$O$1001,3,FALSE)</f>
        <v>205</v>
      </c>
      <c r="G326" t="s">
        <v>2988</v>
      </c>
      <c r="H326" s="12" t="str">
        <f t="shared" si="10"/>
        <v>failed</v>
      </c>
      <c r="I326">
        <f t="shared" si="11"/>
        <v>774</v>
      </c>
      <c r="M326" t="str">
        <f>Crowdfunding!G326&amp;COUNTIF(Crowdfunding!G326:G$1001,Crowdfunding!G326)</f>
        <v>successful376</v>
      </c>
      <c r="N326" t="str">
        <f>Crowdfunding!G326</f>
        <v>successful</v>
      </c>
      <c r="O326">
        <f>Crowdfunding!H326</f>
        <v>307</v>
      </c>
    </row>
    <row r="327" spans="1:15" x14ac:dyDescent="0.25">
      <c r="A327" t="s">
        <v>2422</v>
      </c>
      <c r="B327" s="11" t="str">
        <f>VLOOKUP(A327,$M$2:$O$1001,2,FALSE)</f>
        <v>successful</v>
      </c>
      <c r="C327">
        <f>VLOOKUP(A327,$M$2:$O$1001,3,FALSE)</f>
        <v>94</v>
      </c>
      <c r="G327" t="s">
        <v>2989</v>
      </c>
      <c r="H327" s="12" t="str">
        <f t="shared" si="10"/>
        <v>failed</v>
      </c>
      <c r="I327">
        <f t="shared" si="11"/>
        <v>662</v>
      </c>
      <c r="M327" t="str">
        <f>Crowdfunding!G327&amp;COUNTIF(Crowdfunding!G327:G$1001,Crowdfunding!G327)</f>
        <v>failed250</v>
      </c>
      <c r="N327" t="str">
        <f>Crowdfunding!G327</f>
        <v>failed</v>
      </c>
      <c r="O327">
        <f>Crowdfunding!H327</f>
        <v>73</v>
      </c>
    </row>
    <row r="328" spans="1:15" x14ac:dyDescent="0.25">
      <c r="A328" t="s">
        <v>2423</v>
      </c>
      <c r="B328" s="11" t="str">
        <f>VLOOKUP(A328,$M$2:$O$1001,2,FALSE)</f>
        <v>successful</v>
      </c>
      <c r="C328">
        <f>VLOOKUP(A328,$M$2:$O$1001,3,FALSE)</f>
        <v>5203</v>
      </c>
      <c r="G328" t="s">
        <v>2990</v>
      </c>
      <c r="H328" s="12" t="str">
        <f t="shared" si="10"/>
        <v>failed</v>
      </c>
      <c r="I328">
        <f t="shared" si="11"/>
        <v>3387</v>
      </c>
      <c r="M328" t="str">
        <f>Crowdfunding!G328&amp;COUNTIF(Crowdfunding!G328:G$1001,Crowdfunding!G328)</f>
        <v>failed249</v>
      </c>
      <c r="N328" t="str">
        <f>Crowdfunding!G328</f>
        <v>failed</v>
      </c>
      <c r="O328">
        <f>Crowdfunding!H328</f>
        <v>128</v>
      </c>
    </row>
    <row r="329" spans="1:15" x14ac:dyDescent="0.25">
      <c r="A329" t="s">
        <v>2424</v>
      </c>
      <c r="B329" s="11" t="str">
        <f>VLOOKUP(A329,$M$2:$O$1001,2,FALSE)</f>
        <v>successful</v>
      </c>
      <c r="C329">
        <f>VLOOKUP(A329,$M$2:$O$1001,3,FALSE)</f>
        <v>134</v>
      </c>
      <c r="G329" t="s">
        <v>2991</v>
      </c>
      <c r="H329" s="12" t="str">
        <f t="shared" si="10"/>
        <v>failed</v>
      </c>
      <c r="I329">
        <f t="shared" si="11"/>
        <v>73</v>
      </c>
      <c r="M329" t="str">
        <f>Crowdfunding!G329&amp;COUNTIF(Crowdfunding!G329:G$1001,Crowdfunding!G329)</f>
        <v>failed248</v>
      </c>
      <c r="N329" t="str">
        <f>Crowdfunding!G329</f>
        <v>failed</v>
      </c>
      <c r="O329">
        <f>Crowdfunding!H329</f>
        <v>33</v>
      </c>
    </row>
    <row r="330" spans="1:15" x14ac:dyDescent="0.25">
      <c r="A330" t="s">
        <v>2425</v>
      </c>
      <c r="B330" s="11" t="str">
        <f>VLOOKUP(A330,$M$2:$O$1001,2,FALSE)</f>
        <v>successful</v>
      </c>
      <c r="C330">
        <f>VLOOKUP(A330,$M$2:$O$1001,3,FALSE)</f>
        <v>82</v>
      </c>
      <c r="G330" t="s">
        <v>2992</v>
      </c>
      <c r="H330" s="12" t="str">
        <f t="shared" si="10"/>
        <v>failed</v>
      </c>
      <c r="I330">
        <f t="shared" si="11"/>
        <v>3304</v>
      </c>
      <c r="M330" t="str">
        <f>Crowdfunding!G330&amp;COUNTIF(Crowdfunding!G330:G$1001,Crowdfunding!G330)</f>
        <v>successful375</v>
      </c>
      <c r="N330" t="str">
        <f>Crowdfunding!G330</f>
        <v>successful</v>
      </c>
      <c r="O330">
        <f>Crowdfunding!H330</f>
        <v>2441</v>
      </c>
    </row>
    <row r="331" spans="1:15" x14ac:dyDescent="0.25">
      <c r="A331" t="s">
        <v>2426</v>
      </c>
      <c r="B331" s="11" t="str">
        <f>VLOOKUP(A331,$M$2:$O$1001,2,FALSE)</f>
        <v>successful</v>
      </c>
      <c r="C331">
        <f>VLOOKUP(A331,$M$2:$O$1001,3,FALSE)</f>
        <v>154</v>
      </c>
      <c r="G331" t="s">
        <v>2993</v>
      </c>
      <c r="H331" s="12" t="str">
        <f t="shared" si="10"/>
        <v>failed</v>
      </c>
      <c r="I331">
        <f t="shared" si="11"/>
        <v>296</v>
      </c>
      <c r="M331" t="str">
        <f>Crowdfunding!G331&amp;COUNTIF(Crowdfunding!G331:G$1001,Crowdfunding!G331)</f>
        <v>live11</v>
      </c>
      <c r="N331" t="str">
        <f>Crowdfunding!G331</f>
        <v>live</v>
      </c>
      <c r="O331">
        <f>Crowdfunding!H331</f>
        <v>211</v>
      </c>
    </row>
    <row r="332" spans="1:15" x14ac:dyDescent="0.25">
      <c r="A332" t="s">
        <v>2427</v>
      </c>
      <c r="B332" s="11" t="str">
        <f>VLOOKUP(A332,$M$2:$O$1001,2,FALSE)</f>
        <v>successful</v>
      </c>
      <c r="C332">
        <f>VLOOKUP(A332,$M$2:$O$1001,3,FALSE)</f>
        <v>484</v>
      </c>
      <c r="G332" t="s">
        <v>2994</v>
      </c>
      <c r="H332" s="12" t="str">
        <f t="shared" si="10"/>
        <v>failed</v>
      </c>
      <c r="I332">
        <f t="shared" si="11"/>
        <v>60</v>
      </c>
      <c r="M332" t="str">
        <f>Crowdfunding!G332&amp;COUNTIF(Crowdfunding!G332:G$1001,Crowdfunding!G332)</f>
        <v>successful374</v>
      </c>
      <c r="N332" t="str">
        <f>Crowdfunding!G332</f>
        <v>successful</v>
      </c>
      <c r="O332">
        <f>Crowdfunding!H332</f>
        <v>1385</v>
      </c>
    </row>
    <row r="333" spans="1:15" x14ac:dyDescent="0.25">
      <c r="A333" t="s">
        <v>2428</v>
      </c>
      <c r="B333" s="11" t="str">
        <f>VLOOKUP(A333,$M$2:$O$1001,2,FALSE)</f>
        <v>successful</v>
      </c>
      <c r="C333">
        <f>VLOOKUP(A333,$M$2:$O$1001,3,FALSE)</f>
        <v>645</v>
      </c>
      <c r="G333" t="s">
        <v>2995</v>
      </c>
      <c r="H333" s="12" t="str">
        <f t="shared" si="10"/>
        <v>failed</v>
      </c>
      <c r="I333">
        <f t="shared" si="11"/>
        <v>37</v>
      </c>
      <c r="M333" t="str">
        <f>Crowdfunding!G333&amp;COUNTIF(Crowdfunding!G333:G$1001,Crowdfunding!G333)</f>
        <v>successful373</v>
      </c>
      <c r="N333" t="str">
        <f>Crowdfunding!G333</f>
        <v>successful</v>
      </c>
      <c r="O333">
        <f>Crowdfunding!H333</f>
        <v>190</v>
      </c>
    </row>
    <row r="334" spans="1:15" x14ac:dyDescent="0.25">
      <c r="A334" t="s">
        <v>2429</v>
      </c>
      <c r="B334" s="11" t="str">
        <f>VLOOKUP(A334,$M$2:$O$1001,2,FALSE)</f>
        <v>successful</v>
      </c>
      <c r="C334">
        <f>VLOOKUP(A334,$M$2:$O$1001,3,FALSE)</f>
        <v>2237</v>
      </c>
      <c r="G334" t="s">
        <v>2996</v>
      </c>
      <c r="H334" s="12" t="str">
        <f t="shared" si="10"/>
        <v>failed</v>
      </c>
      <c r="I334">
        <f t="shared" si="11"/>
        <v>1</v>
      </c>
      <c r="M334" t="str">
        <f>Crowdfunding!G334&amp;COUNTIF(Crowdfunding!G334:G$1001,Crowdfunding!G334)</f>
        <v>successful372</v>
      </c>
      <c r="N334" t="str">
        <f>Crowdfunding!G334</f>
        <v>successful</v>
      </c>
      <c r="O334">
        <f>Crowdfunding!H334</f>
        <v>470</v>
      </c>
    </row>
    <row r="335" spans="1:15" x14ac:dyDescent="0.25">
      <c r="A335" t="s">
        <v>2430</v>
      </c>
      <c r="B335" s="11" t="str">
        <f>VLOOKUP(A335,$M$2:$O$1001,2,FALSE)</f>
        <v>successful</v>
      </c>
      <c r="C335">
        <f>VLOOKUP(A335,$M$2:$O$1001,3,FALSE)</f>
        <v>299</v>
      </c>
      <c r="G335" t="s">
        <v>2997</v>
      </c>
      <c r="H335" s="12" t="str">
        <f t="shared" si="10"/>
        <v>failed</v>
      </c>
      <c r="I335">
        <f t="shared" si="11"/>
        <v>1220</v>
      </c>
      <c r="M335" t="str">
        <f>Crowdfunding!G335&amp;COUNTIF(Crowdfunding!G335:G$1001,Crowdfunding!G335)</f>
        <v>successful371</v>
      </c>
      <c r="N335" t="str">
        <f>Crowdfunding!G335</f>
        <v>successful</v>
      </c>
      <c r="O335">
        <f>Crowdfunding!H335</f>
        <v>253</v>
      </c>
    </row>
    <row r="336" spans="1:15" x14ac:dyDescent="0.25">
      <c r="A336" t="s">
        <v>2431</v>
      </c>
      <c r="B336" s="11" t="str">
        <f>VLOOKUP(A336,$M$2:$O$1001,2,FALSE)</f>
        <v>successful</v>
      </c>
      <c r="C336">
        <f>VLOOKUP(A336,$M$2:$O$1001,3,FALSE)</f>
        <v>123</v>
      </c>
      <c r="G336" t="s">
        <v>2998</v>
      </c>
      <c r="H336" s="12" t="str">
        <f t="shared" si="10"/>
        <v>failed</v>
      </c>
      <c r="I336">
        <f t="shared" si="11"/>
        <v>679</v>
      </c>
      <c r="M336" t="str">
        <f>Crowdfunding!G336&amp;COUNTIF(Crowdfunding!G336:G$1001,Crowdfunding!G336)</f>
        <v>successful370</v>
      </c>
      <c r="N336" t="str">
        <f>Crowdfunding!G336</f>
        <v>successful</v>
      </c>
      <c r="O336">
        <f>Crowdfunding!H336</f>
        <v>1113</v>
      </c>
    </row>
    <row r="337" spans="1:15" x14ac:dyDescent="0.25">
      <c r="A337" t="s">
        <v>2432</v>
      </c>
      <c r="B337" s="11" t="str">
        <f>VLOOKUP(A337,$M$2:$O$1001,2,FALSE)</f>
        <v>successful</v>
      </c>
      <c r="C337">
        <f>VLOOKUP(A337,$M$2:$O$1001,3,FALSE)</f>
        <v>454</v>
      </c>
      <c r="G337" t="s">
        <v>2999</v>
      </c>
      <c r="H337" s="12" t="str">
        <f t="shared" si="10"/>
        <v>failed</v>
      </c>
      <c r="I337">
        <f t="shared" si="11"/>
        <v>106</v>
      </c>
      <c r="M337" t="str">
        <f>Crowdfunding!G337&amp;COUNTIF(Crowdfunding!G337:G$1001,Crowdfunding!G337)</f>
        <v>successful369</v>
      </c>
      <c r="N337" t="str">
        <f>Crowdfunding!G337</f>
        <v>successful</v>
      </c>
      <c r="O337">
        <f>Crowdfunding!H337</f>
        <v>2283</v>
      </c>
    </row>
    <row r="338" spans="1:15" x14ac:dyDescent="0.25">
      <c r="A338" t="s">
        <v>2433</v>
      </c>
      <c r="B338" s="11" t="str">
        <f>VLOOKUP(A338,$M$2:$O$1001,2,FALSE)</f>
        <v>successful</v>
      </c>
      <c r="C338">
        <f>VLOOKUP(A338,$M$2:$O$1001,3,FALSE)</f>
        <v>1604</v>
      </c>
      <c r="G338" t="s">
        <v>3000</v>
      </c>
      <c r="H338" s="12" t="str">
        <f t="shared" si="10"/>
        <v>failed</v>
      </c>
      <c r="I338">
        <f t="shared" si="11"/>
        <v>1482</v>
      </c>
      <c r="M338" t="str">
        <f>Crowdfunding!G338&amp;COUNTIF(Crowdfunding!G338:G$1001,Crowdfunding!G338)</f>
        <v>failed247</v>
      </c>
      <c r="N338" t="str">
        <f>Crowdfunding!G338</f>
        <v>failed</v>
      </c>
      <c r="O338">
        <f>Crowdfunding!H338</f>
        <v>1072</v>
      </c>
    </row>
    <row r="339" spans="1:15" x14ac:dyDescent="0.25">
      <c r="A339" t="s">
        <v>2434</v>
      </c>
      <c r="B339" s="11" t="str">
        <f>VLOOKUP(A339,$M$2:$O$1001,2,FALSE)</f>
        <v>successful</v>
      </c>
      <c r="C339">
        <f>VLOOKUP(A339,$M$2:$O$1001,3,FALSE)</f>
        <v>220</v>
      </c>
      <c r="G339" t="s">
        <v>3001</v>
      </c>
      <c r="H339" s="12" t="str">
        <f t="shared" si="10"/>
        <v>failed</v>
      </c>
      <c r="I339">
        <f t="shared" si="11"/>
        <v>1000</v>
      </c>
      <c r="M339" t="str">
        <f>Crowdfunding!G339&amp;COUNTIF(Crowdfunding!G339:G$1001,Crowdfunding!G339)</f>
        <v>successful368</v>
      </c>
      <c r="N339" t="str">
        <f>Crowdfunding!G339</f>
        <v>successful</v>
      </c>
      <c r="O339">
        <f>Crowdfunding!H339</f>
        <v>1095</v>
      </c>
    </row>
    <row r="340" spans="1:15" x14ac:dyDescent="0.25">
      <c r="A340" t="s">
        <v>2435</v>
      </c>
      <c r="B340" s="11" t="str">
        <f>VLOOKUP(A340,$M$2:$O$1001,2,FALSE)</f>
        <v>successful</v>
      </c>
      <c r="C340">
        <f>VLOOKUP(A340,$M$2:$O$1001,3,FALSE)</f>
        <v>34</v>
      </c>
      <c r="G340" t="s">
        <v>3002</v>
      </c>
      <c r="H340" s="12" t="str">
        <f t="shared" si="10"/>
        <v>failed</v>
      </c>
      <c r="I340">
        <f t="shared" si="11"/>
        <v>838</v>
      </c>
      <c r="M340" t="str">
        <f>Crowdfunding!G340&amp;COUNTIF(Crowdfunding!G340:G$1001,Crowdfunding!G340)</f>
        <v>successful367</v>
      </c>
      <c r="N340" t="str">
        <f>Crowdfunding!G340</f>
        <v>successful</v>
      </c>
      <c r="O340">
        <f>Crowdfunding!H340</f>
        <v>1690</v>
      </c>
    </row>
    <row r="341" spans="1:15" x14ac:dyDescent="0.25">
      <c r="A341" t="s">
        <v>2436</v>
      </c>
      <c r="B341" s="11" t="str">
        <f>VLOOKUP(A341,$M$2:$O$1001,2,FALSE)</f>
        <v>successful</v>
      </c>
      <c r="C341">
        <f>VLOOKUP(A341,$M$2:$O$1001,3,FALSE)</f>
        <v>3059</v>
      </c>
      <c r="G341" t="s">
        <v>3003</v>
      </c>
      <c r="H341" s="12" t="str">
        <f t="shared" si="10"/>
        <v>failed</v>
      </c>
      <c r="I341">
        <f t="shared" si="11"/>
        <v>56</v>
      </c>
      <c r="M341" t="str">
        <f>Crowdfunding!G341&amp;COUNTIF(Crowdfunding!G341:G$1001,Crowdfunding!G341)</f>
        <v>canceled39</v>
      </c>
      <c r="N341" t="str">
        <f>Crowdfunding!G341</f>
        <v>canceled</v>
      </c>
      <c r="O341">
        <f>Crowdfunding!H341</f>
        <v>1297</v>
      </c>
    </row>
    <row r="342" spans="1:15" x14ac:dyDescent="0.25">
      <c r="A342" t="s">
        <v>2437</v>
      </c>
      <c r="B342" s="11" t="str">
        <f>VLOOKUP(A342,$M$2:$O$1001,2,FALSE)</f>
        <v>successful</v>
      </c>
      <c r="C342">
        <f>VLOOKUP(A342,$M$2:$O$1001,3,FALSE)</f>
        <v>50</v>
      </c>
      <c r="G342" t="s">
        <v>3004</v>
      </c>
      <c r="H342" s="12" t="str">
        <f t="shared" si="10"/>
        <v>failed</v>
      </c>
      <c r="I342">
        <f t="shared" si="11"/>
        <v>1684</v>
      </c>
      <c r="M342" t="str">
        <f>Crowdfunding!G342&amp;COUNTIF(Crowdfunding!G342:G$1001,Crowdfunding!G342)</f>
        <v>failed246</v>
      </c>
      <c r="N342" t="str">
        <f>Crowdfunding!G342</f>
        <v>failed</v>
      </c>
      <c r="O342">
        <f>Crowdfunding!H342</f>
        <v>393</v>
      </c>
    </row>
    <row r="343" spans="1:15" x14ac:dyDescent="0.25">
      <c r="A343" t="s">
        <v>2438</v>
      </c>
      <c r="B343" s="11" t="str">
        <f>VLOOKUP(A343,$M$2:$O$1001,2,FALSE)</f>
        <v>successful</v>
      </c>
      <c r="C343">
        <f>VLOOKUP(A343,$M$2:$O$1001,3,FALSE)</f>
        <v>1152</v>
      </c>
      <c r="G343" t="s">
        <v>3005</v>
      </c>
      <c r="H343" s="12" t="str">
        <f t="shared" si="10"/>
        <v>failed</v>
      </c>
      <c r="I343">
        <f t="shared" si="11"/>
        <v>12</v>
      </c>
      <c r="M343" t="str">
        <f>Crowdfunding!G343&amp;COUNTIF(Crowdfunding!G343:G$1001,Crowdfunding!G343)</f>
        <v>failed245</v>
      </c>
      <c r="N343" t="str">
        <f>Crowdfunding!G343</f>
        <v>failed</v>
      </c>
      <c r="O343">
        <f>Crowdfunding!H343</f>
        <v>1257</v>
      </c>
    </row>
    <row r="344" spans="1:15" x14ac:dyDescent="0.25">
      <c r="A344" t="s">
        <v>2439</v>
      </c>
      <c r="B344" s="11" t="str">
        <f>VLOOKUP(A344,$M$2:$O$1001,2,FALSE)</f>
        <v>successful</v>
      </c>
      <c r="C344">
        <f>VLOOKUP(A344,$M$2:$O$1001,3,FALSE)</f>
        <v>1137</v>
      </c>
      <c r="G344" t="s">
        <v>3006</v>
      </c>
      <c r="H344" s="12" t="str">
        <f t="shared" si="10"/>
        <v>failed</v>
      </c>
      <c r="I344">
        <f t="shared" si="11"/>
        <v>38</v>
      </c>
      <c r="M344" t="str">
        <f>Crowdfunding!G344&amp;COUNTIF(Crowdfunding!G344:G$1001,Crowdfunding!G344)</f>
        <v>failed244</v>
      </c>
      <c r="N344" t="str">
        <f>Crowdfunding!G344</f>
        <v>failed</v>
      </c>
      <c r="O344">
        <f>Crowdfunding!H344</f>
        <v>328</v>
      </c>
    </row>
    <row r="345" spans="1:15" x14ac:dyDescent="0.25">
      <c r="A345" t="s">
        <v>2440</v>
      </c>
      <c r="B345" s="11" t="str">
        <f>VLOOKUP(A345,$M$2:$O$1001,2,FALSE)</f>
        <v>successful</v>
      </c>
      <c r="C345">
        <f>VLOOKUP(A345,$M$2:$O$1001,3,FALSE)</f>
        <v>4799</v>
      </c>
      <c r="G345" t="s">
        <v>3007</v>
      </c>
      <c r="H345" s="12" t="str">
        <f t="shared" si="10"/>
        <v>failed</v>
      </c>
      <c r="I345">
        <f t="shared" si="11"/>
        <v>5</v>
      </c>
      <c r="M345" t="str">
        <f>Crowdfunding!G345&amp;COUNTIF(Crowdfunding!G345:G$1001,Crowdfunding!G345)</f>
        <v>failed243</v>
      </c>
      <c r="N345" t="str">
        <f>Crowdfunding!G345</f>
        <v>failed</v>
      </c>
      <c r="O345">
        <f>Crowdfunding!H345</f>
        <v>147</v>
      </c>
    </row>
    <row r="346" spans="1:15" x14ac:dyDescent="0.25">
      <c r="A346" t="s">
        <v>2441</v>
      </c>
      <c r="B346" s="11" t="str">
        <f>VLOOKUP(A346,$M$2:$O$1001,2,FALSE)</f>
        <v>successful</v>
      </c>
      <c r="C346">
        <f>VLOOKUP(A346,$M$2:$O$1001,3,FALSE)</f>
        <v>189</v>
      </c>
      <c r="G346" t="s">
        <v>3008</v>
      </c>
      <c r="H346" s="12" t="str">
        <f t="shared" si="10"/>
        <v>failed</v>
      </c>
      <c r="I346">
        <f t="shared" si="11"/>
        <v>2253</v>
      </c>
      <c r="M346" t="str">
        <f>Crowdfunding!G346&amp;COUNTIF(Crowdfunding!G346:G$1001,Crowdfunding!G346)</f>
        <v>failed242</v>
      </c>
      <c r="N346" t="str">
        <f>Crowdfunding!G346</f>
        <v>failed</v>
      </c>
      <c r="O346">
        <f>Crowdfunding!H346</f>
        <v>830</v>
      </c>
    </row>
    <row r="347" spans="1:15" x14ac:dyDescent="0.25">
      <c r="A347" t="s">
        <v>2442</v>
      </c>
      <c r="B347" s="11" t="str">
        <f>VLOOKUP(A347,$M$2:$O$1001,2,FALSE)</f>
        <v>successful</v>
      </c>
      <c r="C347">
        <f>VLOOKUP(A347,$M$2:$O$1001,3,FALSE)</f>
        <v>155</v>
      </c>
      <c r="G347" t="s">
        <v>3009</v>
      </c>
      <c r="H347" s="12" t="str">
        <f t="shared" si="10"/>
        <v>failed</v>
      </c>
      <c r="I347">
        <f t="shared" si="11"/>
        <v>120</v>
      </c>
      <c r="M347" t="str">
        <f>Crowdfunding!G347&amp;COUNTIF(Crowdfunding!G347:G$1001,Crowdfunding!G347)</f>
        <v>failed241</v>
      </c>
      <c r="N347" t="str">
        <f>Crowdfunding!G347</f>
        <v>failed</v>
      </c>
      <c r="O347">
        <f>Crowdfunding!H347</f>
        <v>331</v>
      </c>
    </row>
    <row r="348" spans="1:15" x14ac:dyDescent="0.25">
      <c r="A348" t="s">
        <v>2443</v>
      </c>
      <c r="B348" s="11" t="str">
        <f>VLOOKUP(A348,$M$2:$O$1001,2,FALSE)</f>
        <v>successful</v>
      </c>
      <c r="C348">
        <f>VLOOKUP(A348,$M$2:$O$1001,3,FALSE)</f>
        <v>84</v>
      </c>
      <c r="G348" t="s">
        <v>3010</v>
      </c>
      <c r="H348" s="12" t="str">
        <f t="shared" si="10"/>
        <v>failed</v>
      </c>
      <c r="I348">
        <f t="shared" si="11"/>
        <v>75</v>
      </c>
      <c r="M348" t="str">
        <f>Crowdfunding!G348&amp;COUNTIF(Crowdfunding!G348:G$1001,Crowdfunding!G348)</f>
        <v>failed240</v>
      </c>
      <c r="N348" t="str">
        <f>Crowdfunding!G348</f>
        <v>failed</v>
      </c>
      <c r="O348">
        <f>Crowdfunding!H348</f>
        <v>25</v>
      </c>
    </row>
    <row r="349" spans="1:15" x14ac:dyDescent="0.25">
      <c r="A349" t="s">
        <v>2444</v>
      </c>
      <c r="B349" s="11" t="str">
        <f>VLOOKUP(A349,$M$2:$O$1001,2,FALSE)</f>
        <v>successful</v>
      </c>
      <c r="C349">
        <f>VLOOKUP(A349,$M$2:$O$1001,3,FALSE)</f>
        <v>131</v>
      </c>
      <c r="G349" t="s">
        <v>3011</v>
      </c>
      <c r="H349" s="12" t="str">
        <f t="shared" si="10"/>
        <v>failed</v>
      </c>
      <c r="I349">
        <f t="shared" si="11"/>
        <v>1467</v>
      </c>
      <c r="M349" t="str">
        <f>Crowdfunding!G349&amp;COUNTIF(Crowdfunding!G349:G$1001,Crowdfunding!G349)</f>
        <v>successful366</v>
      </c>
      <c r="N349" t="str">
        <f>Crowdfunding!G349</f>
        <v>successful</v>
      </c>
      <c r="O349">
        <f>Crowdfunding!H349</f>
        <v>191</v>
      </c>
    </row>
    <row r="350" spans="1:15" x14ac:dyDescent="0.25">
      <c r="A350" t="s">
        <v>2445</v>
      </c>
      <c r="B350" s="11" t="str">
        <f>VLOOKUP(A350,$M$2:$O$1001,2,FALSE)</f>
        <v>successful</v>
      </c>
      <c r="C350">
        <f>VLOOKUP(A350,$M$2:$O$1001,3,FALSE)</f>
        <v>2106</v>
      </c>
      <c r="G350" t="s">
        <v>3012</v>
      </c>
      <c r="H350" s="12" t="str">
        <f t="shared" si="10"/>
        <v>failed</v>
      </c>
      <c r="I350">
        <f t="shared" si="11"/>
        <v>1</v>
      </c>
      <c r="M350" t="str">
        <f>Crowdfunding!G350&amp;COUNTIF(Crowdfunding!G350:G$1001,Crowdfunding!G350)</f>
        <v>failed239</v>
      </c>
      <c r="N350" t="str">
        <f>Crowdfunding!G350</f>
        <v>failed</v>
      </c>
      <c r="O350">
        <f>Crowdfunding!H350</f>
        <v>3483</v>
      </c>
    </row>
    <row r="351" spans="1:15" x14ac:dyDescent="0.25">
      <c r="A351" t="s">
        <v>2446</v>
      </c>
      <c r="B351" s="11" t="str">
        <f>VLOOKUP(A351,$M$2:$O$1001,2,FALSE)</f>
        <v>successful</v>
      </c>
      <c r="C351">
        <f>VLOOKUP(A351,$M$2:$O$1001,3,FALSE)</f>
        <v>169</v>
      </c>
      <c r="G351" t="s">
        <v>3013</v>
      </c>
      <c r="H351" s="12" t="str">
        <f t="shared" si="10"/>
        <v>failed</v>
      </c>
      <c r="I351">
        <f t="shared" si="11"/>
        <v>48</v>
      </c>
      <c r="M351" t="str">
        <f>Crowdfunding!G351&amp;COUNTIF(Crowdfunding!G351:G$1001,Crowdfunding!G351)</f>
        <v>failed238</v>
      </c>
      <c r="N351" t="str">
        <f>Crowdfunding!G351</f>
        <v>failed</v>
      </c>
      <c r="O351">
        <f>Crowdfunding!H351</f>
        <v>923</v>
      </c>
    </row>
    <row r="352" spans="1:15" x14ac:dyDescent="0.25">
      <c r="A352" t="s">
        <v>2447</v>
      </c>
      <c r="B352" s="11" t="str">
        <f>VLOOKUP(A352,$M$2:$O$1001,2,FALSE)</f>
        <v>successful</v>
      </c>
      <c r="C352">
        <f>VLOOKUP(A352,$M$2:$O$1001,3,FALSE)</f>
        <v>5966</v>
      </c>
      <c r="G352" t="s">
        <v>3014</v>
      </c>
      <c r="H352" s="12" t="str">
        <f t="shared" si="10"/>
        <v>failed</v>
      </c>
      <c r="I352">
        <f t="shared" si="11"/>
        <v>88</v>
      </c>
      <c r="M352" t="str">
        <f>Crowdfunding!G352&amp;COUNTIF(Crowdfunding!G352:G$1001,Crowdfunding!G352)</f>
        <v>failed237</v>
      </c>
      <c r="N352" t="str">
        <f>Crowdfunding!G352</f>
        <v>failed</v>
      </c>
      <c r="O352">
        <f>Crowdfunding!H352</f>
        <v>1</v>
      </c>
    </row>
    <row r="353" spans="1:15" x14ac:dyDescent="0.25">
      <c r="A353" t="s">
        <v>2448</v>
      </c>
      <c r="B353" s="11" t="str">
        <f>VLOOKUP(A353,$M$2:$O$1001,2,FALSE)</f>
        <v>successful</v>
      </c>
      <c r="C353">
        <f>VLOOKUP(A353,$M$2:$O$1001,3,FALSE)</f>
        <v>154</v>
      </c>
      <c r="G353" t="s">
        <v>3015</v>
      </c>
      <c r="H353" s="12" t="str">
        <f t="shared" si="10"/>
        <v>failed</v>
      </c>
      <c r="I353">
        <f t="shared" si="11"/>
        <v>2307</v>
      </c>
      <c r="M353" t="str">
        <f>Crowdfunding!G353&amp;COUNTIF(Crowdfunding!G353:G$1001,Crowdfunding!G353)</f>
        <v>successful365</v>
      </c>
      <c r="N353" t="str">
        <f>Crowdfunding!G353</f>
        <v>successful</v>
      </c>
      <c r="O353">
        <f>Crowdfunding!H353</f>
        <v>2013</v>
      </c>
    </row>
    <row r="354" spans="1:15" x14ac:dyDescent="0.25">
      <c r="A354" t="s">
        <v>2449</v>
      </c>
      <c r="B354" s="11" t="str">
        <f>VLOOKUP(A354,$M$2:$O$1001,2,FALSE)</f>
        <v>successful</v>
      </c>
      <c r="C354">
        <f>VLOOKUP(A354,$M$2:$O$1001,3,FALSE)</f>
        <v>206</v>
      </c>
      <c r="G354" t="s">
        <v>3016</v>
      </c>
      <c r="H354" s="12" t="str">
        <f t="shared" si="10"/>
        <v>failed</v>
      </c>
      <c r="I354">
        <f t="shared" si="11"/>
        <v>15</v>
      </c>
      <c r="M354" t="str">
        <f>Crowdfunding!G354&amp;COUNTIF(Crowdfunding!G354:G$1001,Crowdfunding!G354)</f>
        <v>failed236</v>
      </c>
      <c r="N354" t="str">
        <f>Crowdfunding!G354</f>
        <v>failed</v>
      </c>
      <c r="O354">
        <f>Crowdfunding!H354</f>
        <v>33</v>
      </c>
    </row>
    <row r="355" spans="1:15" x14ac:dyDescent="0.25">
      <c r="A355" t="s">
        <v>2450</v>
      </c>
      <c r="B355" s="11" t="str">
        <f>VLOOKUP(A355,$M$2:$O$1001,2,FALSE)</f>
        <v>successful</v>
      </c>
      <c r="C355">
        <f>VLOOKUP(A355,$M$2:$O$1001,3,FALSE)</f>
        <v>101</v>
      </c>
      <c r="G355" t="s">
        <v>3017</v>
      </c>
      <c r="H355" s="12" t="str">
        <f t="shared" si="10"/>
        <v>failed</v>
      </c>
      <c r="I355">
        <f t="shared" si="11"/>
        <v>558</v>
      </c>
      <c r="M355" t="str">
        <f>Crowdfunding!G355&amp;COUNTIF(Crowdfunding!G355:G$1001,Crowdfunding!G355)</f>
        <v>successful364</v>
      </c>
      <c r="N355" t="str">
        <f>Crowdfunding!G355</f>
        <v>successful</v>
      </c>
      <c r="O355">
        <f>Crowdfunding!H355</f>
        <v>1703</v>
      </c>
    </row>
    <row r="356" spans="1:15" x14ac:dyDescent="0.25">
      <c r="A356" t="s">
        <v>2451</v>
      </c>
      <c r="B356" s="11" t="str">
        <f>VLOOKUP(A356,$M$2:$O$1001,2,FALSE)</f>
        <v>successful</v>
      </c>
      <c r="C356">
        <f>VLOOKUP(A356,$M$2:$O$1001,3,FALSE)</f>
        <v>112</v>
      </c>
      <c r="G356" t="s">
        <v>3018</v>
      </c>
      <c r="H356" s="12" t="str">
        <f t="shared" si="10"/>
        <v>failed</v>
      </c>
      <c r="I356">
        <f t="shared" si="11"/>
        <v>674</v>
      </c>
      <c r="M356" t="str">
        <f>Crowdfunding!G356&amp;COUNTIF(Crowdfunding!G356:G$1001,Crowdfunding!G356)</f>
        <v>successful363</v>
      </c>
      <c r="N356" t="str">
        <f>Crowdfunding!G356</f>
        <v>successful</v>
      </c>
      <c r="O356">
        <f>Crowdfunding!H356</f>
        <v>80</v>
      </c>
    </row>
    <row r="357" spans="1:15" x14ac:dyDescent="0.25">
      <c r="A357" t="s">
        <v>2452</v>
      </c>
      <c r="B357" s="11" t="str">
        <f>VLOOKUP(A357,$M$2:$O$1001,2,FALSE)</f>
        <v>successful</v>
      </c>
      <c r="C357">
        <f>VLOOKUP(A357,$M$2:$O$1001,3,FALSE)</f>
        <v>186</v>
      </c>
      <c r="G357" t="s">
        <v>3019</v>
      </c>
      <c r="H357" s="12" t="str">
        <f t="shared" si="10"/>
        <v>failed</v>
      </c>
      <c r="I357">
        <f t="shared" si="11"/>
        <v>452</v>
      </c>
      <c r="M357" t="str">
        <f>Crowdfunding!G357&amp;COUNTIF(Crowdfunding!G357:G$1001,Crowdfunding!G357)</f>
        <v>live10</v>
      </c>
      <c r="N357" t="str">
        <f>Crowdfunding!G357</f>
        <v>live</v>
      </c>
      <c r="O357">
        <f>Crowdfunding!H357</f>
        <v>86</v>
      </c>
    </row>
    <row r="358" spans="1:15" x14ac:dyDescent="0.25">
      <c r="A358" t="s">
        <v>2453</v>
      </c>
      <c r="B358" s="11" t="str">
        <f>VLOOKUP(A358,$M$2:$O$1001,2,FALSE)</f>
        <v>successful</v>
      </c>
      <c r="C358">
        <f>VLOOKUP(A358,$M$2:$O$1001,3,FALSE)</f>
        <v>139</v>
      </c>
      <c r="G358" t="s">
        <v>3020</v>
      </c>
      <c r="H358" s="12" t="str">
        <f t="shared" si="10"/>
        <v>failed</v>
      </c>
      <c r="I358">
        <f t="shared" si="11"/>
        <v>200</v>
      </c>
      <c r="M358" t="str">
        <f>Crowdfunding!G358&amp;COUNTIF(Crowdfunding!G358:G$1001,Crowdfunding!G358)</f>
        <v>failed235</v>
      </c>
      <c r="N358" t="str">
        <f>Crowdfunding!G358</f>
        <v>failed</v>
      </c>
      <c r="O358">
        <f>Crowdfunding!H358</f>
        <v>40</v>
      </c>
    </row>
    <row r="359" spans="1:15" x14ac:dyDescent="0.25">
      <c r="A359" t="s">
        <v>2454</v>
      </c>
      <c r="B359" s="11" t="str">
        <f>VLOOKUP(A359,$M$2:$O$1001,2,FALSE)</f>
        <v>successful</v>
      </c>
      <c r="C359">
        <f>VLOOKUP(A359,$M$2:$O$1001,3,FALSE)</f>
        <v>191</v>
      </c>
      <c r="G359" t="s">
        <v>3021</v>
      </c>
      <c r="H359" s="12" t="str">
        <f t="shared" si="10"/>
        <v>failed</v>
      </c>
      <c r="I359">
        <f t="shared" si="11"/>
        <v>55</v>
      </c>
      <c r="M359" t="str">
        <f>Crowdfunding!G359&amp;COUNTIF(Crowdfunding!G359:G$1001,Crowdfunding!G359)</f>
        <v>successful362</v>
      </c>
      <c r="N359" t="str">
        <f>Crowdfunding!G359</f>
        <v>successful</v>
      </c>
      <c r="O359">
        <f>Crowdfunding!H359</f>
        <v>41</v>
      </c>
    </row>
    <row r="360" spans="1:15" x14ac:dyDescent="0.25">
      <c r="A360" t="s">
        <v>2455</v>
      </c>
      <c r="B360" s="11" t="str">
        <f>VLOOKUP(A360,$M$2:$O$1001,2,FALSE)</f>
        <v>successful</v>
      </c>
      <c r="C360">
        <f>VLOOKUP(A360,$M$2:$O$1001,3,FALSE)</f>
        <v>88</v>
      </c>
      <c r="G360" t="s">
        <v>3022</v>
      </c>
      <c r="H360" s="12" t="str">
        <f t="shared" si="10"/>
        <v>failed</v>
      </c>
      <c r="I360">
        <f t="shared" si="11"/>
        <v>27</v>
      </c>
      <c r="M360" t="str">
        <f>Crowdfunding!G360&amp;COUNTIF(Crowdfunding!G360:G$1001,Crowdfunding!G360)</f>
        <v>failed234</v>
      </c>
      <c r="N360" t="str">
        <f>Crowdfunding!G360</f>
        <v>failed</v>
      </c>
      <c r="O360">
        <f>Crowdfunding!H360</f>
        <v>23</v>
      </c>
    </row>
    <row r="361" spans="1:15" x14ac:dyDescent="0.25">
      <c r="A361" t="s">
        <v>2456</v>
      </c>
      <c r="B361" s="11" t="str">
        <f>VLOOKUP(A361,$M$2:$O$1001,2,FALSE)</f>
        <v>successful</v>
      </c>
      <c r="C361">
        <f>VLOOKUP(A361,$M$2:$O$1001,3,FALSE)</f>
        <v>2875</v>
      </c>
      <c r="G361" t="s">
        <v>3023</v>
      </c>
      <c r="H361" s="12" t="str">
        <f t="shared" si="10"/>
        <v>failed</v>
      </c>
      <c r="I361">
        <f t="shared" si="11"/>
        <v>44</v>
      </c>
      <c r="M361" t="str">
        <f>Crowdfunding!G361&amp;COUNTIF(Crowdfunding!G361:G$1001,Crowdfunding!G361)</f>
        <v>successful361</v>
      </c>
      <c r="N361" t="str">
        <f>Crowdfunding!G361</f>
        <v>successful</v>
      </c>
      <c r="O361">
        <f>Crowdfunding!H361</f>
        <v>187</v>
      </c>
    </row>
    <row r="362" spans="1:15" x14ac:dyDescent="0.25">
      <c r="A362" t="s">
        <v>2457</v>
      </c>
      <c r="B362" s="11" t="str">
        <f>VLOOKUP(A362,$M$2:$O$1001,2,FALSE)</f>
        <v>successful</v>
      </c>
      <c r="C362">
        <f>VLOOKUP(A362,$M$2:$O$1001,3,FALSE)</f>
        <v>187</v>
      </c>
      <c r="G362" t="s">
        <v>3024</v>
      </c>
      <c r="H362" s="12" t="str">
        <f t="shared" si="10"/>
        <v>failed</v>
      </c>
      <c r="I362">
        <f t="shared" si="11"/>
        <v>18</v>
      </c>
      <c r="M362" t="str">
        <f>Crowdfunding!G362&amp;COUNTIF(Crowdfunding!G362:G$1001,Crowdfunding!G362)</f>
        <v>successful360</v>
      </c>
      <c r="N362" t="str">
        <f>Crowdfunding!G362</f>
        <v>successful</v>
      </c>
      <c r="O362">
        <f>Crowdfunding!H362</f>
        <v>2875</v>
      </c>
    </row>
    <row r="363" spans="1:15" x14ac:dyDescent="0.25">
      <c r="A363" t="s">
        <v>2458</v>
      </c>
      <c r="B363" s="11" t="str">
        <f>VLOOKUP(A363,$M$2:$O$1001,2,FALSE)</f>
        <v>successful</v>
      </c>
      <c r="C363">
        <f>VLOOKUP(A363,$M$2:$O$1001,3,FALSE)</f>
        <v>41</v>
      </c>
      <c r="G363" t="s">
        <v>3025</v>
      </c>
      <c r="H363" s="12" t="str">
        <f t="shared" si="10"/>
        <v>failed</v>
      </c>
      <c r="I363">
        <f t="shared" si="11"/>
        <v>53</v>
      </c>
      <c r="M363" t="str">
        <f>Crowdfunding!G363&amp;COUNTIF(Crowdfunding!G363:G$1001,Crowdfunding!G363)</f>
        <v>successful359</v>
      </c>
      <c r="N363" t="str">
        <f>Crowdfunding!G363</f>
        <v>successful</v>
      </c>
      <c r="O363">
        <f>Crowdfunding!H363</f>
        <v>88</v>
      </c>
    </row>
    <row r="364" spans="1:15" x14ac:dyDescent="0.25">
      <c r="A364" t="s">
        <v>2459</v>
      </c>
      <c r="B364" s="11" t="str">
        <f>VLOOKUP(A364,$M$2:$O$1001,2,FALSE)</f>
        <v>successful</v>
      </c>
      <c r="C364">
        <f>VLOOKUP(A364,$M$2:$O$1001,3,FALSE)</f>
        <v>80</v>
      </c>
      <c r="G364" t="s">
        <v>3026</v>
      </c>
      <c r="H364" s="12" t="str">
        <f t="shared" si="10"/>
        <v>failed</v>
      </c>
      <c r="I364">
        <f t="shared" si="11"/>
        <v>24</v>
      </c>
      <c r="M364" t="str">
        <f>Crowdfunding!G364&amp;COUNTIF(Crowdfunding!G364:G$1001,Crowdfunding!G364)</f>
        <v>successful358</v>
      </c>
      <c r="N364" t="str">
        <f>Crowdfunding!G364</f>
        <v>successful</v>
      </c>
      <c r="O364">
        <f>Crowdfunding!H364</f>
        <v>191</v>
      </c>
    </row>
    <row r="365" spans="1:15" x14ac:dyDescent="0.25">
      <c r="A365" t="s">
        <v>2460</v>
      </c>
      <c r="B365" s="11" t="str">
        <f>VLOOKUP(A365,$M$2:$O$1001,2,FALSE)</f>
        <v>successful</v>
      </c>
      <c r="C365">
        <f>VLOOKUP(A365,$M$2:$O$1001,3,FALSE)</f>
        <v>1703</v>
      </c>
      <c r="G365" t="s">
        <v>3027</v>
      </c>
      <c r="H365" s="12" t="str">
        <f t="shared" si="10"/>
        <v>failed</v>
      </c>
      <c r="I365">
        <f t="shared" si="11"/>
        <v>0</v>
      </c>
      <c r="M365" t="str">
        <f>Crowdfunding!G365&amp;COUNTIF(Crowdfunding!G365:G$1001,Crowdfunding!G365)</f>
        <v>successful357</v>
      </c>
      <c r="N365" t="str">
        <f>Crowdfunding!G365</f>
        <v>successful</v>
      </c>
      <c r="O365">
        <f>Crowdfunding!H365</f>
        <v>139</v>
      </c>
    </row>
    <row r="366" spans="1:15" x14ac:dyDescent="0.25">
      <c r="A366" t="s">
        <v>2461</v>
      </c>
      <c r="B366" s="11" t="str">
        <f>VLOOKUP(A366,$M$2:$O$1001,2,FALSE)</f>
        <v>successful</v>
      </c>
      <c r="C366">
        <f>VLOOKUP(A366,$M$2:$O$1001,3,FALSE)</f>
        <v>2013</v>
      </c>
      <c r="M366" t="str">
        <f>Crowdfunding!G366&amp;COUNTIF(Crowdfunding!G366:G$1001,Crowdfunding!G366)</f>
        <v>successful356</v>
      </c>
      <c r="N366" t="str">
        <f>Crowdfunding!G366</f>
        <v>successful</v>
      </c>
      <c r="O366">
        <f>Crowdfunding!H366</f>
        <v>186</v>
      </c>
    </row>
    <row r="367" spans="1:15" x14ac:dyDescent="0.25">
      <c r="A367" t="s">
        <v>2462</v>
      </c>
      <c r="B367" s="11" t="str">
        <f>VLOOKUP(A367,$M$2:$O$1001,2,FALSE)</f>
        <v>successful</v>
      </c>
      <c r="C367">
        <f>VLOOKUP(A367,$M$2:$O$1001,3,FALSE)</f>
        <v>191</v>
      </c>
      <c r="M367" t="str">
        <f>Crowdfunding!G367&amp;COUNTIF(Crowdfunding!G367:G$1001,Crowdfunding!G367)</f>
        <v>successful355</v>
      </c>
      <c r="N367" t="str">
        <f>Crowdfunding!G367</f>
        <v>successful</v>
      </c>
      <c r="O367">
        <f>Crowdfunding!H367</f>
        <v>112</v>
      </c>
    </row>
    <row r="368" spans="1:15" x14ac:dyDescent="0.25">
      <c r="A368" t="s">
        <v>2463</v>
      </c>
      <c r="B368" s="11" t="str">
        <f>VLOOKUP(A368,$M$2:$O$1001,2,FALSE)</f>
        <v>successful</v>
      </c>
      <c r="C368">
        <f>VLOOKUP(A368,$M$2:$O$1001,3,FALSE)</f>
        <v>1690</v>
      </c>
      <c r="M368" t="str">
        <f>Crowdfunding!G368&amp;COUNTIF(Crowdfunding!G368:G$1001,Crowdfunding!G368)</f>
        <v>successful354</v>
      </c>
      <c r="N368" t="str">
        <f>Crowdfunding!G368</f>
        <v>successful</v>
      </c>
      <c r="O368">
        <f>Crowdfunding!H368</f>
        <v>101</v>
      </c>
    </row>
    <row r="369" spans="1:15" x14ac:dyDescent="0.25">
      <c r="A369" t="s">
        <v>2464</v>
      </c>
      <c r="B369" s="11" t="str">
        <f>VLOOKUP(A369,$M$2:$O$1001,2,FALSE)</f>
        <v>successful</v>
      </c>
      <c r="C369">
        <f>VLOOKUP(A369,$M$2:$O$1001,3,FALSE)</f>
        <v>1095</v>
      </c>
      <c r="M369" t="str">
        <f>Crowdfunding!G369&amp;COUNTIF(Crowdfunding!G369:G$1001,Crowdfunding!G369)</f>
        <v>failed233</v>
      </c>
      <c r="N369" t="str">
        <f>Crowdfunding!G369</f>
        <v>failed</v>
      </c>
      <c r="O369">
        <f>Crowdfunding!H369</f>
        <v>75</v>
      </c>
    </row>
    <row r="370" spans="1:15" x14ac:dyDescent="0.25">
      <c r="A370" t="s">
        <v>2465</v>
      </c>
      <c r="B370" s="11" t="str">
        <f>VLOOKUP(A370,$M$2:$O$1001,2,FALSE)</f>
        <v>successful</v>
      </c>
      <c r="C370">
        <f>VLOOKUP(A370,$M$2:$O$1001,3,FALSE)</f>
        <v>2283</v>
      </c>
      <c r="M370" t="str">
        <f>Crowdfunding!G370&amp;COUNTIF(Crowdfunding!G370:G$1001,Crowdfunding!G370)</f>
        <v>successful353</v>
      </c>
      <c r="N370" t="str">
        <f>Crowdfunding!G370</f>
        <v>successful</v>
      </c>
      <c r="O370">
        <f>Crowdfunding!H370</f>
        <v>206</v>
      </c>
    </row>
    <row r="371" spans="1:15" x14ac:dyDescent="0.25">
      <c r="A371" t="s">
        <v>2466</v>
      </c>
      <c r="B371" s="11" t="str">
        <f>VLOOKUP(A371,$M$2:$O$1001,2,FALSE)</f>
        <v>successful</v>
      </c>
      <c r="C371">
        <f>VLOOKUP(A371,$M$2:$O$1001,3,FALSE)</f>
        <v>1113</v>
      </c>
      <c r="M371" t="str">
        <f>Crowdfunding!G371&amp;COUNTIF(Crowdfunding!G371:G$1001,Crowdfunding!G371)</f>
        <v>successful352</v>
      </c>
      <c r="N371" t="str">
        <f>Crowdfunding!G371</f>
        <v>successful</v>
      </c>
      <c r="O371">
        <f>Crowdfunding!H371</f>
        <v>154</v>
      </c>
    </row>
    <row r="372" spans="1:15" x14ac:dyDescent="0.25">
      <c r="A372" t="s">
        <v>2467</v>
      </c>
      <c r="B372" s="11" t="str">
        <f>VLOOKUP(A372,$M$2:$O$1001,2,FALSE)</f>
        <v>successful</v>
      </c>
      <c r="C372">
        <f>VLOOKUP(A372,$M$2:$O$1001,3,FALSE)</f>
        <v>253</v>
      </c>
      <c r="M372" t="str">
        <f>Crowdfunding!G372&amp;COUNTIF(Crowdfunding!G372:G$1001,Crowdfunding!G372)</f>
        <v>successful351</v>
      </c>
      <c r="N372" t="str">
        <f>Crowdfunding!G372</f>
        <v>successful</v>
      </c>
      <c r="O372">
        <f>Crowdfunding!H372</f>
        <v>5966</v>
      </c>
    </row>
    <row r="373" spans="1:15" x14ac:dyDescent="0.25">
      <c r="A373" t="s">
        <v>2468</v>
      </c>
      <c r="B373" s="11" t="str">
        <f>VLOOKUP(A373,$M$2:$O$1001,2,FALSE)</f>
        <v>successful</v>
      </c>
      <c r="C373">
        <f>VLOOKUP(A373,$M$2:$O$1001,3,FALSE)</f>
        <v>470</v>
      </c>
      <c r="M373" t="str">
        <f>Crowdfunding!G373&amp;COUNTIF(Crowdfunding!G373:G$1001,Crowdfunding!G373)</f>
        <v>failed232</v>
      </c>
      <c r="N373" t="str">
        <f>Crowdfunding!G373</f>
        <v>failed</v>
      </c>
      <c r="O373">
        <f>Crowdfunding!H373</f>
        <v>2176</v>
      </c>
    </row>
    <row r="374" spans="1:15" x14ac:dyDescent="0.25">
      <c r="A374" t="s">
        <v>2469</v>
      </c>
      <c r="B374" s="11" t="str">
        <f>VLOOKUP(A374,$M$2:$O$1001,2,FALSE)</f>
        <v>successful</v>
      </c>
      <c r="C374">
        <f>VLOOKUP(A374,$M$2:$O$1001,3,FALSE)</f>
        <v>190</v>
      </c>
      <c r="M374" t="str">
        <f>Crowdfunding!G374&amp;COUNTIF(Crowdfunding!G374:G$1001,Crowdfunding!G374)</f>
        <v>successful350</v>
      </c>
      <c r="N374" t="str">
        <f>Crowdfunding!G374</f>
        <v>successful</v>
      </c>
      <c r="O374">
        <f>Crowdfunding!H374</f>
        <v>169</v>
      </c>
    </row>
    <row r="375" spans="1:15" x14ac:dyDescent="0.25">
      <c r="A375" t="s">
        <v>2470</v>
      </c>
      <c r="B375" s="11" t="str">
        <f>VLOOKUP(A375,$M$2:$O$1001,2,FALSE)</f>
        <v>successful</v>
      </c>
      <c r="C375">
        <f>VLOOKUP(A375,$M$2:$O$1001,3,FALSE)</f>
        <v>1385</v>
      </c>
      <c r="M375" t="str">
        <f>Crowdfunding!G375&amp;COUNTIF(Crowdfunding!G375:G$1001,Crowdfunding!G375)</f>
        <v>successful349</v>
      </c>
      <c r="N375" t="str">
        <f>Crowdfunding!G375</f>
        <v>successful</v>
      </c>
      <c r="O375">
        <f>Crowdfunding!H375</f>
        <v>2106</v>
      </c>
    </row>
    <row r="376" spans="1:15" x14ac:dyDescent="0.25">
      <c r="A376" t="s">
        <v>2471</v>
      </c>
      <c r="B376" s="11" t="str">
        <f>VLOOKUP(A376,$M$2:$O$1001,2,FALSE)</f>
        <v>successful</v>
      </c>
      <c r="C376">
        <f>VLOOKUP(A376,$M$2:$O$1001,3,FALSE)</f>
        <v>2441</v>
      </c>
      <c r="M376" t="str">
        <f>Crowdfunding!G376&amp;COUNTIF(Crowdfunding!G376:G$1001,Crowdfunding!G376)</f>
        <v>failed231</v>
      </c>
      <c r="N376" t="str">
        <f>Crowdfunding!G376</f>
        <v>failed</v>
      </c>
      <c r="O376">
        <f>Crowdfunding!H376</f>
        <v>441</v>
      </c>
    </row>
    <row r="377" spans="1:15" x14ac:dyDescent="0.25">
      <c r="A377" t="s">
        <v>2472</v>
      </c>
      <c r="B377" s="11" t="str">
        <f>VLOOKUP(A377,$M$2:$O$1001,2,FALSE)</f>
        <v>successful</v>
      </c>
      <c r="C377">
        <f>VLOOKUP(A377,$M$2:$O$1001,3,FALSE)</f>
        <v>307</v>
      </c>
      <c r="M377" t="str">
        <f>Crowdfunding!G377&amp;COUNTIF(Crowdfunding!G377:G$1001,Crowdfunding!G377)</f>
        <v>failed230</v>
      </c>
      <c r="N377" t="str">
        <f>Crowdfunding!G377</f>
        <v>failed</v>
      </c>
      <c r="O377">
        <f>Crowdfunding!H377</f>
        <v>25</v>
      </c>
    </row>
    <row r="378" spans="1:15" x14ac:dyDescent="0.25">
      <c r="A378" t="s">
        <v>2473</v>
      </c>
      <c r="B378" s="11" t="str">
        <f>VLOOKUP(A378,$M$2:$O$1001,2,FALSE)</f>
        <v>successful</v>
      </c>
      <c r="C378">
        <f>VLOOKUP(A378,$M$2:$O$1001,3,FALSE)</f>
        <v>5168</v>
      </c>
      <c r="M378" t="str">
        <f>Crowdfunding!G378&amp;COUNTIF(Crowdfunding!G378:G$1001,Crowdfunding!G378)</f>
        <v>successful348</v>
      </c>
      <c r="N378" t="str">
        <f>Crowdfunding!G378</f>
        <v>successful</v>
      </c>
      <c r="O378">
        <f>Crowdfunding!H378</f>
        <v>131</v>
      </c>
    </row>
    <row r="379" spans="1:15" x14ac:dyDescent="0.25">
      <c r="A379" t="s">
        <v>2474</v>
      </c>
      <c r="B379" s="11" t="str">
        <f>VLOOKUP(A379,$M$2:$O$1001,2,FALSE)</f>
        <v>successful</v>
      </c>
      <c r="C379">
        <f>VLOOKUP(A379,$M$2:$O$1001,3,FALSE)</f>
        <v>133</v>
      </c>
      <c r="M379" t="str">
        <f>Crowdfunding!G379&amp;COUNTIF(Crowdfunding!G379:G$1001,Crowdfunding!G379)</f>
        <v>failed229</v>
      </c>
      <c r="N379" t="str">
        <f>Crowdfunding!G379</f>
        <v>failed</v>
      </c>
      <c r="O379">
        <f>Crowdfunding!H379</f>
        <v>127</v>
      </c>
    </row>
    <row r="380" spans="1:15" x14ac:dyDescent="0.25">
      <c r="A380" t="s">
        <v>2475</v>
      </c>
      <c r="B380" s="11" t="str">
        <f>VLOOKUP(A380,$M$2:$O$1001,2,FALSE)</f>
        <v>successful</v>
      </c>
      <c r="C380">
        <f>VLOOKUP(A380,$M$2:$O$1001,3,FALSE)</f>
        <v>223</v>
      </c>
      <c r="M380" t="str">
        <f>Crowdfunding!G380&amp;COUNTIF(Crowdfunding!G380:G$1001,Crowdfunding!G380)</f>
        <v>failed228</v>
      </c>
      <c r="N380" t="str">
        <f>Crowdfunding!G380</f>
        <v>failed</v>
      </c>
      <c r="O380">
        <f>Crowdfunding!H380</f>
        <v>355</v>
      </c>
    </row>
    <row r="381" spans="1:15" x14ac:dyDescent="0.25">
      <c r="A381" t="s">
        <v>2476</v>
      </c>
      <c r="B381" s="11" t="str">
        <f>VLOOKUP(A381,$M$2:$O$1001,2,FALSE)</f>
        <v>successful</v>
      </c>
      <c r="C381">
        <f>VLOOKUP(A381,$M$2:$O$1001,3,FALSE)</f>
        <v>3742</v>
      </c>
      <c r="M381" t="str">
        <f>Crowdfunding!G381&amp;COUNTIF(Crowdfunding!G381:G$1001,Crowdfunding!G381)</f>
        <v>failed227</v>
      </c>
      <c r="N381" t="str">
        <f>Crowdfunding!G381</f>
        <v>failed</v>
      </c>
      <c r="O381">
        <f>Crowdfunding!H381</f>
        <v>44</v>
      </c>
    </row>
    <row r="382" spans="1:15" x14ac:dyDescent="0.25">
      <c r="A382" t="s">
        <v>2477</v>
      </c>
      <c r="B382" s="11" t="str">
        <f>VLOOKUP(A382,$M$2:$O$1001,2,FALSE)</f>
        <v>successful</v>
      </c>
      <c r="C382">
        <f>VLOOKUP(A382,$M$2:$O$1001,3,FALSE)</f>
        <v>121</v>
      </c>
      <c r="M382" t="str">
        <f>Crowdfunding!G382&amp;COUNTIF(Crowdfunding!G382:G$1001,Crowdfunding!G382)</f>
        <v>successful347</v>
      </c>
      <c r="N382" t="str">
        <f>Crowdfunding!G382</f>
        <v>successful</v>
      </c>
      <c r="O382">
        <f>Crowdfunding!H382</f>
        <v>84</v>
      </c>
    </row>
    <row r="383" spans="1:15" x14ac:dyDescent="0.25">
      <c r="A383" t="s">
        <v>2478</v>
      </c>
      <c r="B383" s="11" t="str">
        <f>VLOOKUP(A383,$M$2:$O$1001,2,FALSE)</f>
        <v>successful</v>
      </c>
      <c r="C383">
        <f>VLOOKUP(A383,$M$2:$O$1001,3,FALSE)</f>
        <v>659</v>
      </c>
      <c r="M383" t="str">
        <f>Crowdfunding!G383&amp;COUNTIF(Crowdfunding!G383:G$1001,Crowdfunding!G383)</f>
        <v>successful346</v>
      </c>
      <c r="N383" t="str">
        <f>Crowdfunding!G383</f>
        <v>successful</v>
      </c>
      <c r="O383">
        <f>Crowdfunding!H383</f>
        <v>155</v>
      </c>
    </row>
    <row r="384" spans="1:15" x14ac:dyDescent="0.25">
      <c r="A384" t="s">
        <v>2479</v>
      </c>
      <c r="B384" s="11" t="str">
        <f>VLOOKUP(A384,$M$2:$O$1001,2,FALSE)</f>
        <v>successful</v>
      </c>
      <c r="C384">
        <f>VLOOKUP(A384,$M$2:$O$1001,3,FALSE)</f>
        <v>85</v>
      </c>
      <c r="M384" t="str">
        <f>Crowdfunding!G384&amp;COUNTIF(Crowdfunding!G384:G$1001,Crowdfunding!G384)</f>
        <v>failed226</v>
      </c>
      <c r="N384" t="str">
        <f>Crowdfunding!G384</f>
        <v>failed</v>
      </c>
      <c r="O384">
        <f>Crowdfunding!H384</f>
        <v>67</v>
      </c>
    </row>
    <row r="385" spans="1:15" x14ac:dyDescent="0.25">
      <c r="A385" t="s">
        <v>2480</v>
      </c>
      <c r="B385" s="11" t="str">
        <f>VLOOKUP(A385,$M$2:$O$1001,2,FALSE)</f>
        <v>successful</v>
      </c>
      <c r="C385">
        <f>VLOOKUP(A385,$M$2:$O$1001,3,FALSE)</f>
        <v>142</v>
      </c>
      <c r="M385" t="str">
        <f>Crowdfunding!G385&amp;COUNTIF(Crowdfunding!G385:G$1001,Crowdfunding!G385)</f>
        <v>successful345</v>
      </c>
      <c r="N385" t="str">
        <f>Crowdfunding!G385</f>
        <v>successful</v>
      </c>
      <c r="O385">
        <f>Crowdfunding!H385</f>
        <v>189</v>
      </c>
    </row>
    <row r="386" spans="1:15" x14ac:dyDescent="0.25">
      <c r="A386" t="s">
        <v>2481</v>
      </c>
      <c r="B386" s="11" t="str">
        <f>VLOOKUP(A386,$M$2:$O$1001,2,FALSE)</f>
        <v>successful</v>
      </c>
      <c r="C386">
        <f>VLOOKUP(A386,$M$2:$O$1001,3,FALSE)</f>
        <v>295</v>
      </c>
      <c r="M386" t="str">
        <f>Crowdfunding!G386&amp;COUNTIF(Crowdfunding!G386:G$1001,Crowdfunding!G386)</f>
        <v>successful344</v>
      </c>
      <c r="N386" t="str">
        <f>Crowdfunding!G386</f>
        <v>successful</v>
      </c>
      <c r="O386">
        <f>Crowdfunding!H386</f>
        <v>4799</v>
      </c>
    </row>
    <row r="387" spans="1:15" x14ac:dyDescent="0.25">
      <c r="A387" t="s">
        <v>2482</v>
      </c>
      <c r="B387" s="11" t="str">
        <f>VLOOKUP(A387,$M$2:$O$1001,2,FALSE)</f>
        <v>successful</v>
      </c>
      <c r="C387">
        <f>VLOOKUP(A387,$M$2:$O$1001,3,FALSE)</f>
        <v>72</v>
      </c>
      <c r="M387" t="str">
        <f>Crowdfunding!G387&amp;COUNTIF(Crowdfunding!G387:G$1001,Crowdfunding!G387)</f>
        <v>successful343</v>
      </c>
      <c r="N387" t="str">
        <f>Crowdfunding!G387</f>
        <v>successful</v>
      </c>
      <c r="O387">
        <f>Crowdfunding!H387</f>
        <v>1137</v>
      </c>
    </row>
    <row r="388" spans="1:15" x14ac:dyDescent="0.25">
      <c r="A388" t="s">
        <v>2483</v>
      </c>
      <c r="B388" s="11" t="str">
        <f>VLOOKUP(A388,$M$2:$O$1001,2,FALSE)</f>
        <v>successful</v>
      </c>
      <c r="C388">
        <f>VLOOKUP(A388,$M$2:$O$1001,3,FALSE)</f>
        <v>183</v>
      </c>
      <c r="M388" t="str">
        <f>Crowdfunding!G388&amp;COUNTIF(Crowdfunding!G388:G$1001,Crowdfunding!G388)</f>
        <v>failed225</v>
      </c>
      <c r="N388" t="str">
        <f>Crowdfunding!G388</f>
        <v>failed</v>
      </c>
      <c r="O388">
        <f>Crowdfunding!H388</f>
        <v>1068</v>
      </c>
    </row>
    <row r="389" spans="1:15" x14ac:dyDescent="0.25">
      <c r="A389" t="s">
        <v>2484</v>
      </c>
      <c r="B389" s="11" t="str">
        <f>VLOOKUP(A389,$M$2:$O$1001,2,FALSE)</f>
        <v>successful</v>
      </c>
      <c r="C389">
        <f>VLOOKUP(A389,$M$2:$O$1001,3,FALSE)</f>
        <v>107</v>
      </c>
      <c r="M389" t="str">
        <f>Crowdfunding!G389&amp;COUNTIF(Crowdfunding!G389:G$1001,Crowdfunding!G389)</f>
        <v>failed224</v>
      </c>
      <c r="N389" t="str">
        <f>Crowdfunding!G389</f>
        <v>failed</v>
      </c>
      <c r="O389">
        <f>Crowdfunding!H389</f>
        <v>424</v>
      </c>
    </row>
    <row r="390" spans="1:15" x14ac:dyDescent="0.25">
      <c r="A390" t="s">
        <v>2485</v>
      </c>
      <c r="B390" s="11" t="str">
        <f>VLOOKUP(A390,$M$2:$O$1001,2,FALSE)</f>
        <v>successful</v>
      </c>
      <c r="C390">
        <f>VLOOKUP(A390,$M$2:$O$1001,3,FALSE)</f>
        <v>337</v>
      </c>
      <c r="M390" t="str">
        <f>Crowdfunding!G390&amp;COUNTIF(Crowdfunding!G390:G$1001,Crowdfunding!G390)</f>
        <v>canceled38</v>
      </c>
      <c r="N390" t="str">
        <f>Crowdfunding!G390</f>
        <v>canceled</v>
      </c>
      <c r="O390">
        <f>Crowdfunding!H390</f>
        <v>145</v>
      </c>
    </row>
    <row r="391" spans="1:15" x14ac:dyDescent="0.25">
      <c r="A391" t="s">
        <v>2486</v>
      </c>
      <c r="B391" s="11" t="str">
        <f>VLOOKUP(A391,$M$2:$O$1001,2,FALSE)</f>
        <v>successful</v>
      </c>
      <c r="C391">
        <f>VLOOKUP(A391,$M$2:$O$1001,3,FALSE)</f>
        <v>176</v>
      </c>
      <c r="M391" t="str">
        <f>Crowdfunding!G391&amp;COUNTIF(Crowdfunding!G391:G$1001,Crowdfunding!G391)</f>
        <v>successful342</v>
      </c>
      <c r="N391" t="str">
        <f>Crowdfunding!G391</f>
        <v>successful</v>
      </c>
      <c r="O391">
        <f>Crowdfunding!H391</f>
        <v>1152</v>
      </c>
    </row>
    <row r="392" spans="1:15" x14ac:dyDescent="0.25">
      <c r="A392" t="s">
        <v>2487</v>
      </c>
      <c r="B392" s="11" t="str">
        <f>VLOOKUP(A392,$M$2:$O$1001,2,FALSE)</f>
        <v>successful</v>
      </c>
      <c r="C392">
        <f>VLOOKUP(A392,$M$2:$O$1001,3,FALSE)</f>
        <v>254</v>
      </c>
      <c r="M392" t="str">
        <f>Crowdfunding!G392&amp;COUNTIF(Crowdfunding!G392:G$1001,Crowdfunding!G392)</f>
        <v>successful341</v>
      </c>
      <c r="N392" t="str">
        <f>Crowdfunding!G392</f>
        <v>successful</v>
      </c>
      <c r="O392">
        <f>Crowdfunding!H392</f>
        <v>50</v>
      </c>
    </row>
    <row r="393" spans="1:15" x14ac:dyDescent="0.25">
      <c r="A393" t="s">
        <v>2488</v>
      </c>
      <c r="B393" s="11" t="str">
        <f>VLOOKUP(A393,$M$2:$O$1001,2,FALSE)</f>
        <v>successful</v>
      </c>
      <c r="C393">
        <f>VLOOKUP(A393,$M$2:$O$1001,3,FALSE)</f>
        <v>133</v>
      </c>
      <c r="M393" t="str">
        <f>Crowdfunding!G393&amp;COUNTIF(Crowdfunding!G393:G$1001,Crowdfunding!G393)</f>
        <v>failed223</v>
      </c>
      <c r="N393" t="str">
        <f>Crowdfunding!G393</f>
        <v>failed</v>
      </c>
      <c r="O393">
        <f>Crowdfunding!H393</f>
        <v>151</v>
      </c>
    </row>
    <row r="394" spans="1:15" x14ac:dyDescent="0.25">
      <c r="A394" t="s">
        <v>2489</v>
      </c>
      <c r="B394" s="11" t="str">
        <f>VLOOKUP(A394,$M$2:$O$1001,2,FALSE)</f>
        <v>successful</v>
      </c>
      <c r="C394">
        <f>VLOOKUP(A394,$M$2:$O$1001,3,FALSE)</f>
        <v>393</v>
      </c>
      <c r="M394" t="str">
        <f>Crowdfunding!G394&amp;COUNTIF(Crowdfunding!G394:G$1001,Crowdfunding!G394)</f>
        <v>failed222</v>
      </c>
      <c r="N394" t="str">
        <f>Crowdfunding!G394</f>
        <v>failed</v>
      </c>
      <c r="O394">
        <f>Crowdfunding!H394</f>
        <v>1608</v>
      </c>
    </row>
    <row r="395" spans="1:15" x14ac:dyDescent="0.25">
      <c r="A395" t="s">
        <v>2490</v>
      </c>
      <c r="B395" s="11" t="str">
        <f>VLOOKUP(A395,$M$2:$O$1001,2,FALSE)</f>
        <v>successful</v>
      </c>
      <c r="C395">
        <f>VLOOKUP(A395,$M$2:$O$1001,3,FALSE)</f>
        <v>546</v>
      </c>
      <c r="M395" t="str">
        <f>Crowdfunding!G395&amp;COUNTIF(Crowdfunding!G395:G$1001,Crowdfunding!G395)</f>
        <v>successful340</v>
      </c>
      <c r="N395" t="str">
        <f>Crowdfunding!G395</f>
        <v>successful</v>
      </c>
      <c r="O395">
        <f>Crowdfunding!H395</f>
        <v>3059</v>
      </c>
    </row>
    <row r="396" spans="1:15" x14ac:dyDescent="0.25">
      <c r="A396" t="s">
        <v>2491</v>
      </c>
      <c r="B396" s="11" t="str">
        <f>VLOOKUP(A396,$M$2:$O$1001,2,FALSE)</f>
        <v>successful</v>
      </c>
      <c r="C396">
        <f>VLOOKUP(A396,$M$2:$O$1001,3,FALSE)</f>
        <v>91</v>
      </c>
      <c r="M396" t="str">
        <f>Crowdfunding!G396&amp;COUNTIF(Crowdfunding!G396:G$1001,Crowdfunding!G396)</f>
        <v>successful339</v>
      </c>
      <c r="N396" t="str">
        <f>Crowdfunding!G396</f>
        <v>successful</v>
      </c>
      <c r="O396">
        <f>Crowdfunding!H396</f>
        <v>34</v>
      </c>
    </row>
    <row r="397" spans="1:15" x14ac:dyDescent="0.25">
      <c r="A397" t="s">
        <v>2492</v>
      </c>
      <c r="B397" s="11" t="str">
        <f>VLOOKUP(A397,$M$2:$O$1001,2,FALSE)</f>
        <v>successful</v>
      </c>
      <c r="C397">
        <f>VLOOKUP(A397,$M$2:$O$1001,3,FALSE)</f>
        <v>83</v>
      </c>
      <c r="M397" t="str">
        <f>Crowdfunding!G397&amp;COUNTIF(Crowdfunding!G397:G$1001,Crowdfunding!G397)</f>
        <v>successful338</v>
      </c>
      <c r="N397" t="str">
        <f>Crowdfunding!G397</f>
        <v>successful</v>
      </c>
      <c r="O397">
        <f>Crowdfunding!H397</f>
        <v>220</v>
      </c>
    </row>
    <row r="398" spans="1:15" x14ac:dyDescent="0.25">
      <c r="A398" t="s">
        <v>2493</v>
      </c>
      <c r="B398" s="11" t="str">
        <f>VLOOKUP(A398,$M$2:$O$1001,2,FALSE)</f>
        <v>successful</v>
      </c>
      <c r="C398">
        <f>VLOOKUP(A398,$M$2:$O$1001,3,FALSE)</f>
        <v>116</v>
      </c>
      <c r="M398" t="str">
        <f>Crowdfunding!G398&amp;COUNTIF(Crowdfunding!G398:G$1001,Crowdfunding!G398)</f>
        <v>successful337</v>
      </c>
      <c r="N398" t="str">
        <f>Crowdfunding!G398</f>
        <v>successful</v>
      </c>
      <c r="O398">
        <f>Crowdfunding!H398</f>
        <v>1604</v>
      </c>
    </row>
    <row r="399" spans="1:15" x14ac:dyDescent="0.25">
      <c r="A399" t="s">
        <v>2494</v>
      </c>
      <c r="B399" s="11" t="str">
        <f>VLOOKUP(A399,$M$2:$O$1001,2,FALSE)</f>
        <v>successful</v>
      </c>
      <c r="C399">
        <f>VLOOKUP(A399,$M$2:$O$1001,3,FALSE)</f>
        <v>282</v>
      </c>
      <c r="M399" t="str">
        <f>Crowdfunding!G399&amp;COUNTIF(Crowdfunding!G399:G$1001,Crowdfunding!G399)</f>
        <v>successful336</v>
      </c>
      <c r="N399" t="str">
        <f>Crowdfunding!G399</f>
        <v>successful</v>
      </c>
      <c r="O399">
        <f>Crowdfunding!H399</f>
        <v>454</v>
      </c>
    </row>
    <row r="400" spans="1:15" x14ac:dyDescent="0.25">
      <c r="A400" t="s">
        <v>2495</v>
      </c>
      <c r="B400" s="11" t="str">
        <f>VLOOKUP(A400,$M$2:$O$1001,2,FALSE)</f>
        <v>successful</v>
      </c>
      <c r="C400">
        <f>VLOOKUP(A400,$M$2:$O$1001,3,FALSE)</f>
        <v>1894</v>
      </c>
      <c r="M400" t="str">
        <f>Crowdfunding!G400&amp;COUNTIF(Crowdfunding!G400:G$1001,Crowdfunding!G400)</f>
        <v>successful335</v>
      </c>
      <c r="N400" t="str">
        <f>Crowdfunding!G400</f>
        <v>successful</v>
      </c>
      <c r="O400">
        <f>Crowdfunding!H400</f>
        <v>123</v>
      </c>
    </row>
    <row r="401" spans="1:15" x14ac:dyDescent="0.25">
      <c r="A401" t="s">
        <v>2496</v>
      </c>
      <c r="B401" s="11" t="str">
        <f>VLOOKUP(A401,$M$2:$O$1001,2,FALSE)</f>
        <v>successful</v>
      </c>
      <c r="C401">
        <f>VLOOKUP(A401,$M$2:$O$1001,3,FALSE)</f>
        <v>87</v>
      </c>
      <c r="M401" t="str">
        <f>Crowdfunding!G401&amp;COUNTIF(Crowdfunding!G401:G$1001,Crowdfunding!G401)</f>
        <v>failed221</v>
      </c>
      <c r="N401" t="str">
        <f>Crowdfunding!G401</f>
        <v>failed</v>
      </c>
      <c r="O401">
        <f>Crowdfunding!H401</f>
        <v>941</v>
      </c>
    </row>
    <row r="402" spans="1:15" x14ac:dyDescent="0.25">
      <c r="A402" t="s">
        <v>2497</v>
      </c>
      <c r="B402" s="11" t="str">
        <f>VLOOKUP(A402,$M$2:$O$1001,2,FALSE)</f>
        <v>successful</v>
      </c>
      <c r="C402">
        <f>VLOOKUP(A402,$M$2:$O$1001,3,FALSE)</f>
        <v>48</v>
      </c>
      <c r="M402" t="str">
        <f>Crowdfunding!G402&amp;COUNTIF(Crowdfunding!G402:G$1001,Crowdfunding!G402)</f>
        <v>failed220</v>
      </c>
      <c r="N402" t="str">
        <f>Crowdfunding!G402</f>
        <v>failed</v>
      </c>
      <c r="O402">
        <f>Crowdfunding!H402</f>
        <v>1</v>
      </c>
    </row>
    <row r="403" spans="1:15" x14ac:dyDescent="0.25">
      <c r="A403" t="s">
        <v>2498</v>
      </c>
      <c r="B403" s="11" t="str">
        <f>VLOOKUP(A403,$M$2:$O$1001,2,FALSE)</f>
        <v>successful</v>
      </c>
      <c r="C403">
        <f>VLOOKUP(A403,$M$2:$O$1001,3,FALSE)</f>
        <v>2768</v>
      </c>
      <c r="M403" t="str">
        <f>Crowdfunding!G403&amp;COUNTIF(Crowdfunding!G403:G$1001,Crowdfunding!G403)</f>
        <v>successful334</v>
      </c>
      <c r="N403" t="str">
        <f>Crowdfunding!G403</f>
        <v>successful</v>
      </c>
      <c r="O403">
        <f>Crowdfunding!H403</f>
        <v>299</v>
      </c>
    </row>
    <row r="404" spans="1:15" x14ac:dyDescent="0.25">
      <c r="A404" t="s">
        <v>2499</v>
      </c>
      <c r="B404" s="11" t="str">
        <f>VLOOKUP(A404,$M$2:$O$1001,2,FALSE)</f>
        <v>successful</v>
      </c>
      <c r="C404">
        <f>VLOOKUP(A404,$M$2:$O$1001,3,FALSE)</f>
        <v>86</v>
      </c>
      <c r="M404" t="str">
        <f>Crowdfunding!G404&amp;COUNTIF(Crowdfunding!G404:G$1001,Crowdfunding!G404)</f>
        <v>failed219</v>
      </c>
      <c r="N404" t="str">
        <f>Crowdfunding!G404</f>
        <v>failed</v>
      </c>
      <c r="O404">
        <f>Crowdfunding!H404</f>
        <v>40</v>
      </c>
    </row>
    <row r="405" spans="1:15" x14ac:dyDescent="0.25">
      <c r="A405" t="s">
        <v>2500</v>
      </c>
      <c r="B405" s="11" t="str">
        <f>VLOOKUP(A405,$M$2:$O$1001,2,FALSE)</f>
        <v>successful</v>
      </c>
      <c r="C405">
        <f>VLOOKUP(A405,$M$2:$O$1001,3,FALSE)</f>
        <v>5512</v>
      </c>
      <c r="M405" t="str">
        <f>Crowdfunding!G405&amp;COUNTIF(Crowdfunding!G405:G$1001,Crowdfunding!G405)</f>
        <v>failed218</v>
      </c>
      <c r="N405" t="str">
        <f>Crowdfunding!G405</f>
        <v>failed</v>
      </c>
      <c r="O405">
        <f>Crowdfunding!H405</f>
        <v>3015</v>
      </c>
    </row>
    <row r="406" spans="1:15" x14ac:dyDescent="0.25">
      <c r="A406" t="s">
        <v>2501</v>
      </c>
      <c r="B406" s="11" t="str">
        <f>VLOOKUP(A406,$M$2:$O$1001,2,FALSE)</f>
        <v>successful</v>
      </c>
      <c r="C406">
        <f>VLOOKUP(A406,$M$2:$O$1001,3,FALSE)</f>
        <v>199</v>
      </c>
      <c r="M406" t="str">
        <f>Crowdfunding!G406&amp;COUNTIF(Crowdfunding!G406:G$1001,Crowdfunding!G406)</f>
        <v>successful333</v>
      </c>
      <c r="N406" t="str">
        <f>Crowdfunding!G406</f>
        <v>successful</v>
      </c>
      <c r="O406">
        <f>Crowdfunding!H406</f>
        <v>2237</v>
      </c>
    </row>
    <row r="407" spans="1:15" x14ac:dyDescent="0.25">
      <c r="A407" t="s">
        <v>2502</v>
      </c>
      <c r="B407" s="11" t="str">
        <f>VLOOKUP(A407,$M$2:$O$1001,2,FALSE)</f>
        <v>successful</v>
      </c>
      <c r="C407">
        <f>VLOOKUP(A407,$M$2:$O$1001,3,FALSE)</f>
        <v>107</v>
      </c>
      <c r="M407" t="str">
        <f>Crowdfunding!G407&amp;COUNTIF(Crowdfunding!G407:G$1001,Crowdfunding!G407)</f>
        <v>failed217</v>
      </c>
      <c r="N407" t="str">
        <f>Crowdfunding!G407</f>
        <v>failed</v>
      </c>
      <c r="O407">
        <f>Crowdfunding!H407</f>
        <v>435</v>
      </c>
    </row>
    <row r="408" spans="1:15" x14ac:dyDescent="0.25">
      <c r="A408" t="s">
        <v>2503</v>
      </c>
      <c r="B408" s="11" t="str">
        <f>VLOOKUP(A408,$M$2:$O$1001,2,FALSE)</f>
        <v>successful</v>
      </c>
      <c r="C408">
        <f>VLOOKUP(A408,$M$2:$O$1001,3,FALSE)</f>
        <v>261</v>
      </c>
      <c r="M408" t="str">
        <f>Crowdfunding!G408&amp;COUNTIF(Crowdfunding!G408:G$1001,Crowdfunding!G408)</f>
        <v>successful332</v>
      </c>
      <c r="N408" t="str">
        <f>Crowdfunding!G408</f>
        <v>successful</v>
      </c>
      <c r="O408">
        <f>Crowdfunding!H408</f>
        <v>645</v>
      </c>
    </row>
    <row r="409" spans="1:15" x14ac:dyDescent="0.25">
      <c r="A409" t="s">
        <v>2504</v>
      </c>
      <c r="B409" s="11" t="str">
        <f>VLOOKUP(A409,$M$2:$O$1001,2,FALSE)</f>
        <v>successful</v>
      </c>
      <c r="C409">
        <f>VLOOKUP(A409,$M$2:$O$1001,3,FALSE)</f>
        <v>138</v>
      </c>
      <c r="M409" t="str">
        <f>Crowdfunding!G409&amp;COUNTIF(Crowdfunding!G409:G$1001,Crowdfunding!G409)</f>
        <v>successful331</v>
      </c>
      <c r="N409" t="str">
        <f>Crowdfunding!G409</f>
        <v>successful</v>
      </c>
      <c r="O409">
        <f>Crowdfunding!H409</f>
        <v>484</v>
      </c>
    </row>
    <row r="410" spans="1:15" x14ac:dyDescent="0.25">
      <c r="A410" t="s">
        <v>2505</v>
      </c>
      <c r="B410" s="11" t="str">
        <f>VLOOKUP(A410,$M$2:$O$1001,2,FALSE)</f>
        <v>successful</v>
      </c>
      <c r="C410">
        <f>VLOOKUP(A410,$M$2:$O$1001,3,FALSE)</f>
        <v>186</v>
      </c>
      <c r="M410" t="str">
        <f>Crowdfunding!G410&amp;COUNTIF(Crowdfunding!G410:G$1001,Crowdfunding!G410)</f>
        <v>successful330</v>
      </c>
      <c r="N410" t="str">
        <f>Crowdfunding!G410</f>
        <v>successful</v>
      </c>
      <c r="O410">
        <f>Crowdfunding!H410</f>
        <v>154</v>
      </c>
    </row>
    <row r="411" spans="1:15" x14ac:dyDescent="0.25">
      <c r="A411" t="s">
        <v>2506</v>
      </c>
      <c r="B411" s="11" t="str">
        <f>VLOOKUP(A411,$M$2:$O$1001,2,FALSE)</f>
        <v>successful</v>
      </c>
      <c r="C411">
        <f>VLOOKUP(A411,$M$2:$O$1001,3,FALSE)</f>
        <v>92</v>
      </c>
      <c r="M411" t="str">
        <f>Crowdfunding!G411&amp;COUNTIF(Crowdfunding!G411:G$1001,Crowdfunding!G411)</f>
        <v>failed216</v>
      </c>
      <c r="N411" t="str">
        <f>Crowdfunding!G411</f>
        <v>failed</v>
      </c>
      <c r="O411">
        <f>Crowdfunding!H411</f>
        <v>714</v>
      </c>
    </row>
    <row r="412" spans="1:15" x14ac:dyDescent="0.25">
      <c r="A412" t="s">
        <v>2507</v>
      </c>
      <c r="B412" s="11" t="str">
        <f>VLOOKUP(A412,$M$2:$O$1001,2,FALSE)</f>
        <v>successful</v>
      </c>
      <c r="C412">
        <f>VLOOKUP(A412,$M$2:$O$1001,3,FALSE)</f>
        <v>1697</v>
      </c>
      <c r="M412" t="str">
        <f>Crowdfunding!G412&amp;COUNTIF(Crowdfunding!G412:G$1001,Crowdfunding!G412)</f>
        <v>live9</v>
      </c>
      <c r="N412" t="str">
        <f>Crowdfunding!G412</f>
        <v>live</v>
      </c>
      <c r="O412">
        <f>Crowdfunding!H412</f>
        <v>1111</v>
      </c>
    </row>
    <row r="413" spans="1:15" x14ac:dyDescent="0.25">
      <c r="A413" t="s">
        <v>2508</v>
      </c>
      <c r="B413" s="11" t="str">
        <f>VLOOKUP(A413,$M$2:$O$1001,2,FALSE)</f>
        <v>successful</v>
      </c>
      <c r="C413">
        <f>VLOOKUP(A413,$M$2:$O$1001,3,FALSE)</f>
        <v>88</v>
      </c>
      <c r="M413" t="str">
        <f>Crowdfunding!G413&amp;COUNTIF(Crowdfunding!G413:G$1001,Crowdfunding!G413)</f>
        <v>successful329</v>
      </c>
      <c r="N413" t="str">
        <f>Crowdfunding!G413</f>
        <v>successful</v>
      </c>
      <c r="O413">
        <f>Crowdfunding!H413</f>
        <v>82</v>
      </c>
    </row>
    <row r="414" spans="1:15" x14ac:dyDescent="0.25">
      <c r="A414" t="s">
        <v>2509</v>
      </c>
      <c r="B414" s="11" t="str">
        <f>VLOOKUP(A414,$M$2:$O$1001,2,FALSE)</f>
        <v>successful</v>
      </c>
      <c r="C414">
        <f>VLOOKUP(A414,$M$2:$O$1001,3,FALSE)</f>
        <v>59</v>
      </c>
      <c r="M414" t="str">
        <f>Crowdfunding!G414&amp;COUNTIF(Crowdfunding!G414:G$1001,Crowdfunding!G414)</f>
        <v>successful328</v>
      </c>
      <c r="N414" t="str">
        <f>Crowdfunding!G414</f>
        <v>successful</v>
      </c>
      <c r="O414">
        <f>Crowdfunding!H414</f>
        <v>134</v>
      </c>
    </row>
    <row r="415" spans="1:15" x14ac:dyDescent="0.25">
      <c r="A415" t="s">
        <v>2510</v>
      </c>
      <c r="B415" s="11" t="str">
        <f>VLOOKUP(A415,$M$2:$O$1001,2,FALSE)</f>
        <v>successful</v>
      </c>
      <c r="C415">
        <f>VLOOKUP(A415,$M$2:$O$1001,3,FALSE)</f>
        <v>6465</v>
      </c>
      <c r="M415" t="str">
        <f>Crowdfunding!G415&amp;COUNTIF(Crowdfunding!G415:G$1001,Crowdfunding!G415)</f>
        <v>live8</v>
      </c>
      <c r="N415" t="str">
        <f>Crowdfunding!G415</f>
        <v>live</v>
      </c>
      <c r="O415">
        <f>Crowdfunding!H415</f>
        <v>1089</v>
      </c>
    </row>
    <row r="416" spans="1:15" x14ac:dyDescent="0.25">
      <c r="A416" t="s">
        <v>2511</v>
      </c>
      <c r="B416" s="11" t="str">
        <f>VLOOKUP(A416,$M$2:$O$1001,2,FALSE)</f>
        <v>successful</v>
      </c>
      <c r="C416">
        <f>VLOOKUP(A416,$M$2:$O$1001,3,FALSE)</f>
        <v>218</v>
      </c>
      <c r="M416" t="str">
        <f>Crowdfunding!G416&amp;COUNTIF(Crowdfunding!G416:G$1001,Crowdfunding!G416)</f>
        <v>failed215</v>
      </c>
      <c r="N416" t="str">
        <f>Crowdfunding!G416</f>
        <v>failed</v>
      </c>
      <c r="O416">
        <f>Crowdfunding!H416</f>
        <v>5497</v>
      </c>
    </row>
    <row r="417" spans="1:15" x14ac:dyDescent="0.25">
      <c r="A417" t="s">
        <v>2512</v>
      </c>
      <c r="B417" s="11" t="str">
        <f>VLOOKUP(A417,$M$2:$O$1001,2,FALSE)</f>
        <v>successful</v>
      </c>
      <c r="C417">
        <f>VLOOKUP(A417,$M$2:$O$1001,3,FALSE)</f>
        <v>1884</v>
      </c>
      <c r="M417" t="str">
        <f>Crowdfunding!G417&amp;COUNTIF(Crowdfunding!G417:G$1001,Crowdfunding!G417)</f>
        <v>failed214</v>
      </c>
      <c r="N417" t="str">
        <f>Crowdfunding!G417</f>
        <v>failed</v>
      </c>
      <c r="O417">
        <f>Crowdfunding!H417</f>
        <v>418</v>
      </c>
    </row>
    <row r="418" spans="1:15" x14ac:dyDescent="0.25">
      <c r="A418" t="s">
        <v>2513</v>
      </c>
      <c r="B418" s="11" t="str">
        <f>VLOOKUP(A418,$M$2:$O$1001,2,FALSE)</f>
        <v>successful</v>
      </c>
      <c r="C418">
        <f>VLOOKUP(A418,$M$2:$O$1001,3,FALSE)</f>
        <v>222</v>
      </c>
      <c r="M418" t="str">
        <f>Crowdfunding!G418&amp;COUNTIF(Crowdfunding!G418:G$1001,Crowdfunding!G418)</f>
        <v>failed213</v>
      </c>
      <c r="N418" t="str">
        <f>Crowdfunding!G418</f>
        <v>failed</v>
      </c>
      <c r="O418">
        <f>Crowdfunding!H418</f>
        <v>1439</v>
      </c>
    </row>
    <row r="419" spans="1:15" x14ac:dyDescent="0.25">
      <c r="A419" t="s">
        <v>2514</v>
      </c>
      <c r="B419" s="11" t="str">
        <f>VLOOKUP(A419,$M$2:$O$1001,2,FALSE)</f>
        <v>successful</v>
      </c>
      <c r="C419">
        <f>VLOOKUP(A419,$M$2:$O$1001,3,FALSE)</f>
        <v>214</v>
      </c>
      <c r="M419" t="str">
        <f>Crowdfunding!G419&amp;COUNTIF(Crowdfunding!G419:G$1001,Crowdfunding!G419)</f>
        <v>failed212</v>
      </c>
      <c r="N419" t="str">
        <f>Crowdfunding!G419</f>
        <v>failed</v>
      </c>
      <c r="O419">
        <f>Crowdfunding!H419</f>
        <v>15</v>
      </c>
    </row>
    <row r="420" spans="1:15" x14ac:dyDescent="0.25">
      <c r="A420" t="s">
        <v>2515</v>
      </c>
      <c r="B420" s="11" t="str">
        <f>VLOOKUP(A420,$M$2:$O$1001,2,FALSE)</f>
        <v>successful</v>
      </c>
      <c r="C420">
        <f>VLOOKUP(A420,$M$2:$O$1001,3,FALSE)</f>
        <v>53</v>
      </c>
      <c r="M420" t="str">
        <f>Crowdfunding!G420&amp;COUNTIF(Crowdfunding!G420:G$1001,Crowdfunding!G420)</f>
        <v>failed211</v>
      </c>
      <c r="N420" t="str">
        <f>Crowdfunding!G420</f>
        <v>failed</v>
      </c>
      <c r="O420">
        <f>Crowdfunding!H420</f>
        <v>1999</v>
      </c>
    </row>
    <row r="421" spans="1:15" x14ac:dyDescent="0.25">
      <c r="A421" t="s">
        <v>2516</v>
      </c>
      <c r="B421" s="11" t="str">
        <f>VLOOKUP(A421,$M$2:$O$1001,2,FALSE)</f>
        <v>successful</v>
      </c>
      <c r="C421">
        <f>VLOOKUP(A421,$M$2:$O$1001,3,FALSE)</f>
        <v>238</v>
      </c>
      <c r="M421" t="str">
        <f>Crowdfunding!G421&amp;COUNTIF(Crowdfunding!G421:G$1001,Crowdfunding!G421)</f>
        <v>successful327</v>
      </c>
      <c r="N421" t="str">
        <f>Crowdfunding!G421</f>
        <v>successful</v>
      </c>
      <c r="O421">
        <f>Crowdfunding!H421</f>
        <v>5203</v>
      </c>
    </row>
    <row r="422" spans="1:15" x14ac:dyDescent="0.25">
      <c r="A422" t="s">
        <v>2517</v>
      </c>
      <c r="B422" s="11" t="str">
        <f>VLOOKUP(A422,$M$2:$O$1001,2,FALSE)</f>
        <v>successful</v>
      </c>
      <c r="C422">
        <f>VLOOKUP(A422,$M$2:$O$1001,3,FALSE)</f>
        <v>250</v>
      </c>
      <c r="M422" t="str">
        <f>Crowdfunding!G422&amp;COUNTIF(Crowdfunding!G422:G$1001,Crowdfunding!G422)</f>
        <v>successful326</v>
      </c>
      <c r="N422" t="str">
        <f>Crowdfunding!G422</f>
        <v>successful</v>
      </c>
      <c r="O422">
        <f>Crowdfunding!H422</f>
        <v>94</v>
      </c>
    </row>
    <row r="423" spans="1:15" x14ac:dyDescent="0.25">
      <c r="A423" t="s">
        <v>2518</v>
      </c>
      <c r="B423" s="11" t="str">
        <f>VLOOKUP(A423,$M$2:$O$1001,2,FALSE)</f>
        <v>successful</v>
      </c>
      <c r="C423">
        <f>VLOOKUP(A423,$M$2:$O$1001,3,FALSE)</f>
        <v>1684</v>
      </c>
      <c r="M423" t="str">
        <f>Crowdfunding!G423&amp;COUNTIF(Crowdfunding!G423:G$1001,Crowdfunding!G423)</f>
        <v>failed210</v>
      </c>
      <c r="N423" t="str">
        <f>Crowdfunding!G423</f>
        <v>failed</v>
      </c>
      <c r="O423">
        <f>Crowdfunding!H423</f>
        <v>118</v>
      </c>
    </row>
    <row r="424" spans="1:15" x14ac:dyDescent="0.25">
      <c r="A424" t="s">
        <v>2519</v>
      </c>
      <c r="B424" s="11" t="str">
        <f>VLOOKUP(A424,$M$2:$O$1001,2,FALSE)</f>
        <v>successful</v>
      </c>
      <c r="C424">
        <f>VLOOKUP(A424,$M$2:$O$1001,3,FALSE)</f>
        <v>1784</v>
      </c>
      <c r="M424" t="str">
        <f>Crowdfunding!G424&amp;COUNTIF(Crowdfunding!G424:G$1001,Crowdfunding!G424)</f>
        <v>successful325</v>
      </c>
      <c r="N424" t="str">
        <f>Crowdfunding!G424</f>
        <v>successful</v>
      </c>
      <c r="O424">
        <f>Crowdfunding!H424</f>
        <v>205</v>
      </c>
    </row>
    <row r="425" spans="1:15" x14ac:dyDescent="0.25">
      <c r="A425" t="s">
        <v>2520</v>
      </c>
      <c r="B425" s="11" t="str">
        <f>VLOOKUP(A425,$M$2:$O$1001,2,FALSE)</f>
        <v>successful</v>
      </c>
      <c r="C425">
        <f>VLOOKUP(A425,$M$2:$O$1001,3,FALSE)</f>
        <v>97</v>
      </c>
      <c r="M425" t="str">
        <f>Crowdfunding!G425&amp;COUNTIF(Crowdfunding!G425:G$1001,Crowdfunding!G425)</f>
        <v>failed209</v>
      </c>
      <c r="N425" t="str">
        <f>Crowdfunding!G425</f>
        <v>failed</v>
      </c>
      <c r="O425">
        <f>Crowdfunding!H425</f>
        <v>162</v>
      </c>
    </row>
    <row r="426" spans="1:15" x14ac:dyDescent="0.25">
      <c r="A426" t="s">
        <v>2521</v>
      </c>
      <c r="B426" s="11" t="str">
        <f>VLOOKUP(A426,$M$2:$O$1001,2,FALSE)</f>
        <v>successful</v>
      </c>
      <c r="C426">
        <f>VLOOKUP(A426,$M$2:$O$1001,3,FALSE)</f>
        <v>329</v>
      </c>
      <c r="M426" t="str">
        <f>Crowdfunding!G426&amp;COUNTIF(Crowdfunding!G426:G$1001,Crowdfunding!G426)</f>
        <v>failed208</v>
      </c>
      <c r="N426" t="str">
        <f>Crowdfunding!G426</f>
        <v>failed</v>
      </c>
      <c r="O426">
        <f>Crowdfunding!H426</f>
        <v>83</v>
      </c>
    </row>
    <row r="427" spans="1:15" x14ac:dyDescent="0.25">
      <c r="A427" t="s">
        <v>2522</v>
      </c>
      <c r="B427" s="11" t="str">
        <f>VLOOKUP(A427,$M$2:$O$1001,2,FALSE)</f>
        <v>successful</v>
      </c>
      <c r="C427">
        <f>VLOOKUP(A427,$M$2:$O$1001,3,FALSE)</f>
        <v>149</v>
      </c>
      <c r="M427" t="str">
        <f>Crowdfunding!G427&amp;COUNTIF(Crowdfunding!G427:G$1001,Crowdfunding!G427)</f>
        <v>successful324</v>
      </c>
      <c r="N427" t="str">
        <f>Crowdfunding!G427</f>
        <v>successful</v>
      </c>
      <c r="O427">
        <f>Crowdfunding!H427</f>
        <v>92</v>
      </c>
    </row>
    <row r="428" spans="1:15" x14ac:dyDescent="0.25">
      <c r="A428" t="s">
        <v>2523</v>
      </c>
      <c r="B428" s="11" t="str">
        <f>VLOOKUP(A428,$M$2:$O$1001,2,FALSE)</f>
        <v>successful</v>
      </c>
      <c r="C428">
        <f>VLOOKUP(A428,$M$2:$O$1001,3,FALSE)</f>
        <v>62</v>
      </c>
      <c r="M428" t="str">
        <f>Crowdfunding!G428&amp;COUNTIF(Crowdfunding!G428:G$1001,Crowdfunding!G428)</f>
        <v>successful323</v>
      </c>
      <c r="N428" t="str">
        <f>Crowdfunding!G428</f>
        <v>successful</v>
      </c>
      <c r="O428">
        <f>Crowdfunding!H428</f>
        <v>219</v>
      </c>
    </row>
    <row r="429" spans="1:15" x14ac:dyDescent="0.25">
      <c r="A429" t="s">
        <v>2524</v>
      </c>
      <c r="B429" s="11" t="str">
        <f>VLOOKUP(A429,$M$2:$O$1001,2,FALSE)</f>
        <v>successful</v>
      </c>
      <c r="C429">
        <f>VLOOKUP(A429,$M$2:$O$1001,3,FALSE)</f>
        <v>92</v>
      </c>
      <c r="M429" t="str">
        <f>Crowdfunding!G429&amp;COUNTIF(Crowdfunding!G429:G$1001,Crowdfunding!G429)</f>
        <v>successful322</v>
      </c>
      <c r="N429" t="str">
        <f>Crowdfunding!G429</f>
        <v>successful</v>
      </c>
      <c r="O429">
        <f>Crowdfunding!H429</f>
        <v>2526</v>
      </c>
    </row>
    <row r="430" spans="1:15" x14ac:dyDescent="0.25">
      <c r="A430" t="s">
        <v>2525</v>
      </c>
      <c r="B430" s="11" t="str">
        <f>VLOOKUP(A430,$M$2:$O$1001,2,FALSE)</f>
        <v>successful</v>
      </c>
      <c r="C430">
        <f>VLOOKUP(A430,$M$2:$O$1001,3,FALSE)</f>
        <v>101</v>
      </c>
      <c r="M430" t="str">
        <f>Crowdfunding!G430&amp;COUNTIF(Crowdfunding!G430:G$1001,Crowdfunding!G430)</f>
        <v>failed207</v>
      </c>
      <c r="N430" t="str">
        <f>Crowdfunding!G430</f>
        <v>failed</v>
      </c>
      <c r="O430">
        <f>Crowdfunding!H430</f>
        <v>747</v>
      </c>
    </row>
    <row r="431" spans="1:15" x14ac:dyDescent="0.25">
      <c r="A431" t="s">
        <v>2526</v>
      </c>
      <c r="B431" s="11" t="str">
        <f>VLOOKUP(A431,$M$2:$O$1001,2,FALSE)</f>
        <v>successful</v>
      </c>
      <c r="C431">
        <f>VLOOKUP(A431,$M$2:$O$1001,3,FALSE)</f>
        <v>2551</v>
      </c>
      <c r="M431" t="str">
        <f>Crowdfunding!G431&amp;COUNTIF(Crowdfunding!G431:G$1001,Crowdfunding!G431)</f>
        <v>canceled37</v>
      </c>
      <c r="N431" t="str">
        <f>Crowdfunding!G431</f>
        <v>canceled</v>
      </c>
      <c r="O431">
        <f>Crowdfunding!H431</f>
        <v>2138</v>
      </c>
    </row>
    <row r="432" spans="1:15" x14ac:dyDescent="0.25">
      <c r="A432" t="s">
        <v>2527</v>
      </c>
      <c r="B432" s="11" t="str">
        <f>VLOOKUP(A432,$M$2:$O$1001,2,FALSE)</f>
        <v>successful</v>
      </c>
      <c r="C432">
        <f>VLOOKUP(A432,$M$2:$O$1001,3,FALSE)</f>
        <v>2468</v>
      </c>
      <c r="M432" t="str">
        <f>Crowdfunding!G432&amp;COUNTIF(Crowdfunding!G432:G$1001,Crowdfunding!G432)</f>
        <v>failed206</v>
      </c>
      <c r="N432" t="str">
        <f>Crowdfunding!G432</f>
        <v>failed</v>
      </c>
      <c r="O432">
        <f>Crowdfunding!H432</f>
        <v>84</v>
      </c>
    </row>
    <row r="433" spans="1:15" x14ac:dyDescent="0.25">
      <c r="A433" t="s">
        <v>2528</v>
      </c>
      <c r="B433" s="11" t="str">
        <f>VLOOKUP(A433,$M$2:$O$1001,2,FALSE)</f>
        <v>successful</v>
      </c>
      <c r="C433">
        <f>VLOOKUP(A433,$M$2:$O$1001,3,FALSE)</f>
        <v>943</v>
      </c>
      <c r="M433" t="str">
        <f>Crowdfunding!G433&amp;COUNTIF(Crowdfunding!G433:G$1001,Crowdfunding!G433)</f>
        <v>successful321</v>
      </c>
      <c r="N433" t="str">
        <f>Crowdfunding!G433</f>
        <v>successful</v>
      </c>
      <c r="O433">
        <f>Crowdfunding!H433</f>
        <v>94</v>
      </c>
    </row>
    <row r="434" spans="1:15" x14ac:dyDescent="0.25">
      <c r="A434" t="s">
        <v>2529</v>
      </c>
      <c r="B434" s="11" t="str">
        <f>VLOOKUP(A434,$M$2:$O$1001,2,FALSE)</f>
        <v>successful</v>
      </c>
      <c r="C434">
        <f>VLOOKUP(A434,$M$2:$O$1001,3,FALSE)</f>
        <v>112</v>
      </c>
      <c r="M434" t="str">
        <f>Crowdfunding!G434&amp;COUNTIF(Crowdfunding!G434:G$1001,Crowdfunding!G434)</f>
        <v>failed205</v>
      </c>
      <c r="N434" t="str">
        <f>Crowdfunding!G434</f>
        <v>failed</v>
      </c>
      <c r="O434">
        <f>Crowdfunding!H434</f>
        <v>91</v>
      </c>
    </row>
    <row r="435" spans="1:15" x14ac:dyDescent="0.25">
      <c r="A435" t="s">
        <v>2530</v>
      </c>
      <c r="B435" s="11" t="str">
        <f>VLOOKUP(A435,$M$2:$O$1001,2,FALSE)</f>
        <v>successful</v>
      </c>
      <c r="C435">
        <f>VLOOKUP(A435,$M$2:$O$1001,3,FALSE)</f>
        <v>5880</v>
      </c>
      <c r="M435" t="str">
        <f>Crowdfunding!G435&amp;COUNTIF(Crowdfunding!G435:G$1001,Crowdfunding!G435)</f>
        <v>failed204</v>
      </c>
      <c r="N435" t="str">
        <f>Crowdfunding!G435</f>
        <v>failed</v>
      </c>
      <c r="O435">
        <f>Crowdfunding!H435</f>
        <v>792</v>
      </c>
    </row>
    <row r="436" spans="1:15" x14ac:dyDescent="0.25">
      <c r="A436" t="s">
        <v>2531</v>
      </c>
      <c r="B436" s="11" t="str">
        <f>VLOOKUP(A436,$M$2:$O$1001,2,FALSE)</f>
        <v>successful</v>
      </c>
      <c r="C436">
        <f>VLOOKUP(A436,$M$2:$O$1001,3,FALSE)</f>
        <v>3594</v>
      </c>
      <c r="M436" t="str">
        <f>Crowdfunding!G436&amp;COUNTIF(Crowdfunding!G436:G$1001,Crowdfunding!G436)</f>
        <v>canceled36</v>
      </c>
      <c r="N436" t="str">
        <f>Crowdfunding!G436</f>
        <v>canceled</v>
      </c>
      <c r="O436">
        <f>Crowdfunding!H436</f>
        <v>10</v>
      </c>
    </row>
    <row r="437" spans="1:15" x14ac:dyDescent="0.25">
      <c r="A437" t="s">
        <v>2532</v>
      </c>
      <c r="B437" s="11" t="str">
        <f>VLOOKUP(A437,$M$2:$O$1001,2,FALSE)</f>
        <v>successful</v>
      </c>
      <c r="C437">
        <f>VLOOKUP(A437,$M$2:$O$1001,3,FALSE)</f>
        <v>138</v>
      </c>
      <c r="M437" t="str">
        <f>Crowdfunding!G437&amp;COUNTIF(Crowdfunding!G437:G$1001,Crowdfunding!G437)</f>
        <v>successful320</v>
      </c>
      <c r="N437" t="str">
        <f>Crowdfunding!G437</f>
        <v>successful</v>
      </c>
      <c r="O437">
        <f>Crowdfunding!H437</f>
        <v>1713</v>
      </c>
    </row>
    <row r="438" spans="1:15" x14ac:dyDescent="0.25">
      <c r="A438" t="s">
        <v>2533</v>
      </c>
      <c r="B438" s="11" t="str">
        <f>VLOOKUP(A438,$M$2:$O$1001,2,FALSE)</f>
        <v>successful</v>
      </c>
      <c r="C438">
        <f>VLOOKUP(A438,$M$2:$O$1001,3,FALSE)</f>
        <v>1539</v>
      </c>
      <c r="M438" t="str">
        <f>Crowdfunding!G438&amp;COUNTIF(Crowdfunding!G438:G$1001,Crowdfunding!G438)</f>
        <v>successful319</v>
      </c>
      <c r="N438" t="str">
        <f>Crowdfunding!G438</f>
        <v>successful</v>
      </c>
      <c r="O438">
        <f>Crowdfunding!H438</f>
        <v>249</v>
      </c>
    </row>
    <row r="439" spans="1:15" x14ac:dyDescent="0.25">
      <c r="A439" t="s">
        <v>2534</v>
      </c>
      <c r="B439" s="11" t="str">
        <f>VLOOKUP(A439,$M$2:$O$1001,2,FALSE)</f>
        <v>successful</v>
      </c>
      <c r="C439">
        <f>VLOOKUP(A439,$M$2:$O$1001,3,FALSE)</f>
        <v>397</v>
      </c>
      <c r="M439" t="str">
        <f>Crowdfunding!G439&amp;COUNTIF(Crowdfunding!G439:G$1001,Crowdfunding!G439)</f>
        <v>successful318</v>
      </c>
      <c r="N439" t="str">
        <f>Crowdfunding!G439</f>
        <v>successful</v>
      </c>
      <c r="O439">
        <f>Crowdfunding!H439</f>
        <v>192</v>
      </c>
    </row>
    <row r="440" spans="1:15" x14ac:dyDescent="0.25">
      <c r="A440" t="s">
        <v>2535</v>
      </c>
      <c r="B440" s="11" t="str">
        <f>VLOOKUP(A440,$M$2:$O$1001,2,FALSE)</f>
        <v>successful</v>
      </c>
      <c r="C440">
        <f>VLOOKUP(A440,$M$2:$O$1001,3,FALSE)</f>
        <v>1815</v>
      </c>
      <c r="M440" t="str">
        <f>Crowdfunding!G440&amp;COUNTIF(Crowdfunding!G440:G$1001,Crowdfunding!G440)</f>
        <v>successful317</v>
      </c>
      <c r="N440" t="str">
        <f>Crowdfunding!G440</f>
        <v>successful</v>
      </c>
      <c r="O440">
        <f>Crowdfunding!H440</f>
        <v>247</v>
      </c>
    </row>
    <row r="441" spans="1:15" x14ac:dyDescent="0.25">
      <c r="A441" t="s">
        <v>2536</v>
      </c>
      <c r="B441" s="11" t="str">
        <f>VLOOKUP(A441,$M$2:$O$1001,2,FALSE)</f>
        <v>successful</v>
      </c>
      <c r="C441">
        <f>VLOOKUP(A441,$M$2:$O$1001,3,FALSE)</f>
        <v>165</v>
      </c>
      <c r="M441" t="str">
        <f>Crowdfunding!G441&amp;COUNTIF(Crowdfunding!G441:G$1001,Crowdfunding!G441)</f>
        <v>successful316</v>
      </c>
      <c r="N441" t="str">
        <f>Crowdfunding!G441</f>
        <v>successful</v>
      </c>
      <c r="O441">
        <f>Crowdfunding!H441</f>
        <v>2293</v>
      </c>
    </row>
    <row r="442" spans="1:15" x14ac:dyDescent="0.25">
      <c r="A442" t="s">
        <v>2537</v>
      </c>
      <c r="B442" s="11" t="str">
        <f>VLOOKUP(A442,$M$2:$O$1001,2,FALSE)</f>
        <v>successful</v>
      </c>
      <c r="C442">
        <f>VLOOKUP(A442,$M$2:$O$1001,3,FALSE)</f>
        <v>4289</v>
      </c>
      <c r="M442" t="str">
        <f>Crowdfunding!G442&amp;COUNTIF(Crowdfunding!G442:G$1001,Crowdfunding!G442)</f>
        <v>successful315</v>
      </c>
      <c r="N442" t="str">
        <f>Crowdfunding!G442</f>
        <v>successful</v>
      </c>
      <c r="O442">
        <f>Crowdfunding!H442</f>
        <v>3131</v>
      </c>
    </row>
    <row r="443" spans="1:15" x14ac:dyDescent="0.25">
      <c r="A443" t="s">
        <v>2538</v>
      </c>
      <c r="B443" s="11" t="str">
        <f>VLOOKUP(A443,$M$2:$O$1001,2,FALSE)</f>
        <v>successful</v>
      </c>
      <c r="C443">
        <f>VLOOKUP(A443,$M$2:$O$1001,3,FALSE)</f>
        <v>168</v>
      </c>
      <c r="M443" t="str">
        <f>Crowdfunding!G443&amp;COUNTIF(Crowdfunding!G443:G$1001,Crowdfunding!G443)</f>
        <v>failed203</v>
      </c>
      <c r="N443" t="str">
        <f>Crowdfunding!G443</f>
        <v>failed</v>
      </c>
      <c r="O443">
        <f>Crowdfunding!H443</f>
        <v>32</v>
      </c>
    </row>
    <row r="444" spans="1:15" x14ac:dyDescent="0.25">
      <c r="A444" t="s">
        <v>2539</v>
      </c>
      <c r="B444" s="11" t="str">
        <f>VLOOKUP(A444,$M$2:$O$1001,2,FALSE)</f>
        <v>successful</v>
      </c>
      <c r="C444">
        <f>VLOOKUP(A444,$M$2:$O$1001,3,FALSE)</f>
        <v>2053</v>
      </c>
      <c r="M444" t="str">
        <f>Crowdfunding!G444&amp;COUNTIF(Crowdfunding!G444:G$1001,Crowdfunding!G444)</f>
        <v>successful314</v>
      </c>
      <c r="N444" t="str">
        <f>Crowdfunding!G444</f>
        <v>successful</v>
      </c>
      <c r="O444">
        <f>Crowdfunding!H444</f>
        <v>143</v>
      </c>
    </row>
    <row r="445" spans="1:15" x14ac:dyDescent="0.25">
      <c r="A445" t="s">
        <v>2540</v>
      </c>
      <c r="B445" s="11" t="str">
        <f>VLOOKUP(A445,$M$2:$O$1001,2,FALSE)</f>
        <v>successful</v>
      </c>
      <c r="C445">
        <f>VLOOKUP(A445,$M$2:$O$1001,3,FALSE)</f>
        <v>43</v>
      </c>
      <c r="M445" t="str">
        <f>Crowdfunding!G445&amp;COUNTIF(Crowdfunding!G445:G$1001,Crowdfunding!G445)</f>
        <v>canceled35</v>
      </c>
      <c r="N445" t="str">
        <f>Crowdfunding!G445</f>
        <v>canceled</v>
      </c>
      <c r="O445">
        <f>Crowdfunding!H445</f>
        <v>90</v>
      </c>
    </row>
    <row r="446" spans="1:15" x14ac:dyDescent="0.25">
      <c r="A446" t="s">
        <v>2541</v>
      </c>
      <c r="B446" s="11" t="str">
        <f>VLOOKUP(A446,$M$2:$O$1001,2,FALSE)</f>
        <v>successful</v>
      </c>
      <c r="C446">
        <f>VLOOKUP(A446,$M$2:$O$1001,3,FALSE)</f>
        <v>80</v>
      </c>
      <c r="M446" t="str">
        <f>Crowdfunding!G446&amp;COUNTIF(Crowdfunding!G446:G$1001,Crowdfunding!G446)</f>
        <v>successful313</v>
      </c>
      <c r="N446" t="str">
        <f>Crowdfunding!G446</f>
        <v>successful</v>
      </c>
      <c r="O446">
        <f>Crowdfunding!H446</f>
        <v>296</v>
      </c>
    </row>
    <row r="447" spans="1:15" x14ac:dyDescent="0.25">
      <c r="A447" t="s">
        <v>2542</v>
      </c>
      <c r="B447" s="11" t="str">
        <f>VLOOKUP(A447,$M$2:$O$1001,2,FALSE)</f>
        <v>successful</v>
      </c>
      <c r="C447">
        <f>VLOOKUP(A447,$M$2:$O$1001,3,FALSE)</f>
        <v>4498</v>
      </c>
      <c r="M447" t="str">
        <f>Crowdfunding!G447&amp;COUNTIF(Crowdfunding!G447:G$1001,Crowdfunding!G447)</f>
        <v>successful312</v>
      </c>
      <c r="N447" t="str">
        <f>Crowdfunding!G447</f>
        <v>successful</v>
      </c>
      <c r="O447">
        <f>Crowdfunding!H447</f>
        <v>170</v>
      </c>
    </row>
    <row r="448" spans="1:15" x14ac:dyDescent="0.25">
      <c r="A448" t="s">
        <v>2543</v>
      </c>
      <c r="B448" s="11" t="str">
        <f>VLOOKUP(A448,$M$2:$O$1001,2,FALSE)</f>
        <v>successful</v>
      </c>
      <c r="C448">
        <f>VLOOKUP(A448,$M$2:$O$1001,3,FALSE)</f>
        <v>157</v>
      </c>
      <c r="M448" t="str">
        <f>Crowdfunding!G448&amp;COUNTIF(Crowdfunding!G448:G$1001,Crowdfunding!G448)</f>
        <v>failed202</v>
      </c>
      <c r="N448" t="str">
        <f>Crowdfunding!G448</f>
        <v>failed</v>
      </c>
      <c r="O448">
        <f>Crowdfunding!H448</f>
        <v>186</v>
      </c>
    </row>
    <row r="449" spans="1:15" x14ac:dyDescent="0.25">
      <c r="A449" t="s">
        <v>2544</v>
      </c>
      <c r="B449" s="11" t="str">
        <f>VLOOKUP(A449,$M$2:$O$1001,2,FALSE)</f>
        <v>successful</v>
      </c>
      <c r="C449">
        <f>VLOOKUP(A449,$M$2:$O$1001,3,FALSE)</f>
        <v>1989</v>
      </c>
      <c r="M449" t="str">
        <f>Crowdfunding!G449&amp;COUNTIF(Crowdfunding!G449:G$1001,Crowdfunding!G449)</f>
        <v>canceled34</v>
      </c>
      <c r="N449" t="str">
        <f>Crowdfunding!G449</f>
        <v>canceled</v>
      </c>
      <c r="O449">
        <f>Crowdfunding!H449</f>
        <v>439</v>
      </c>
    </row>
    <row r="450" spans="1:15" x14ac:dyDescent="0.25">
      <c r="A450" t="s">
        <v>2545</v>
      </c>
      <c r="B450" s="11" t="str">
        <f>VLOOKUP(A450,$M$2:$O$1001,2,FALSE)</f>
        <v>successful</v>
      </c>
      <c r="C450">
        <f>VLOOKUP(A450,$M$2:$O$1001,3,FALSE)</f>
        <v>524</v>
      </c>
      <c r="M450" t="str">
        <f>Crowdfunding!G450&amp;COUNTIF(Crowdfunding!G450:G$1001,Crowdfunding!G450)</f>
        <v>failed201</v>
      </c>
      <c r="N450" t="str">
        <f>Crowdfunding!G450</f>
        <v>failed</v>
      </c>
      <c r="O450">
        <f>Crowdfunding!H450</f>
        <v>605</v>
      </c>
    </row>
    <row r="451" spans="1:15" x14ac:dyDescent="0.25">
      <c r="A451" t="s">
        <v>2546</v>
      </c>
      <c r="B451" s="11" t="str">
        <f>VLOOKUP(A451,$M$2:$O$1001,2,FALSE)</f>
        <v>successful</v>
      </c>
      <c r="C451">
        <f>VLOOKUP(A451,$M$2:$O$1001,3,FALSE)</f>
        <v>126</v>
      </c>
      <c r="M451" t="str">
        <f>Crowdfunding!G451&amp;COUNTIF(Crowdfunding!G451:G$1001,Crowdfunding!G451)</f>
        <v>successful311</v>
      </c>
      <c r="N451" t="str">
        <f>Crowdfunding!G451</f>
        <v>successful</v>
      </c>
      <c r="O451">
        <f>Crowdfunding!H451</f>
        <v>86</v>
      </c>
    </row>
    <row r="452" spans="1:15" x14ac:dyDescent="0.25">
      <c r="A452" t="s">
        <v>2547</v>
      </c>
      <c r="B452" s="11" t="str">
        <f>VLOOKUP(A452,$M$2:$O$1001,2,FALSE)</f>
        <v>successful</v>
      </c>
      <c r="C452">
        <f>VLOOKUP(A452,$M$2:$O$1001,3,FALSE)</f>
        <v>1442</v>
      </c>
      <c r="M452" t="str">
        <f>Crowdfunding!G452&amp;COUNTIF(Crowdfunding!G452:G$1001,Crowdfunding!G452)</f>
        <v>failed200</v>
      </c>
      <c r="N452" t="str">
        <f>Crowdfunding!G452</f>
        <v>failed</v>
      </c>
      <c r="O452">
        <f>Crowdfunding!H452</f>
        <v>1</v>
      </c>
    </row>
    <row r="453" spans="1:15" x14ac:dyDescent="0.25">
      <c r="A453" t="s">
        <v>2548</v>
      </c>
      <c r="B453" s="11" t="str">
        <f>VLOOKUP(A453,$M$2:$O$1001,2,FALSE)</f>
        <v>successful</v>
      </c>
      <c r="C453">
        <f>VLOOKUP(A453,$M$2:$O$1001,3,FALSE)</f>
        <v>340</v>
      </c>
      <c r="M453" t="str">
        <f>Crowdfunding!G453&amp;COUNTIF(Crowdfunding!G453:G$1001,Crowdfunding!G453)</f>
        <v>successful310</v>
      </c>
      <c r="N453" t="str">
        <f>Crowdfunding!G453</f>
        <v>successful</v>
      </c>
      <c r="O453">
        <f>Crowdfunding!H453</f>
        <v>6286</v>
      </c>
    </row>
    <row r="454" spans="1:15" x14ac:dyDescent="0.25">
      <c r="A454" t="s">
        <v>2549</v>
      </c>
      <c r="B454" s="11" t="str">
        <f>VLOOKUP(A454,$M$2:$O$1001,2,FALSE)</f>
        <v>successful</v>
      </c>
      <c r="C454">
        <f>VLOOKUP(A454,$M$2:$O$1001,3,FALSE)</f>
        <v>3318</v>
      </c>
      <c r="M454" t="str">
        <f>Crowdfunding!G454&amp;COUNTIF(Crowdfunding!G454:G$1001,Crowdfunding!G454)</f>
        <v>failed199</v>
      </c>
      <c r="N454" t="str">
        <f>Crowdfunding!G454</f>
        <v>failed</v>
      </c>
      <c r="O454">
        <f>Crowdfunding!H454</f>
        <v>31</v>
      </c>
    </row>
    <row r="455" spans="1:15" x14ac:dyDescent="0.25">
      <c r="A455" t="s">
        <v>2550</v>
      </c>
      <c r="B455" s="11" t="str">
        <f>VLOOKUP(A455,$M$2:$O$1001,2,FALSE)</f>
        <v>successful</v>
      </c>
      <c r="C455">
        <f>VLOOKUP(A455,$M$2:$O$1001,3,FALSE)</f>
        <v>2107</v>
      </c>
      <c r="M455" t="str">
        <f>Crowdfunding!G455&amp;COUNTIF(Crowdfunding!G455:G$1001,Crowdfunding!G455)</f>
        <v>failed198</v>
      </c>
      <c r="N455" t="str">
        <f>Crowdfunding!G455</f>
        <v>failed</v>
      </c>
      <c r="O455">
        <f>Crowdfunding!H455</f>
        <v>1181</v>
      </c>
    </row>
    <row r="456" spans="1:15" x14ac:dyDescent="0.25">
      <c r="A456" t="s">
        <v>2551</v>
      </c>
      <c r="B456" s="11" t="str">
        <f>VLOOKUP(A456,$M$2:$O$1001,2,FALSE)</f>
        <v>successful</v>
      </c>
      <c r="C456">
        <f>VLOOKUP(A456,$M$2:$O$1001,3,FALSE)</f>
        <v>3537</v>
      </c>
      <c r="M456" t="str">
        <f>Crowdfunding!G456&amp;COUNTIF(Crowdfunding!G456:G$1001,Crowdfunding!G456)</f>
        <v>failed197</v>
      </c>
      <c r="N456" t="str">
        <f>Crowdfunding!G456</f>
        <v>failed</v>
      </c>
      <c r="O456">
        <f>Crowdfunding!H456</f>
        <v>39</v>
      </c>
    </row>
    <row r="457" spans="1:15" x14ac:dyDescent="0.25">
      <c r="A457" t="s">
        <v>2552</v>
      </c>
      <c r="B457" s="11" t="str">
        <f>VLOOKUP(A457,$M$2:$O$1001,2,FALSE)</f>
        <v>successful</v>
      </c>
      <c r="C457">
        <f>VLOOKUP(A457,$M$2:$O$1001,3,FALSE)</f>
        <v>2739</v>
      </c>
      <c r="M457" t="str">
        <f>Crowdfunding!G457&amp;COUNTIF(Crowdfunding!G457:G$1001,Crowdfunding!G457)</f>
        <v>successful309</v>
      </c>
      <c r="N457" t="str">
        <f>Crowdfunding!G457</f>
        <v>successful</v>
      </c>
      <c r="O457">
        <f>Crowdfunding!H457</f>
        <v>3727</v>
      </c>
    </row>
    <row r="458" spans="1:15" x14ac:dyDescent="0.25">
      <c r="A458" t="s">
        <v>2553</v>
      </c>
      <c r="B458" s="11" t="str">
        <f>VLOOKUP(A458,$M$2:$O$1001,2,FALSE)</f>
        <v>successful</v>
      </c>
      <c r="C458">
        <f>VLOOKUP(A458,$M$2:$O$1001,3,FALSE)</f>
        <v>48</v>
      </c>
      <c r="M458" t="str">
        <f>Crowdfunding!G458&amp;COUNTIF(Crowdfunding!G458:G$1001,Crowdfunding!G458)</f>
        <v>successful308</v>
      </c>
      <c r="N458" t="str">
        <f>Crowdfunding!G458</f>
        <v>successful</v>
      </c>
      <c r="O458">
        <f>Crowdfunding!H458</f>
        <v>1605</v>
      </c>
    </row>
    <row r="459" spans="1:15" x14ac:dyDescent="0.25">
      <c r="A459" t="s">
        <v>2554</v>
      </c>
      <c r="B459" s="11" t="str">
        <f>VLOOKUP(A459,$M$2:$O$1001,2,FALSE)</f>
        <v>successful</v>
      </c>
      <c r="C459">
        <f>VLOOKUP(A459,$M$2:$O$1001,3,FALSE)</f>
        <v>1561</v>
      </c>
      <c r="M459" t="str">
        <f>Crowdfunding!G459&amp;COUNTIF(Crowdfunding!G459:G$1001,Crowdfunding!G459)</f>
        <v>failed196</v>
      </c>
      <c r="N459" t="str">
        <f>Crowdfunding!G459</f>
        <v>failed</v>
      </c>
      <c r="O459">
        <f>Crowdfunding!H459</f>
        <v>46</v>
      </c>
    </row>
    <row r="460" spans="1:15" x14ac:dyDescent="0.25">
      <c r="A460" t="s">
        <v>2555</v>
      </c>
      <c r="B460" s="11" t="str">
        <f>VLOOKUP(A460,$M$2:$O$1001,2,FALSE)</f>
        <v>successful</v>
      </c>
      <c r="C460">
        <f>VLOOKUP(A460,$M$2:$O$1001,3,FALSE)</f>
        <v>1267</v>
      </c>
      <c r="M460" t="str">
        <f>Crowdfunding!G460&amp;COUNTIF(Crowdfunding!G460:G$1001,Crowdfunding!G460)</f>
        <v>successful307</v>
      </c>
      <c r="N460" t="str">
        <f>Crowdfunding!G460</f>
        <v>successful</v>
      </c>
      <c r="O460">
        <f>Crowdfunding!H460</f>
        <v>2120</v>
      </c>
    </row>
    <row r="461" spans="1:15" x14ac:dyDescent="0.25">
      <c r="A461" t="s">
        <v>2556</v>
      </c>
      <c r="B461" s="11" t="str">
        <f>VLOOKUP(A461,$M$2:$O$1001,2,FALSE)</f>
        <v>successful</v>
      </c>
      <c r="C461">
        <f>VLOOKUP(A461,$M$2:$O$1001,3,FALSE)</f>
        <v>146</v>
      </c>
      <c r="M461" t="str">
        <f>Crowdfunding!G461&amp;COUNTIF(Crowdfunding!G461:G$1001,Crowdfunding!G461)</f>
        <v>failed195</v>
      </c>
      <c r="N461" t="str">
        <f>Crowdfunding!G461</f>
        <v>failed</v>
      </c>
      <c r="O461">
        <f>Crowdfunding!H461</f>
        <v>105</v>
      </c>
    </row>
    <row r="462" spans="1:15" x14ac:dyDescent="0.25">
      <c r="A462" t="s">
        <v>2557</v>
      </c>
      <c r="B462" s="11" t="str">
        <f>VLOOKUP(A462,$M$2:$O$1001,2,FALSE)</f>
        <v>successful</v>
      </c>
      <c r="C462">
        <f>VLOOKUP(A462,$M$2:$O$1001,3,FALSE)</f>
        <v>244</v>
      </c>
      <c r="M462" t="str">
        <f>Crowdfunding!G462&amp;COUNTIF(Crowdfunding!G462:G$1001,Crowdfunding!G462)</f>
        <v>successful306</v>
      </c>
      <c r="N462" t="str">
        <f>Crowdfunding!G462</f>
        <v>successful</v>
      </c>
      <c r="O462">
        <f>Crowdfunding!H462</f>
        <v>50</v>
      </c>
    </row>
    <row r="463" spans="1:15" x14ac:dyDescent="0.25">
      <c r="A463" t="s">
        <v>2558</v>
      </c>
      <c r="B463" s="11" t="str">
        <f>VLOOKUP(A463,$M$2:$O$1001,2,FALSE)</f>
        <v>successful</v>
      </c>
      <c r="C463">
        <f>VLOOKUP(A463,$M$2:$O$1001,3,FALSE)</f>
        <v>2506</v>
      </c>
      <c r="M463" t="str">
        <f>Crowdfunding!G463&amp;COUNTIF(Crowdfunding!G463:G$1001,Crowdfunding!G463)</f>
        <v>successful305</v>
      </c>
      <c r="N463" t="str">
        <f>Crowdfunding!G463</f>
        <v>successful</v>
      </c>
      <c r="O463">
        <f>Crowdfunding!H463</f>
        <v>2080</v>
      </c>
    </row>
    <row r="464" spans="1:15" x14ac:dyDescent="0.25">
      <c r="A464" t="s">
        <v>2559</v>
      </c>
      <c r="B464" s="11" t="str">
        <f>VLOOKUP(A464,$M$2:$O$1001,2,FALSE)</f>
        <v>successful</v>
      </c>
      <c r="C464">
        <f>VLOOKUP(A464,$M$2:$O$1001,3,FALSE)</f>
        <v>1396</v>
      </c>
      <c r="M464" t="str">
        <f>Crowdfunding!G464&amp;COUNTIF(Crowdfunding!G464:G$1001,Crowdfunding!G464)</f>
        <v>failed194</v>
      </c>
      <c r="N464" t="str">
        <f>Crowdfunding!G464</f>
        <v>failed</v>
      </c>
      <c r="O464">
        <f>Crowdfunding!H464</f>
        <v>535</v>
      </c>
    </row>
    <row r="465" spans="1:15" x14ac:dyDescent="0.25">
      <c r="A465" t="s">
        <v>2560</v>
      </c>
      <c r="B465" s="11" t="str">
        <f>VLOOKUP(A465,$M$2:$O$1001,2,FALSE)</f>
        <v>successful</v>
      </c>
      <c r="C465">
        <f>VLOOKUP(A465,$M$2:$O$1001,3,FALSE)</f>
        <v>246</v>
      </c>
      <c r="M465" t="str">
        <f>Crowdfunding!G465&amp;COUNTIF(Crowdfunding!G465:G$1001,Crowdfunding!G465)</f>
        <v>successful304</v>
      </c>
      <c r="N465" t="str">
        <f>Crowdfunding!G465</f>
        <v>successful</v>
      </c>
      <c r="O465">
        <f>Crowdfunding!H465</f>
        <v>2105</v>
      </c>
    </row>
    <row r="466" spans="1:15" x14ac:dyDescent="0.25">
      <c r="A466" t="s">
        <v>2561</v>
      </c>
      <c r="B466" s="11" t="str">
        <f>VLOOKUP(A466,$M$2:$O$1001,2,FALSE)</f>
        <v>successful</v>
      </c>
      <c r="C466">
        <f>VLOOKUP(A466,$M$2:$O$1001,3,FALSE)</f>
        <v>157</v>
      </c>
      <c r="M466" t="str">
        <f>Crowdfunding!G466&amp;COUNTIF(Crowdfunding!G466:G$1001,Crowdfunding!G466)</f>
        <v>successful303</v>
      </c>
      <c r="N466" t="str">
        <f>Crowdfunding!G466</f>
        <v>successful</v>
      </c>
      <c r="O466">
        <f>Crowdfunding!H466</f>
        <v>2436</v>
      </c>
    </row>
    <row r="467" spans="1:15" x14ac:dyDescent="0.25">
      <c r="A467" t="s">
        <v>2562</v>
      </c>
      <c r="B467" s="11" t="str">
        <f>VLOOKUP(A467,$M$2:$O$1001,2,FALSE)</f>
        <v>successful</v>
      </c>
      <c r="C467">
        <f>VLOOKUP(A467,$M$2:$O$1001,3,FALSE)</f>
        <v>164</v>
      </c>
      <c r="M467" t="str">
        <f>Crowdfunding!G467&amp;COUNTIF(Crowdfunding!G467:G$1001,Crowdfunding!G467)</f>
        <v>successful302</v>
      </c>
      <c r="N467" t="str">
        <f>Crowdfunding!G467</f>
        <v>successful</v>
      </c>
      <c r="O467">
        <f>Crowdfunding!H467</f>
        <v>80</v>
      </c>
    </row>
    <row r="468" spans="1:15" x14ac:dyDescent="0.25">
      <c r="A468" t="s">
        <v>2563</v>
      </c>
      <c r="B468" s="11" t="str">
        <f>VLOOKUP(A468,$M$2:$O$1001,2,FALSE)</f>
        <v>successful</v>
      </c>
      <c r="C468">
        <f>VLOOKUP(A468,$M$2:$O$1001,3,FALSE)</f>
        <v>1821</v>
      </c>
      <c r="M468" t="str">
        <f>Crowdfunding!G468&amp;COUNTIF(Crowdfunding!G468:G$1001,Crowdfunding!G468)</f>
        <v>successful301</v>
      </c>
      <c r="N468" t="str">
        <f>Crowdfunding!G468</f>
        <v>successful</v>
      </c>
      <c r="O468">
        <f>Crowdfunding!H468</f>
        <v>42</v>
      </c>
    </row>
    <row r="469" spans="1:15" x14ac:dyDescent="0.25">
      <c r="A469" t="s">
        <v>2564</v>
      </c>
      <c r="B469" s="11" t="str">
        <f>VLOOKUP(A469,$M$2:$O$1001,2,FALSE)</f>
        <v>successful</v>
      </c>
      <c r="C469">
        <f>VLOOKUP(A469,$M$2:$O$1001,3,FALSE)</f>
        <v>41</v>
      </c>
      <c r="M469" t="str">
        <f>Crowdfunding!G469&amp;COUNTIF(Crowdfunding!G469:G$1001,Crowdfunding!G469)</f>
        <v>successful300</v>
      </c>
      <c r="N469" t="str">
        <f>Crowdfunding!G469</f>
        <v>successful</v>
      </c>
      <c r="O469">
        <f>Crowdfunding!H469</f>
        <v>139</v>
      </c>
    </row>
    <row r="470" spans="1:15" x14ac:dyDescent="0.25">
      <c r="A470" t="s">
        <v>2565</v>
      </c>
      <c r="B470" s="11" t="str">
        <f>VLOOKUP(A470,$M$2:$O$1001,2,FALSE)</f>
        <v>successful</v>
      </c>
      <c r="C470">
        <f>VLOOKUP(A470,$M$2:$O$1001,3,FALSE)</f>
        <v>3376</v>
      </c>
      <c r="M470" t="str">
        <f>Crowdfunding!G470&amp;COUNTIF(Crowdfunding!G470:G$1001,Crowdfunding!G470)</f>
        <v>failed193</v>
      </c>
      <c r="N470" t="str">
        <f>Crowdfunding!G470</f>
        <v>failed</v>
      </c>
      <c r="O470">
        <f>Crowdfunding!H470</f>
        <v>16</v>
      </c>
    </row>
    <row r="471" spans="1:15" x14ac:dyDescent="0.25">
      <c r="A471" t="s">
        <v>2566</v>
      </c>
      <c r="B471" s="11" t="str">
        <f>VLOOKUP(A471,$M$2:$O$1001,2,FALSE)</f>
        <v>successful</v>
      </c>
      <c r="C471">
        <f>VLOOKUP(A471,$M$2:$O$1001,3,FALSE)</f>
        <v>195</v>
      </c>
      <c r="M471" t="str">
        <f>Crowdfunding!G471&amp;COUNTIF(Crowdfunding!G471:G$1001,Crowdfunding!G471)</f>
        <v>successful299</v>
      </c>
      <c r="N471" t="str">
        <f>Crowdfunding!G471</f>
        <v>successful</v>
      </c>
      <c r="O471">
        <f>Crowdfunding!H471</f>
        <v>159</v>
      </c>
    </row>
    <row r="472" spans="1:15" x14ac:dyDescent="0.25">
      <c r="A472" t="s">
        <v>2567</v>
      </c>
      <c r="B472" s="11" t="str">
        <f>VLOOKUP(A472,$M$2:$O$1001,2,FALSE)</f>
        <v>successful</v>
      </c>
      <c r="C472">
        <f>VLOOKUP(A472,$M$2:$O$1001,3,FALSE)</f>
        <v>107</v>
      </c>
      <c r="M472" t="str">
        <f>Crowdfunding!G472&amp;COUNTIF(Crowdfunding!G472:G$1001,Crowdfunding!G472)</f>
        <v>successful298</v>
      </c>
      <c r="N472" t="str">
        <f>Crowdfunding!G472</f>
        <v>successful</v>
      </c>
      <c r="O472">
        <f>Crowdfunding!H472</f>
        <v>381</v>
      </c>
    </row>
    <row r="473" spans="1:15" x14ac:dyDescent="0.25">
      <c r="A473" t="s">
        <v>2568</v>
      </c>
      <c r="B473" s="11" t="str">
        <f>VLOOKUP(A473,$M$2:$O$1001,2,FALSE)</f>
        <v>successful</v>
      </c>
      <c r="C473">
        <f>VLOOKUP(A473,$M$2:$O$1001,3,FALSE)</f>
        <v>199</v>
      </c>
      <c r="M473" t="str">
        <f>Crowdfunding!G473&amp;COUNTIF(Crowdfunding!G473:G$1001,Crowdfunding!G473)</f>
        <v>successful297</v>
      </c>
      <c r="N473" t="str">
        <f>Crowdfunding!G473</f>
        <v>successful</v>
      </c>
      <c r="O473">
        <f>Crowdfunding!H473</f>
        <v>194</v>
      </c>
    </row>
    <row r="474" spans="1:15" x14ac:dyDescent="0.25">
      <c r="A474" t="s">
        <v>2569</v>
      </c>
      <c r="B474" s="11" t="str">
        <f>VLOOKUP(A474,$M$2:$O$1001,2,FALSE)</f>
        <v>successful</v>
      </c>
      <c r="C474">
        <f>VLOOKUP(A474,$M$2:$O$1001,3,FALSE)</f>
        <v>768</v>
      </c>
      <c r="M474" t="str">
        <f>Crowdfunding!G474&amp;COUNTIF(Crowdfunding!G474:G$1001,Crowdfunding!G474)</f>
        <v>failed192</v>
      </c>
      <c r="N474" t="str">
        <f>Crowdfunding!G474</f>
        <v>failed</v>
      </c>
      <c r="O474">
        <f>Crowdfunding!H474</f>
        <v>575</v>
      </c>
    </row>
    <row r="475" spans="1:15" x14ac:dyDescent="0.25">
      <c r="A475" t="s">
        <v>2570</v>
      </c>
      <c r="B475" s="11" t="str">
        <f>VLOOKUP(A475,$M$2:$O$1001,2,FALSE)</f>
        <v>successful</v>
      </c>
      <c r="C475">
        <f>VLOOKUP(A475,$M$2:$O$1001,3,FALSE)</f>
        <v>135</v>
      </c>
      <c r="M475" t="str">
        <f>Crowdfunding!G475&amp;COUNTIF(Crowdfunding!G475:G$1001,Crowdfunding!G475)</f>
        <v>successful296</v>
      </c>
      <c r="N475" t="str">
        <f>Crowdfunding!G475</f>
        <v>successful</v>
      </c>
      <c r="O475">
        <f>Crowdfunding!H475</f>
        <v>106</v>
      </c>
    </row>
    <row r="476" spans="1:15" x14ac:dyDescent="0.25">
      <c r="A476" t="s">
        <v>2571</v>
      </c>
      <c r="B476" s="11" t="str">
        <f>VLOOKUP(A476,$M$2:$O$1001,2,FALSE)</f>
        <v>successful</v>
      </c>
      <c r="C476">
        <f>VLOOKUP(A476,$M$2:$O$1001,3,FALSE)</f>
        <v>70</v>
      </c>
      <c r="M476" t="str">
        <f>Crowdfunding!G476&amp;COUNTIF(Crowdfunding!G476:G$1001,Crowdfunding!G476)</f>
        <v>successful295</v>
      </c>
      <c r="N476" t="str">
        <f>Crowdfunding!G476</f>
        <v>successful</v>
      </c>
      <c r="O476">
        <f>Crowdfunding!H476</f>
        <v>142</v>
      </c>
    </row>
    <row r="477" spans="1:15" x14ac:dyDescent="0.25">
      <c r="A477" t="s">
        <v>2572</v>
      </c>
      <c r="B477" s="11" t="str">
        <f>VLOOKUP(A477,$M$2:$O$1001,2,FALSE)</f>
        <v>successful</v>
      </c>
      <c r="C477">
        <f>VLOOKUP(A477,$M$2:$O$1001,3,FALSE)</f>
        <v>117</v>
      </c>
      <c r="M477" t="str">
        <f>Crowdfunding!G477&amp;COUNTIF(Crowdfunding!G477:G$1001,Crowdfunding!G477)</f>
        <v>successful294</v>
      </c>
      <c r="N477" t="str">
        <f>Crowdfunding!G477</f>
        <v>successful</v>
      </c>
      <c r="O477">
        <f>Crowdfunding!H477</f>
        <v>211</v>
      </c>
    </row>
    <row r="478" spans="1:15" x14ac:dyDescent="0.25">
      <c r="A478" t="s">
        <v>2573</v>
      </c>
      <c r="B478" s="11" t="str">
        <f>VLOOKUP(A478,$M$2:$O$1001,2,FALSE)</f>
        <v>successful</v>
      </c>
      <c r="C478">
        <f>VLOOKUP(A478,$M$2:$O$1001,3,FALSE)</f>
        <v>1071</v>
      </c>
      <c r="M478" t="str">
        <f>Crowdfunding!G478&amp;COUNTIF(Crowdfunding!G478:G$1001,Crowdfunding!G478)</f>
        <v>failed191</v>
      </c>
      <c r="N478" t="str">
        <f>Crowdfunding!G478</f>
        <v>failed</v>
      </c>
      <c r="O478">
        <f>Crowdfunding!H478</f>
        <v>1120</v>
      </c>
    </row>
    <row r="479" spans="1:15" x14ac:dyDescent="0.25">
      <c r="A479" t="s">
        <v>2574</v>
      </c>
      <c r="B479" s="11" t="str">
        <f>VLOOKUP(A479,$M$2:$O$1001,2,FALSE)</f>
        <v>successful</v>
      </c>
      <c r="C479">
        <f>VLOOKUP(A479,$M$2:$O$1001,3,FALSE)</f>
        <v>186</v>
      </c>
      <c r="M479" t="str">
        <f>Crowdfunding!G479&amp;COUNTIF(Crowdfunding!G479:G$1001,Crowdfunding!G479)</f>
        <v>failed190</v>
      </c>
      <c r="N479" t="str">
        <f>Crowdfunding!G479</f>
        <v>failed</v>
      </c>
      <c r="O479">
        <f>Crowdfunding!H479</f>
        <v>113</v>
      </c>
    </row>
    <row r="480" spans="1:15" x14ac:dyDescent="0.25">
      <c r="A480" t="s">
        <v>2575</v>
      </c>
      <c r="B480" s="11" t="str">
        <f>VLOOKUP(A480,$M$2:$O$1001,2,FALSE)</f>
        <v>successful</v>
      </c>
      <c r="C480">
        <f>VLOOKUP(A480,$M$2:$O$1001,3,FALSE)</f>
        <v>50</v>
      </c>
      <c r="M480" t="str">
        <f>Crowdfunding!G480&amp;COUNTIF(Crowdfunding!G480:G$1001,Crowdfunding!G480)</f>
        <v>successful293</v>
      </c>
      <c r="N480" t="str">
        <f>Crowdfunding!G480</f>
        <v>successful</v>
      </c>
      <c r="O480">
        <f>Crowdfunding!H480</f>
        <v>2756</v>
      </c>
    </row>
    <row r="481" spans="1:15" x14ac:dyDescent="0.25">
      <c r="A481" t="s">
        <v>2576</v>
      </c>
      <c r="B481" s="11" t="str">
        <f>VLOOKUP(A481,$M$2:$O$1001,2,FALSE)</f>
        <v>successful</v>
      </c>
      <c r="C481">
        <f>VLOOKUP(A481,$M$2:$O$1001,3,FALSE)</f>
        <v>159</v>
      </c>
      <c r="M481" t="str">
        <f>Crowdfunding!G481&amp;COUNTIF(Crowdfunding!G481:G$1001,Crowdfunding!G481)</f>
        <v>successful292</v>
      </c>
      <c r="N481" t="str">
        <f>Crowdfunding!G481</f>
        <v>successful</v>
      </c>
      <c r="O481">
        <f>Crowdfunding!H481</f>
        <v>173</v>
      </c>
    </row>
    <row r="482" spans="1:15" x14ac:dyDescent="0.25">
      <c r="A482" t="s">
        <v>2577</v>
      </c>
      <c r="B482" s="11" t="str">
        <f>VLOOKUP(A482,$M$2:$O$1001,2,FALSE)</f>
        <v>successful</v>
      </c>
      <c r="C482">
        <f>VLOOKUP(A482,$M$2:$O$1001,3,FALSE)</f>
        <v>89</v>
      </c>
      <c r="M482" t="str">
        <f>Crowdfunding!G482&amp;COUNTIF(Crowdfunding!G482:G$1001,Crowdfunding!G482)</f>
        <v>successful291</v>
      </c>
      <c r="N482" t="str">
        <f>Crowdfunding!G482</f>
        <v>successful</v>
      </c>
      <c r="O482">
        <f>Crowdfunding!H482</f>
        <v>87</v>
      </c>
    </row>
    <row r="483" spans="1:15" x14ac:dyDescent="0.25">
      <c r="A483" t="s">
        <v>2578</v>
      </c>
      <c r="B483" s="11" t="str">
        <f>VLOOKUP(A483,$M$2:$O$1001,2,FALSE)</f>
        <v>successful</v>
      </c>
      <c r="C483">
        <f>VLOOKUP(A483,$M$2:$O$1001,3,FALSE)</f>
        <v>2443</v>
      </c>
      <c r="M483" t="str">
        <f>Crowdfunding!G483&amp;COUNTIF(Crowdfunding!G483:G$1001,Crowdfunding!G483)</f>
        <v>failed189</v>
      </c>
      <c r="N483" t="str">
        <f>Crowdfunding!G483</f>
        <v>failed</v>
      </c>
      <c r="O483">
        <f>Crowdfunding!H483</f>
        <v>1538</v>
      </c>
    </row>
    <row r="484" spans="1:15" x14ac:dyDescent="0.25">
      <c r="A484" t="s">
        <v>2579</v>
      </c>
      <c r="B484" s="11" t="str">
        <f>VLOOKUP(A484,$M$2:$O$1001,2,FALSE)</f>
        <v>successful</v>
      </c>
      <c r="C484">
        <f>VLOOKUP(A484,$M$2:$O$1001,3,FALSE)</f>
        <v>533</v>
      </c>
      <c r="M484" t="str">
        <f>Crowdfunding!G484&amp;COUNTIF(Crowdfunding!G484:G$1001,Crowdfunding!G484)</f>
        <v>failed188</v>
      </c>
      <c r="N484" t="str">
        <f>Crowdfunding!G484</f>
        <v>failed</v>
      </c>
      <c r="O484">
        <f>Crowdfunding!H484</f>
        <v>9</v>
      </c>
    </row>
    <row r="485" spans="1:15" x14ac:dyDescent="0.25">
      <c r="A485" t="s">
        <v>2580</v>
      </c>
      <c r="B485" s="11" t="str">
        <f>VLOOKUP(A485,$M$2:$O$1001,2,FALSE)</f>
        <v>successful</v>
      </c>
      <c r="C485">
        <f>VLOOKUP(A485,$M$2:$O$1001,3,FALSE)</f>
        <v>180</v>
      </c>
      <c r="M485" t="str">
        <f>Crowdfunding!G485&amp;COUNTIF(Crowdfunding!G485:G$1001,Crowdfunding!G485)</f>
        <v>failed187</v>
      </c>
      <c r="N485" t="str">
        <f>Crowdfunding!G485</f>
        <v>failed</v>
      </c>
      <c r="O485">
        <f>Crowdfunding!H485</f>
        <v>554</v>
      </c>
    </row>
    <row r="486" spans="1:15" x14ac:dyDescent="0.25">
      <c r="A486" t="s">
        <v>2581</v>
      </c>
      <c r="B486" s="11" t="str">
        <f>VLOOKUP(A486,$M$2:$O$1001,2,FALSE)</f>
        <v>successful</v>
      </c>
      <c r="C486">
        <f>VLOOKUP(A486,$M$2:$O$1001,3,FALSE)</f>
        <v>94</v>
      </c>
      <c r="M486" t="str">
        <f>Crowdfunding!G486&amp;COUNTIF(Crowdfunding!G486:G$1001,Crowdfunding!G486)</f>
        <v>successful290</v>
      </c>
      <c r="N486" t="str">
        <f>Crowdfunding!G486</f>
        <v>successful</v>
      </c>
      <c r="O486">
        <f>Crowdfunding!H486</f>
        <v>1572</v>
      </c>
    </row>
    <row r="487" spans="1:15" x14ac:dyDescent="0.25">
      <c r="A487" t="s">
        <v>2582</v>
      </c>
      <c r="B487" s="11" t="str">
        <f>VLOOKUP(A487,$M$2:$O$1001,2,FALSE)</f>
        <v>successful</v>
      </c>
      <c r="C487">
        <f>VLOOKUP(A487,$M$2:$O$1001,3,FALSE)</f>
        <v>903</v>
      </c>
      <c r="M487" t="str">
        <f>Crowdfunding!G487&amp;COUNTIF(Crowdfunding!G487:G$1001,Crowdfunding!G487)</f>
        <v>failed186</v>
      </c>
      <c r="N487" t="str">
        <f>Crowdfunding!G487</f>
        <v>failed</v>
      </c>
      <c r="O487">
        <f>Crowdfunding!H487</f>
        <v>648</v>
      </c>
    </row>
    <row r="488" spans="1:15" x14ac:dyDescent="0.25">
      <c r="A488" t="s">
        <v>2583</v>
      </c>
      <c r="B488" s="11" t="str">
        <f>VLOOKUP(A488,$M$2:$O$1001,2,FALSE)</f>
        <v>successful</v>
      </c>
      <c r="C488">
        <f>VLOOKUP(A488,$M$2:$O$1001,3,FALSE)</f>
        <v>1782</v>
      </c>
      <c r="M488" t="str">
        <f>Crowdfunding!G488&amp;COUNTIF(Crowdfunding!G488:G$1001,Crowdfunding!G488)</f>
        <v>failed185</v>
      </c>
      <c r="N488" t="str">
        <f>Crowdfunding!G488</f>
        <v>failed</v>
      </c>
      <c r="O488">
        <f>Crowdfunding!H488</f>
        <v>21</v>
      </c>
    </row>
    <row r="489" spans="1:15" x14ac:dyDescent="0.25">
      <c r="A489" t="s">
        <v>2584</v>
      </c>
      <c r="B489" s="11" t="str">
        <f>VLOOKUP(A489,$M$2:$O$1001,2,FALSE)</f>
        <v>successful</v>
      </c>
      <c r="C489">
        <f>VLOOKUP(A489,$M$2:$O$1001,3,FALSE)</f>
        <v>154</v>
      </c>
      <c r="M489" t="str">
        <f>Crowdfunding!G489&amp;COUNTIF(Crowdfunding!G489:G$1001,Crowdfunding!G489)</f>
        <v>successful289</v>
      </c>
      <c r="N489" t="str">
        <f>Crowdfunding!G489</f>
        <v>successful</v>
      </c>
      <c r="O489">
        <f>Crowdfunding!H489</f>
        <v>2346</v>
      </c>
    </row>
    <row r="490" spans="1:15" x14ac:dyDescent="0.25">
      <c r="A490" t="s">
        <v>2585</v>
      </c>
      <c r="B490" s="11" t="str">
        <f>VLOOKUP(A490,$M$2:$O$1001,2,FALSE)</f>
        <v>successful</v>
      </c>
      <c r="C490">
        <f>VLOOKUP(A490,$M$2:$O$1001,3,FALSE)</f>
        <v>67</v>
      </c>
      <c r="M490" t="str">
        <f>Crowdfunding!G490&amp;COUNTIF(Crowdfunding!G490:G$1001,Crowdfunding!G490)</f>
        <v>successful288</v>
      </c>
      <c r="N490" t="str">
        <f>Crowdfunding!G490</f>
        <v>successful</v>
      </c>
      <c r="O490">
        <f>Crowdfunding!H490</f>
        <v>115</v>
      </c>
    </row>
    <row r="491" spans="1:15" x14ac:dyDescent="0.25">
      <c r="A491" t="s">
        <v>2586</v>
      </c>
      <c r="B491" s="11" t="str">
        <f>VLOOKUP(A491,$M$2:$O$1001,2,FALSE)</f>
        <v>successful</v>
      </c>
      <c r="C491">
        <f>VLOOKUP(A491,$M$2:$O$1001,3,FALSE)</f>
        <v>275</v>
      </c>
      <c r="M491" t="str">
        <f>Crowdfunding!G491&amp;COUNTIF(Crowdfunding!G491:G$1001,Crowdfunding!G491)</f>
        <v>successful287</v>
      </c>
      <c r="N491" t="str">
        <f>Crowdfunding!G491</f>
        <v>successful</v>
      </c>
      <c r="O491">
        <f>Crowdfunding!H491</f>
        <v>85</v>
      </c>
    </row>
    <row r="492" spans="1:15" x14ac:dyDescent="0.25">
      <c r="A492" t="s">
        <v>2587</v>
      </c>
      <c r="B492" s="11" t="str">
        <f>VLOOKUP(A492,$M$2:$O$1001,2,FALSE)</f>
        <v>successful</v>
      </c>
      <c r="C492">
        <f>VLOOKUP(A492,$M$2:$O$1001,3,FALSE)</f>
        <v>126</v>
      </c>
      <c r="M492" t="str">
        <f>Crowdfunding!G492&amp;COUNTIF(Crowdfunding!G492:G$1001,Crowdfunding!G492)</f>
        <v>successful286</v>
      </c>
      <c r="N492" t="str">
        <f>Crowdfunding!G492</f>
        <v>successful</v>
      </c>
      <c r="O492">
        <f>Crowdfunding!H492</f>
        <v>144</v>
      </c>
    </row>
    <row r="493" spans="1:15" x14ac:dyDescent="0.25">
      <c r="A493" t="s">
        <v>2588</v>
      </c>
      <c r="B493" s="11" t="str">
        <f>VLOOKUP(A493,$M$2:$O$1001,2,FALSE)</f>
        <v>successful</v>
      </c>
      <c r="C493">
        <f>VLOOKUP(A493,$M$2:$O$1001,3,FALSE)</f>
        <v>131</v>
      </c>
      <c r="M493" t="str">
        <f>Crowdfunding!G493&amp;COUNTIF(Crowdfunding!G493:G$1001,Crowdfunding!G493)</f>
        <v>successful285</v>
      </c>
      <c r="N493" t="str">
        <f>Crowdfunding!G493</f>
        <v>successful</v>
      </c>
      <c r="O493">
        <f>Crowdfunding!H493</f>
        <v>2443</v>
      </c>
    </row>
    <row r="494" spans="1:15" x14ac:dyDescent="0.25">
      <c r="A494" t="s">
        <v>2589</v>
      </c>
      <c r="B494" s="11" t="str">
        <f>VLOOKUP(A494,$M$2:$O$1001,2,FALSE)</f>
        <v>successful</v>
      </c>
      <c r="C494">
        <f>VLOOKUP(A494,$M$2:$O$1001,3,FALSE)</f>
        <v>361</v>
      </c>
      <c r="M494" t="str">
        <f>Crowdfunding!G494&amp;COUNTIF(Crowdfunding!G494:G$1001,Crowdfunding!G494)</f>
        <v>canceled33</v>
      </c>
      <c r="N494" t="str">
        <f>Crowdfunding!G494</f>
        <v>canceled</v>
      </c>
      <c r="O494">
        <f>Crowdfunding!H494</f>
        <v>595</v>
      </c>
    </row>
    <row r="495" spans="1:15" x14ac:dyDescent="0.25">
      <c r="A495" t="s">
        <v>2590</v>
      </c>
      <c r="B495" s="11" t="str">
        <f>VLOOKUP(A495,$M$2:$O$1001,2,FALSE)</f>
        <v>successful</v>
      </c>
      <c r="C495">
        <f>VLOOKUP(A495,$M$2:$O$1001,3,FALSE)</f>
        <v>676</v>
      </c>
      <c r="M495" t="str">
        <f>Crowdfunding!G495&amp;COUNTIF(Crowdfunding!G495:G$1001,Crowdfunding!G495)</f>
        <v>successful284</v>
      </c>
      <c r="N495" t="str">
        <f>Crowdfunding!G495</f>
        <v>successful</v>
      </c>
      <c r="O495">
        <f>Crowdfunding!H495</f>
        <v>64</v>
      </c>
    </row>
    <row r="496" spans="1:15" x14ac:dyDescent="0.25">
      <c r="A496" t="s">
        <v>2591</v>
      </c>
      <c r="B496" s="11" t="str">
        <f>VLOOKUP(A496,$M$2:$O$1001,2,FALSE)</f>
        <v>successful</v>
      </c>
      <c r="C496">
        <f>VLOOKUP(A496,$M$2:$O$1001,3,FALSE)</f>
        <v>83</v>
      </c>
      <c r="M496" t="str">
        <f>Crowdfunding!G496&amp;COUNTIF(Crowdfunding!G496:G$1001,Crowdfunding!G496)</f>
        <v>successful283</v>
      </c>
      <c r="N496" t="str">
        <f>Crowdfunding!G496</f>
        <v>successful</v>
      </c>
      <c r="O496">
        <f>Crowdfunding!H496</f>
        <v>268</v>
      </c>
    </row>
    <row r="497" spans="1:15" x14ac:dyDescent="0.25">
      <c r="A497" t="s">
        <v>2592</v>
      </c>
      <c r="B497" s="11" t="str">
        <f>VLOOKUP(A497,$M$2:$O$1001,2,FALSE)</f>
        <v>successful</v>
      </c>
      <c r="C497">
        <f>VLOOKUP(A497,$M$2:$O$1001,3,FALSE)</f>
        <v>86</v>
      </c>
      <c r="M497" t="str">
        <f>Crowdfunding!G497&amp;COUNTIF(Crowdfunding!G497:G$1001,Crowdfunding!G497)</f>
        <v>successful282</v>
      </c>
      <c r="N497" t="str">
        <f>Crowdfunding!G497</f>
        <v>successful</v>
      </c>
      <c r="O497">
        <f>Crowdfunding!H497</f>
        <v>195</v>
      </c>
    </row>
    <row r="498" spans="1:15" x14ac:dyDescent="0.25">
      <c r="A498" t="s">
        <v>2593</v>
      </c>
      <c r="B498" s="11" t="str">
        <f>VLOOKUP(A498,$M$2:$O$1001,2,FALSE)</f>
        <v>successful</v>
      </c>
      <c r="C498">
        <f>VLOOKUP(A498,$M$2:$O$1001,3,FALSE)</f>
        <v>147</v>
      </c>
      <c r="M498" t="str">
        <f>Crowdfunding!G498&amp;COUNTIF(Crowdfunding!G498:G$1001,Crowdfunding!G498)</f>
        <v>failed184</v>
      </c>
      <c r="N498" t="str">
        <f>Crowdfunding!G498</f>
        <v>failed</v>
      </c>
      <c r="O498">
        <f>Crowdfunding!H498</f>
        <v>54</v>
      </c>
    </row>
    <row r="499" spans="1:15" x14ac:dyDescent="0.25">
      <c r="A499" t="s">
        <v>2594</v>
      </c>
      <c r="B499" s="11" t="str">
        <f>VLOOKUP(A499,$M$2:$O$1001,2,FALSE)</f>
        <v>successful</v>
      </c>
      <c r="C499">
        <f>VLOOKUP(A499,$M$2:$O$1001,3,FALSE)</f>
        <v>95</v>
      </c>
      <c r="M499" t="str">
        <f>Crowdfunding!G499&amp;COUNTIF(Crowdfunding!G499:G$1001,Crowdfunding!G499)</f>
        <v>failed183</v>
      </c>
      <c r="N499" t="str">
        <f>Crowdfunding!G499</f>
        <v>failed</v>
      </c>
      <c r="O499">
        <f>Crowdfunding!H499</f>
        <v>120</v>
      </c>
    </row>
    <row r="500" spans="1:15" x14ac:dyDescent="0.25">
      <c r="A500" t="s">
        <v>2595</v>
      </c>
      <c r="B500" s="11" t="str">
        <f>VLOOKUP(A500,$M$2:$O$1001,2,FALSE)</f>
        <v>successful</v>
      </c>
      <c r="C500">
        <f>VLOOKUP(A500,$M$2:$O$1001,3,FALSE)</f>
        <v>1917</v>
      </c>
      <c r="M500" t="str">
        <f>Crowdfunding!G500&amp;COUNTIF(Crowdfunding!G500:G$1001,Crowdfunding!G500)</f>
        <v>failed182</v>
      </c>
      <c r="N500" t="str">
        <f>Crowdfunding!G500</f>
        <v>failed</v>
      </c>
      <c r="O500">
        <f>Crowdfunding!H500</f>
        <v>579</v>
      </c>
    </row>
    <row r="501" spans="1:15" x14ac:dyDescent="0.25">
      <c r="A501" t="s">
        <v>2596</v>
      </c>
      <c r="B501" s="11" t="str">
        <f>VLOOKUP(A501,$M$2:$O$1001,2,FALSE)</f>
        <v>successful</v>
      </c>
      <c r="C501">
        <f>VLOOKUP(A501,$M$2:$O$1001,3,FALSE)</f>
        <v>336</v>
      </c>
      <c r="M501" t="str">
        <f>Crowdfunding!G501&amp;COUNTIF(Crowdfunding!G501:G$1001,Crowdfunding!G501)</f>
        <v>failed181</v>
      </c>
      <c r="N501" t="str">
        <f>Crowdfunding!G501</f>
        <v>failed</v>
      </c>
      <c r="O501">
        <f>Crowdfunding!H501</f>
        <v>2072</v>
      </c>
    </row>
    <row r="502" spans="1:15" x14ac:dyDescent="0.25">
      <c r="A502" t="s">
        <v>2597</v>
      </c>
      <c r="B502" s="11" t="str">
        <f>VLOOKUP(A502,$M$2:$O$1001,2,FALSE)</f>
        <v>successful</v>
      </c>
      <c r="C502">
        <f>VLOOKUP(A502,$M$2:$O$1001,3,FALSE)</f>
        <v>164</v>
      </c>
      <c r="M502" t="str">
        <f>Crowdfunding!G502&amp;COUNTIF(Crowdfunding!G502:G$1001,Crowdfunding!G502)</f>
        <v>failed180</v>
      </c>
      <c r="N502" t="str">
        <f>Crowdfunding!G502</f>
        <v>failed</v>
      </c>
      <c r="O502">
        <f>Crowdfunding!H502</f>
        <v>0</v>
      </c>
    </row>
    <row r="503" spans="1:15" x14ac:dyDescent="0.25">
      <c r="A503" t="s">
        <v>2598</v>
      </c>
      <c r="B503" s="11" t="str">
        <f>VLOOKUP(A503,$M$2:$O$1001,2,FALSE)</f>
        <v>successful</v>
      </c>
      <c r="C503">
        <f>VLOOKUP(A503,$M$2:$O$1001,3,FALSE)</f>
        <v>164</v>
      </c>
      <c r="M503" t="str">
        <f>Crowdfunding!G503&amp;COUNTIF(Crowdfunding!G503:G$1001,Crowdfunding!G503)</f>
        <v>failed179</v>
      </c>
      <c r="N503" t="str">
        <f>Crowdfunding!G503</f>
        <v>failed</v>
      </c>
      <c r="O503">
        <f>Crowdfunding!H503</f>
        <v>1796</v>
      </c>
    </row>
    <row r="504" spans="1:15" x14ac:dyDescent="0.25">
      <c r="A504" t="s">
        <v>2599</v>
      </c>
      <c r="B504" s="11" t="str">
        <f>VLOOKUP(A504,$M$2:$O$1001,2,FALSE)</f>
        <v>successful</v>
      </c>
      <c r="C504">
        <f>VLOOKUP(A504,$M$2:$O$1001,3,FALSE)</f>
        <v>113</v>
      </c>
      <c r="M504" t="str">
        <f>Crowdfunding!G504&amp;COUNTIF(Crowdfunding!G504:G$1001,Crowdfunding!G504)</f>
        <v>successful281</v>
      </c>
      <c r="N504" t="str">
        <f>Crowdfunding!G504</f>
        <v>successful</v>
      </c>
      <c r="O504">
        <f>Crowdfunding!H504</f>
        <v>186</v>
      </c>
    </row>
    <row r="505" spans="1:15" x14ac:dyDescent="0.25">
      <c r="A505" t="s">
        <v>2600</v>
      </c>
      <c r="B505" s="11" t="str">
        <f>VLOOKUP(A505,$M$2:$O$1001,2,FALSE)</f>
        <v>successful</v>
      </c>
      <c r="C505">
        <f>VLOOKUP(A505,$M$2:$O$1001,3,FALSE)</f>
        <v>2331</v>
      </c>
      <c r="M505" t="str">
        <f>Crowdfunding!G505&amp;COUNTIF(Crowdfunding!G505:G$1001,Crowdfunding!G505)</f>
        <v>successful280</v>
      </c>
      <c r="N505" t="str">
        <f>Crowdfunding!G505</f>
        <v>successful</v>
      </c>
      <c r="O505">
        <f>Crowdfunding!H505</f>
        <v>460</v>
      </c>
    </row>
    <row r="506" spans="1:15" x14ac:dyDescent="0.25">
      <c r="A506" t="s">
        <v>2601</v>
      </c>
      <c r="B506" s="11" t="str">
        <f>VLOOKUP(A506,$M$2:$O$1001,2,FALSE)</f>
        <v>successful</v>
      </c>
      <c r="C506">
        <f>VLOOKUP(A506,$M$2:$O$1001,3,FALSE)</f>
        <v>27</v>
      </c>
      <c r="M506" t="str">
        <f>Crowdfunding!G506&amp;COUNTIF(Crowdfunding!G506:G$1001,Crowdfunding!G506)</f>
        <v>failed178</v>
      </c>
      <c r="N506" t="str">
        <f>Crowdfunding!G506</f>
        <v>failed</v>
      </c>
      <c r="O506">
        <f>Crowdfunding!H506</f>
        <v>62</v>
      </c>
    </row>
    <row r="507" spans="1:15" x14ac:dyDescent="0.25">
      <c r="A507" t="s">
        <v>2602</v>
      </c>
      <c r="B507" s="11" t="str">
        <f>VLOOKUP(A507,$M$2:$O$1001,2,FALSE)</f>
        <v>successful</v>
      </c>
      <c r="C507">
        <f>VLOOKUP(A507,$M$2:$O$1001,3,FALSE)</f>
        <v>180</v>
      </c>
      <c r="M507" t="str">
        <f>Crowdfunding!G507&amp;COUNTIF(Crowdfunding!G507:G$1001,Crowdfunding!G507)</f>
        <v>failed177</v>
      </c>
      <c r="N507" t="str">
        <f>Crowdfunding!G507</f>
        <v>failed</v>
      </c>
      <c r="O507">
        <f>Crowdfunding!H507</f>
        <v>347</v>
      </c>
    </row>
    <row r="508" spans="1:15" x14ac:dyDescent="0.25">
      <c r="A508" t="s">
        <v>2603</v>
      </c>
      <c r="B508" s="11" t="str">
        <f>VLOOKUP(A508,$M$2:$O$1001,2,FALSE)</f>
        <v>successful</v>
      </c>
      <c r="C508">
        <f>VLOOKUP(A508,$M$2:$O$1001,3,FALSE)</f>
        <v>498</v>
      </c>
      <c r="M508" t="str">
        <f>Crowdfunding!G508&amp;COUNTIF(Crowdfunding!G508:G$1001,Crowdfunding!G508)</f>
        <v>successful279</v>
      </c>
      <c r="N508" t="str">
        <f>Crowdfunding!G508</f>
        <v>successful</v>
      </c>
      <c r="O508">
        <f>Crowdfunding!H508</f>
        <v>2528</v>
      </c>
    </row>
    <row r="509" spans="1:15" x14ac:dyDescent="0.25">
      <c r="A509" t="s">
        <v>2604</v>
      </c>
      <c r="B509" s="11" t="str">
        <f>VLOOKUP(A509,$M$2:$O$1001,2,FALSE)</f>
        <v>successful</v>
      </c>
      <c r="C509">
        <f>VLOOKUP(A509,$M$2:$O$1001,3,FALSE)</f>
        <v>96</v>
      </c>
      <c r="M509" t="str">
        <f>Crowdfunding!G509&amp;COUNTIF(Crowdfunding!G509:G$1001,Crowdfunding!G509)</f>
        <v>failed176</v>
      </c>
      <c r="N509" t="str">
        <f>Crowdfunding!G509</f>
        <v>failed</v>
      </c>
      <c r="O509">
        <f>Crowdfunding!H509</f>
        <v>19</v>
      </c>
    </row>
    <row r="510" spans="1:15" x14ac:dyDescent="0.25">
      <c r="A510" t="s">
        <v>2605</v>
      </c>
      <c r="B510" s="11" t="str">
        <f>VLOOKUP(A510,$M$2:$O$1001,2,FALSE)</f>
        <v>successful</v>
      </c>
      <c r="C510">
        <f>VLOOKUP(A510,$M$2:$O$1001,3,FALSE)</f>
        <v>113</v>
      </c>
      <c r="M510" t="str">
        <f>Crowdfunding!G510&amp;COUNTIF(Crowdfunding!G510:G$1001,Crowdfunding!G510)</f>
        <v>successful278</v>
      </c>
      <c r="N510" t="str">
        <f>Crowdfunding!G510</f>
        <v>successful</v>
      </c>
      <c r="O510">
        <f>Crowdfunding!H510</f>
        <v>3657</v>
      </c>
    </row>
    <row r="511" spans="1:15" x14ac:dyDescent="0.25">
      <c r="A511" t="s">
        <v>2606</v>
      </c>
      <c r="B511" s="11" t="str">
        <f>VLOOKUP(A511,$M$2:$O$1001,2,FALSE)</f>
        <v>successful</v>
      </c>
      <c r="C511">
        <f>VLOOKUP(A511,$M$2:$O$1001,3,FALSE)</f>
        <v>203</v>
      </c>
      <c r="M511" t="str">
        <f>Crowdfunding!G511&amp;COUNTIF(Crowdfunding!G511:G$1001,Crowdfunding!G511)</f>
        <v>failed175</v>
      </c>
      <c r="N511" t="str">
        <f>Crowdfunding!G511</f>
        <v>failed</v>
      </c>
      <c r="O511">
        <f>Crowdfunding!H511</f>
        <v>1258</v>
      </c>
    </row>
    <row r="512" spans="1:15" x14ac:dyDescent="0.25">
      <c r="A512" t="s">
        <v>2607</v>
      </c>
      <c r="B512" s="11" t="str">
        <f>VLOOKUP(A512,$M$2:$O$1001,2,FALSE)</f>
        <v>successful</v>
      </c>
      <c r="C512">
        <f>VLOOKUP(A512,$M$2:$O$1001,3,FALSE)</f>
        <v>71</v>
      </c>
      <c r="M512" t="str">
        <f>Crowdfunding!G512&amp;COUNTIF(Crowdfunding!G512:G$1001,Crowdfunding!G512)</f>
        <v>successful277</v>
      </c>
      <c r="N512" t="str">
        <f>Crowdfunding!G512</f>
        <v>successful</v>
      </c>
      <c r="O512">
        <f>Crowdfunding!H512</f>
        <v>131</v>
      </c>
    </row>
    <row r="513" spans="1:15" x14ac:dyDescent="0.25">
      <c r="A513" t="s">
        <v>2608</v>
      </c>
      <c r="B513" s="11" t="str">
        <f>VLOOKUP(A513,$M$2:$O$1001,2,FALSE)</f>
        <v>successful</v>
      </c>
      <c r="C513">
        <f>VLOOKUP(A513,$M$2:$O$1001,3,FALSE)</f>
        <v>374</v>
      </c>
      <c r="M513" t="str">
        <f>Crowdfunding!G513&amp;COUNTIF(Crowdfunding!G513:G$1001,Crowdfunding!G513)</f>
        <v>failed174</v>
      </c>
      <c r="N513" t="str">
        <f>Crowdfunding!G513</f>
        <v>failed</v>
      </c>
      <c r="O513">
        <f>Crowdfunding!H513</f>
        <v>362</v>
      </c>
    </row>
    <row r="514" spans="1:15" x14ac:dyDescent="0.25">
      <c r="A514" t="s">
        <v>2609</v>
      </c>
      <c r="B514" s="11" t="str">
        <f>VLOOKUP(A514,$M$2:$O$1001,2,FALSE)</f>
        <v>successful</v>
      </c>
      <c r="C514">
        <f>VLOOKUP(A514,$M$2:$O$1001,3,FALSE)</f>
        <v>180</v>
      </c>
      <c r="M514" t="str">
        <f>Crowdfunding!G514&amp;COUNTIF(Crowdfunding!G514:G$1001,Crowdfunding!G514)</f>
        <v>successful276</v>
      </c>
      <c r="N514" t="str">
        <f>Crowdfunding!G514</f>
        <v>successful</v>
      </c>
      <c r="O514">
        <f>Crowdfunding!H514</f>
        <v>239</v>
      </c>
    </row>
    <row r="515" spans="1:15" x14ac:dyDescent="0.25">
      <c r="A515" t="s">
        <v>2610</v>
      </c>
      <c r="B515" s="11" t="str">
        <f>VLOOKUP(A515,$M$2:$O$1001,2,FALSE)</f>
        <v>successful</v>
      </c>
      <c r="C515">
        <f>VLOOKUP(A515,$M$2:$O$1001,3,FALSE)</f>
        <v>411</v>
      </c>
      <c r="M515" t="str">
        <f>Crowdfunding!G515&amp;COUNTIF(Crowdfunding!G515:G$1001,Crowdfunding!G515)</f>
        <v>canceled32</v>
      </c>
      <c r="N515" t="str">
        <f>Crowdfunding!G515</f>
        <v>canceled</v>
      </c>
      <c r="O515">
        <f>Crowdfunding!H515</f>
        <v>35</v>
      </c>
    </row>
    <row r="516" spans="1:15" x14ac:dyDescent="0.25">
      <c r="A516" t="s">
        <v>2611</v>
      </c>
      <c r="B516" s="11" t="str">
        <f>VLOOKUP(A516,$M$2:$O$1001,2,FALSE)</f>
        <v>successful</v>
      </c>
      <c r="C516">
        <f>VLOOKUP(A516,$M$2:$O$1001,3,FALSE)</f>
        <v>127</v>
      </c>
      <c r="M516" t="str">
        <f>Crowdfunding!G516&amp;COUNTIF(Crowdfunding!G516:G$1001,Crowdfunding!G516)</f>
        <v>canceled31</v>
      </c>
      <c r="N516" t="str">
        <f>Crowdfunding!G516</f>
        <v>canceled</v>
      </c>
      <c r="O516">
        <f>Crowdfunding!H516</f>
        <v>528</v>
      </c>
    </row>
    <row r="517" spans="1:15" x14ac:dyDescent="0.25">
      <c r="A517" t="s">
        <v>2612</v>
      </c>
      <c r="B517" s="11" t="str">
        <f>VLOOKUP(A517,$M$2:$O$1001,2,FALSE)</f>
        <v>successful</v>
      </c>
      <c r="C517">
        <f>VLOOKUP(A517,$M$2:$O$1001,3,FALSE)</f>
        <v>330</v>
      </c>
      <c r="M517" t="str">
        <f>Crowdfunding!G517&amp;COUNTIF(Crowdfunding!G517:G$1001,Crowdfunding!G517)</f>
        <v>failed173</v>
      </c>
      <c r="N517" t="str">
        <f>Crowdfunding!G517</f>
        <v>failed</v>
      </c>
      <c r="O517">
        <f>Crowdfunding!H517</f>
        <v>133</v>
      </c>
    </row>
    <row r="518" spans="1:15" x14ac:dyDescent="0.25">
      <c r="A518" t="s">
        <v>2613</v>
      </c>
      <c r="B518" s="11" t="str">
        <f>VLOOKUP(A518,$M$2:$O$1001,2,FALSE)</f>
        <v>successful</v>
      </c>
      <c r="C518">
        <f>VLOOKUP(A518,$M$2:$O$1001,3,FALSE)</f>
        <v>170</v>
      </c>
      <c r="M518" t="str">
        <f>Crowdfunding!G518&amp;COUNTIF(Crowdfunding!G518:G$1001,Crowdfunding!G518)</f>
        <v>failed172</v>
      </c>
      <c r="N518" t="str">
        <f>Crowdfunding!G518</f>
        <v>failed</v>
      </c>
      <c r="O518">
        <f>Crowdfunding!H518</f>
        <v>846</v>
      </c>
    </row>
    <row r="519" spans="1:15" x14ac:dyDescent="0.25">
      <c r="A519" t="s">
        <v>2614</v>
      </c>
      <c r="B519" s="11" t="str">
        <f>VLOOKUP(A519,$M$2:$O$1001,2,FALSE)</f>
        <v>successful</v>
      </c>
      <c r="C519">
        <f>VLOOKUP(A519,$M$2:$O$1001,3,FALSE)</f>
        <v>85</v>
      </c>
      <c r="M519" t="str">
        <f>Crowdfunding!G519&amp;COUNTIF(Crowdfunding!G519:G$1001,Crowdfunding!G519)</f>
        <v>successful275</v>
      </c>
      <c r="N519" t="str">
        <f>Crowdfunding!G519</f>
        <v>successful</v>
      </c>
      <c r="O519">
        <f>Crowdfunding!H519</f>
        <v>78</v>
      </c>
    </row>
    <row r="520" spans="1:15" x14ac:dyDescent="0.25">
      <c r="A520" t="s">
        <v>2615</v>
      </c>
      <c r="B520" s="11" t="str">
        <f>VLOOKUP(A520,$M$2:$O$1001,2,FALSE)</f>
        <v>successful</v>
      </c>
      <c r="C520">
        <f>VLOOKUP(A520,$M$2:$O$1001,3,FALSE)</f>
        <v>88</v>
      </c>
      <c r="M520" t="str">
        <f>Crowdfunding!G520&amp;COUNTIF(Crowdfunding!G520:G$1001,Crowdfunding!G520)</f>
        <v>failed171</v>
      </c>
      <c r="N520" t="str">
        <f>Crowdfunding!G520</f>
        <v>failed</v>
      </c>
      <c r="O520">
        <f>Crowdfunding!H520</f>
        <v>10</v>
      </c>
    </row>
    <row r="521" spans="1:15" x14ac:dyDescent="0.25">
      <c r="A521" t="s">
        <v>2616</v>
      </c>
      <c r="B521" s="11" t="str">
        <f>VLOOKUP(A521,$M$2:$O$1001,2,FALSE)</f>
        <v>successful</v>
      </c>
      <c r="C521">
        <f>VLOOKUP(A521,$M$2:$O$1001,3,FALSE)</f>
        <v>54</v>
      </c>
      <c r="M521" t="str">
        <f>Crowdfunding!G521&amp;COUNTIF(Crowdfunding!G521:G$1001,Crowdfunding!G521)</f>
        <v>successful274</v>
      </c>
      <c r="N521" t="str">
        <f>Crowdfunding!G521</f>
        <v>successful</v>
      </c>
      <c r="O521">
        <f>Crowdfunding!H521</f>
        <v>1773</v>
      </c>
    </row>
    <row r="522" spans="1:15" x14ac:dyDescent="0.25">
      <c r="A522" t="s">
        <v>2617</v>
      </c>
      <c r="B522" s="11" t="str">
        <f>VLOOKUP(A522,$M$2:$O$1001,2,FALSE)</f>
        <v>successful</v>
      </c>
      <c r="C522">
        <f>VLOOKUP(A522,$M$2:$O$1001,3,FALSE)</f>
        <v>76</v>
      </c>
      <c r="M522" t="str">
        <f>Crowdfunding!G522&amp;COUNTIF(Crowdfunding!G522:G$1001,Crowdfunding!G522)</f>
        <v>successful273</v>
      </c>
      <c r="N522" t="str">
        <f>Crowdfunding!G522</f>
        <v>successful</v>
      </c>
      <c r="O522">
        <f>Crowdfunding!H522</f>
        <v>32</v>
      </c>
    </row>
    <row r="523" spans="1:15" x14ac:dyDescent="0.25">
      <c r="A523" t="s">
        <v>2618</v>
      </c>
      <c r="B523" s="11" t="str">
        <f>VLOOKUP(A523,$M$2:$O$1001,2,FALSE)</f>
        <v>successful</v>
      </c>
      <c r="C523">
        <f>VLOOKUP(A523,$M$2:$O$1001,3,FALSE)</f>
        <v>2475</v>
      </c>
      <c r="M523" t="str">
        <f>Crowdfunding!G523&amp;COUNTIF(Crowdfunding!G523:G$1001,Crowdfunding!G523)</f>
        <v>successful272</v>
      </c>
      <c r="N523" t="str">
        <f>Crowdfunding!G523</f>
        <v>successful</v>
      </c>
      <c r="O523">
        <f>Crowdfunding!H523</f>
        <v>369</v>
      </c>
    </row>
    <row r="524" spans="1:15" x14ac:dyDescent="0.25">
      <c r="A524" t="s">
        <v>2619</v>
      </c>
      <c r="B524" s="11" t="str">
        <f>VLOOKUP(A524,$M$2:$O$1001,2,FALSE)</f>
        <v>successful</v>
      </c>
      <c r="C524">
        <f>VLOOKUP(A524,$M$2:$O$1001,3,FALSE)</f>
        <v>246</v>
      </c>
      <c r="M524" t="str">
        <f>Crowdfunding!G524&amp;COUNTIF(Crowdfunding!G524:G$1001,Crowdfunding!G524)</f>
        <v>failed170</v>
      </c>
      <c r="N524" t="str">
        <f>Crowdfunding!G524</f>
        <v>failed</v>
      </c>
      <c r="O524">
        <f>Crowdfunding!H524</f>
        <v>191</v>
      </c>
    </row>
    <row r="525" spans="1:15" x14ac:dyDescent="0.25">
      <c r="A525" t="s">
        <v>2620</v>
      </c>
      <c r="B525" s="11" t="str">
        <f>VLOOKUP(A525,$M$2:$O$1001,2,FALSE)</f>
        <v>successful</v>
      </c>
      <c r="C525">
        <f>VLOOKUP(A525,$M$2:$O$1001,3,FALSE)</f>
        <v>4065</v>
      </c>
      <c r="M525" t="str">
        <f>Crowdfunding!G525&amp;COUNTIF(Crowdfunding!G525:G$1001,Crowdfunding!G525)</f>
        <v>successful271</v>
      </c>
      <c r="N525" t="str">
        <f>Crowdfunding!G525</f>
        <v>successful</v>
      </c>
      <c r="O525">
        <f>Crowdfunding!H525</f>
        <v>89</v>
      </c>
    </row>
    <row r="526" spans="1:15" x14ac:dyDescent="0.25">
      <c r="A526" t="s">
        <v>2621</v>
      </c>
      <c r="B526" s="11" t="str">
        <f>VLOOKUP(A526,$M$2:$O$1001,2,FALSE)</f>
        <v>successful</v>
      </c>
      <c r="C526">
        <f>VLOOKUP(A526,$M$2:$O$1001,3,FALSE)</f>
        <v>236</v>
      </c>
      <c r="M526" t="str">
        <f>Crowdfunding!G526&amp;COUNTIF(Crowdfunding!G526:G$1001,Crowdfunding!G526)</f>
        <v>failed169</v>
      </c>
      <c r="N526" t="str">
        <f>Crowdfunding!G526</f>
        <v>failed</v>
      </c>
      <c r="O526">
        <f>Crowdfunding!H526</f>
        <v>1979</v>
      </c>
    </row>
    <row r="527" spans="1:15" x14ac:dyDescent="0.25">
      <c r="A527" t="s">
        <v>2622</v>
      </c>
      <c r="B527" s="11" t="str">
        <f>VLOOKUP(A527,$M$2:$O$1001,2,FALSE)</f>
        <v>successful</v>
      </c>
      <c r="C527">
        <f>VLOOKUP(A527,$M$2:$O$1001,3,FALSE)</f>
        <v>249</v>
      </c>
      <c r="M527" t="str">
        <f>Crowdfunding!G527&amp;COUNTIF(Crowdfunding!G527:G$1001,Crowdfunding!G527)</f>
        <v>failed168</v>
      </c>
      <c r="N527" t="str">
        <f>Crowdfunding!G527</f>
        <v>failed</v>
      </c>
      <c r="O527">
        <f>Crowdfunding!H527</f>
        <v>63</v>
      </c>
    </row>
    <row r="528" spans="1:15" x14ac:dyDescent="0.25">
      <c r="A528" t="s">
        <v>2623</v>
      </c>
      <c r="B528" s="11" t="str">
        <f>VLOOKUP(A528,$M$2:$O$1001,2,FALSE)</f>
        <v>successful</v>
      </c>
      <c r="C528">
        <f>VLOOKUP(A528,$M$2:$O$1001,3,FALSE)</f>
        <v>1600</v>
      </c>
      <c r="M528" t="str">
        <f>Crowdfunding!G528&amp;COUNTIF(Crowdfunding!G528:G$1001,Crowdfunding!G528)</f>
        <v>successful270</v>
      </c>
      <c r="N528" t="str">
        <f>Crowdfunding!G528</f>
        <v>successful</v>
      </c>
      <c r="O528">
        <f>Crowdfunding!H528</f>
        <v>147</v>
      </c>
    </row>
    <row r="529" spans="1:15" x14ac:dyDescent="0.25">
      <c r="A529" t="s">
        <v>2624</v>
      </c>
      <c r="B529" s="11" t="str">
        <f>VLOOKUP(A529,$M$2:$O$1001,2,FALSE)</f>
        <v>successful</v>
      </c>
      <c r="C529">
        <f>VLOOKUP(A529,$M$2:$O$1001,3,FALSE)</f>
        <v>128</v>
      </c>
      <c r="M529" t="str">
        <f>Crowdfunding!G529&amp;COUNTIF(Crowdfunding!G529:G$1001,Crowdfunding!G529)</f>
        <v>failed167</v>
      </c>
      <c r="N529" t="str">
        <f>Crowdfunding!G529</f>
        <v>failed</v>
      </c>
      <c r="O529">
        <f>Crowdfunding!H529</f>
        <v>6080</v>
      </c>
    </row>
    <row r="530" spans="1:15" x14ac:dyDescent="0.25">
      <c r="A530" t="s">
        <v>2625</v>
      </c>
      <c r="B530" s="11" t="str">
        <f>VLOOKUP(A530,$M$2:$O$1001,2,FALSE)</f>
        <v>successful</v>
      </c>
      <c r="C530">
        <f>VLOOKUP(A530,$M$2:$O$1001,3,FALSE)</f>
        <v>211</v>
      </c>
      <c r="M530" t="str">
        <f>Crowdfunding!G530&amp;COUNTIF(Crowdfunding!G530:G$1001,Crowdfunding!G530)</f>
        <v>failed166</v>
      </c>
      <c r="N530" t="str">
        <f>Crowdfunding!G530</f>
        <v>failed</v>
      </c>
      <c r="O530">
        <f>Crowdfunding!H530</f>
        <v>80</v>
      </c>
    </row>
    <row r="531" spans="1:15" x14ac:dyDescent="0.25">
      <c r="A531" t="s">
        <v>2626</v>
      </c>
      <c r="B531" s="11" t="str">
        <f>VLOOKUP(A531,$M$2:$O$1001,2,FALSE)</f>
        <v>successful</v>
      </c>
      <c r="C531">
        <f>VLOOKUP(A531,$M$2:$O$1001,3,FALSE)</f>
        <v>201</v>
      </c>
      <c r="M531" t="str">
        <f>Crowdfunding!G531&amp;COUNTIF(Crowdfunding!G531:G$1001,Crowdfunding!G531)</f>
        <v>failed165</v>
      </c>
      <c r="N531" t="str">
        <f>Crowdfunding!G531</f>
        <v>failed</v>
      </c>
      <c r="O531">
        <f>Crowdfunding!H531</f>
        <v>9</v>
      </c>
    </row>
    <row r="532" spans="1:15" x14ac:dyDescent="0.25">
      <c r="A532" t="s">
        <v>2627</v>
      </c>
      <c r="B532" s="11" t="str">
        <f>VLOOKUP(A532,$M$2:$O$1001,2,FALSE)</f>
        <v>successful</v>
      </c>
      <c r="C532">
        <f>VLOOKUP(A532,$M$2:$O$1001,3,FALSE)</f>
        <v>164</v>
      </c>
      <c r="M532" t="str">
        <f>Crowdfunding!G532&amp;COUNTIF(Crowdfunding!G532:G$1001,Crowdfunding!G532)</f>
        <v>failed164</v>
      </c>
      <c r="N532" t="str">
        <f>Crowdfunding!G532</f>
        <v>failed</v>
      </c>
      <c r="O532">
        <f>Crowdfunding!H532</f>
        <v>1784</v>
      </c>
    </row>
    <row r="533" spans="1:15" x14ac:dyDescent="0.25">
      <c r="A533" t="s">
        <v>2628</v>
      </c>
      <c r="B533" s="11" t="str">
        <f>VLOOKUP(A533,$M$2:$O$1001,2,FALSE)</f>
        <v>successful</v>
      </c>
      <c r="C533">
        <f>VLOOKUP(A533,$M$2:$O$1001,3,FALSE)</f>
        <v>131</v>
      </c>
      <c r="M533" t="str">
        <f>Crowdfunding!G533&amp;COUNTIF(Crowdfunding!G533:G$1001,Crowdfunding!G533)</f>
        <v>live7</v>
      </c>
      <c r="N533" t="str">
        <f>Crowdfunding!G533</f>
        <v>live</v>
      </c>
      <c r="O533">
        <f>Crowdfunding!H533</f>
        <v>3640</v>
      </c>
    </row>
    <row r="534" spans="1:15" x14ac:dyDescent="0.25">
      <c r="A534" t="s">
        <v>2629</v>
      </c>
      <c r="B534" s="11" t="str">
        <f>VLOOKUP(A534,$M$2:$O$1001,2,FALSE)</f>
        <v>successful</v>
      </c>
      <c r="C534">
        <f>VLOOKUP(A534,$M$2:$O$1001,3,FALSE)</f>
        <v>209</v>
      </c>
      <c r="M534" t="str">
        <f>Crowdfunding!G534&amp;COUNTIF(Crowdfunding!G534:G$1001,Crowdfunding!G534)</f>
        <v>successful269</v>
      </c>
      <c r="N534" t="str">
        <f>Crowdfunding!G534</f>
        <v>successful</v>
      </c>
      <c r="O534">
        <f>Crowdfunding!H534</f>
        <v>126</v>
      </c>
    </row>
    <row r="535" spans="1:15" x14ac:dyDescent="0.25">
      <c r="A535" t="s">
        <v>2630</v>
      </c>
      <c r="B535" s="11" t="str">
        <f>VLOOKUP(A535,$M$2:$O$1001,2,FALSE)</f>
        <v>successful</v>
      </c>
      <c r="C535">
        <f>VLOOKUP(A535,$M$2:$O$1001,3,FALSE)</f>
        <v>303</v>
      </c>
      <c r="M535" t="str">
        <f>Crowdfunding!G535&amp;COUNTIF(Crowdfunding!G535:G$1001,Crowdfunding!G535)</f>
        <v>successful268</v>
      </c>
      <c r="N535" t="str">
        <f>Crowdfunding!G535</f>
        <v>successful</v>
      </c>
      <c r="O535">
        <f>Crowdfunding!H535</f>
        <v>2218</v>
      </c>
    </row>
    <row r="536" spans="1:15" x14ac:dyDescent="0.25">
      <c r="A536" t="s">
        <v>2631</v>
      </c>
      <c r="B536" s="11" t="str">
        <f>VLOOKUP(A536,$M$2:$O$1001,2,FALSE)</f>
        <v>successful</v>
      </c>
      <c r="C536">
        <f>VLOOKUP(A536,$M$2:$O$1001,3,FALSE)</f>
        <v>2431</v>
      </c>
      <c r="M536" t="str">
        <f>Crowdfunding!G536&amp;COUNTIF(Crowdfunding!G536:G$1001,Crowdfunding!G536)</f>
        <v>failed163</v>
      </c>
      <c r="N536" t="str">
        <f>Crowdfunding!G536</f>
        <v>failed</v>
      </c>
      <c r="O536">
        <f>Crowdfunding!H536</f>
        <v>243</v>
      </c>
    </row>
    <row r="537" spans="1:15" x14ac:dyDescent="0.25">
      <c r="A537" t="s">
        <v>2632</v>
      </c>
      <c r="B537" s="11" t="str">
        <f>VLOOKUP(A537,$M$2:$O$1001,2,FALSE)</f>
        <v>successful</v>
      </c>
      <c r="C537">
        <f>VLOOKUP(A537,$M$2:$O$1001,3,FALSE)</f>
        <v>149</v>
      </c>
      <c r="M537" t="str">
        <f>Crowdfunding!G537&amp;COUNTIF(Crowdfunding!G537:G$1001,Crowdfunding!G537)</f>
        <v>successful267</v>
      </c>
      <c r="N537" t="str">
        <f>Crowdfunding!G537</f>
        <v>successful</v>
      </c>
      <c r="O537">
        <f>Crowdfunding!H537</f>
        <v>202</v>
      </c>
    </row>
    <row r="538" spans="1:15" x14ac:dyDescent="0.25">
      <c r="A538" t="s">
        <v>2633</v>
      </c>
      <c r="B538" s="11" t="str">
        <f>VLOOKUP(A538,$M$2:$O$1001,2,FALSE)</f>
        <v>successful</v>
      </c>
      <c r="C538">
        <f>VLOOKUP(A538,$M$2:$O$1001,3,FALSE)</f>
        <v>92</v>
      </c>
      <c r="M538" t="str">
        <f>Crowdfunding!G538&amp;COUNTIF(Crowdfunding!G538:G$1001,Crowdfunding!G538)</f>
        <v>successful266</v>
      </c>
      <c r="N538" t="str">
        <f>Crowdfunding!G538</f>
        <v>successful</v>
      </c>
      <c r="O538">
        <f>Crowdfunding!H538</f>
        <v>140</v>
      </c>
    </row>
    <row r="539" spans="1:15" x14ac:dyDescent="0.25">
      <c r="A539" t="s">
        <v>2634</v>
      </c>
      <c r="B539" s="11" t="str">
        <f>VLOOKUP(A539,$M$2:$O$1001,2,FALSE)</f>
        <v>successful</v>
      </c>
      <c r="C539">
        <f>VLOOKUP(A539,$M$2:$O$1001,3,FALSE)</f>
        <v>98</v>
      </c>
      <c r="M539" t="str">
        <f>Crowdfunding!G539&amp;COUNTIF(Crowdfunding!G539:G$1001,Crowdfunding!G539)</f>
        <v>successful265</v>
      </c>
      <c r="N539" t="str">
        <f>Crowdfunding!G539</f>
        <v>successful</v>
      </c>
      <c r="O539">
        <f>Crowdfunding!H539</f>
        <v>1052</v>
      </c>
    </row>
    <row r="540" spans="1:15" x14ac:dyDescent="0.25">
      <c r="A540" t="s">
        <v>2635</v>
      </c>
      <c r="B540" s="11" t="str">
        <f>VLOOKUP(A540,$M$2:$O$1001,2,FALSE)</f>
        <v>successful</v>
      </c>
      <c r="C540">
        <f>VLOOKUP(A540,$M$2:$O$1001,3,FALSE)</f>
        <v>6212</v>
      </c>
      <c r="M540" t="str">
        <f>Crowdfunding!G540&amp;COUNTIF(Crowdfunding!G540:G$1001,Crowdfunding!G540)</f>
        <v>failed162</v>
      </c>
      <c r="N540" t="str">
        <f>Crowdfunding!G540</f>
        <v>failed</v>
      </c>
      <c r="O540">
        <f>Crowdfunding!H540</f>
        <v>1296</v>
      </c>
    </row>
    <row r="541" spans="1:15" x14ac:dyDescent="0.25">
      <c r="A541" t="s">
        <v>2636</v>
      </c>
      <c r="B541" s="11" t="str">
        <f>VLOOKUP(A541,$M$2:$O$1001,2,FALSE)</f>
        <v>successful</v>
      </c>
      <c r="C541">
        <f>VLOOKUP(A541,$M$2:$O$1001,3,FALSE)</f>
        <v>222</v>
      </c>
      <c r="M541" t="str">
        <f>Crowdfunding!G541&amp;COUNTIF(Crowdfunding!G541:G$1001,Crowdfunding!G541)</f>
        <v>failed161</v>
      </c>
      <c r="N541" t="str">
        <f>Crowdfunding!G541</f>
        <v>failed</v>
      </c>
      <c r="O541">
        <f>Crowdfunding!H541</f>
        <v>77</v>
      </c>
    </row>
    <row r="542" spans="1:15" x14ac:dyDescent="0.25">
      <c r="A542" t="s">
        <v>2637</v>
      </c>
      <c r="B542" s="11" t="str">
        <f>VLOOKUP(A542,$M$2:$O$1001,2,FALSE)</f>
        <v>successful</v>
      </c>
      <c r="C542">
        <f>VLOOKUP(A542,$M$2:$O$1001,3,FALSE)</f>
        <v>111</v>
      </c>
      <c r="M542" t="str">
        <f>Crowdfunding!G542&amp;COUNTIF(Crowdfunding!G542:G$1001,Crowdfunding!G542)</f>
        <v>successful264</v>
      </c>
      <c r="N542" t="str">
        <f>Crowdfunding!G542</f>
        <v>successful</v>
      </c>
      <c r="O542">
        <f>Crowdfunding!H542</f>
        <v>247</v>
      </c>
    </row>
    <row r="543" spans="1:15" x14ac:dyDescent="0.25">
      <c r="A543" t="s">
        <v>2638</v>
      </c>
      <c r="B543" s="11" t="str">
        <f>VLOOKUP(A543,$M$2:$O$1001,2,FALSE)</f>
        <v>successful</v>
      </c>
      <c r="C543">
        <f>VLOOKUP(A543,$M$2:$O$1001,3,FALSE)</f>
        <v>198</v>
      </c>
      <c r="M543" t="str">
        <f>Crowdfunding!G543&amp;COUNTIF(Crowdfunding!G543:G$1001,Crowdfunding!G543)</f>
        <v>failed160</v>
      </c>
      <c r="N543" t="str">
        <f>Crowdfunding!G543</f>
        <v>failed</v>
      </c>
      <c r="O543">
        <f>Crowdfunding!H543</f>
        <v>395</v>
      </c>
    </row>
    <row r="544" spans="1:15" x14ac:dyDescent="0.25">
      <c r="A544" t="s">
        <v>2639</v>
      </c>
      <c r="B544" s="11" t="str">
        <f>VLOOKUP(A544,$M$2:$O$1001,2,FALSE)</f>
        <v>successful</v>
      </c>
      <c r="C544">
        <f>VLOOKUP(A544,$M$2:$O$1001,3,FALSE)</f>
        <v>134</v>
      </c>
      <c r="M544" t="str">
        <f>Crowdfunding!G544&amp;COUNTIF(Crowdfunding!G544:G$1001,Crowdfunding!G544)</f>
        <v>failed159</v>
      </c>
      <c r="N544" t="str">
        <f>Crowdfunding!G544</f>
        <v>failed</v>
      </c>
      <c r="O544">
        <f>Crowdfunding!H544</f>
        <v>49</v>
      </c>
    </row>
    <row r="545" spans="1:15" x14ac:dyDescent="0.25">
      <c r="A545" t="s">
        <v>2640</v>
      </c>
      <c r="B545" s="11" t="str">
        <f>VLOOKUP(A545,$M$2:$O$1001,2,FALSE)</f>
        <v>successful</v>
      </c>
      <c r="C545">
        <f>VLOOKUP(A545,$M$2:$O$1001,3,FALSE)</f>
        <v>107</v>
      </c>
      <c r="M545" t="str">
        <f>Crowdfunding!G545&amp;COUNTIF(Crowdfunding!G545:G$1001,Crowdfunding!G545)</f>
        <v>failed158</v>
      </c>
      <c r="N545" t="str">
        <f>Crowdfunding!G545</f>
        <v>failed</v>
      </c>
      <c r="O545">
        <f>Crowdfunding!H545</f>
        <v>180</v>
      </c>
    </row>
    <row r="546" spans="1:15" x14ac:dyDescent="0.25">
      <c r="A546" t="s">
        <v>2641</v>
      </c>
      <c r="B546" s="11" t="str">
        <f>VLOOKUP(A546,$M$2:$O$1001,2,FALSE)</f>
        <v>successful</v>
      </c>
      <c r="C546">
        <f>VLOOKUP(A546,$M$2:$O$1001,3,FALSE)</f>
        <v>16</v>
      </c>
      <c r="M546" t="str">
        <f>Crowdfunding!G546&amp;COUNTIF(Crowdfunding!G546:G$1001,Crowdfunding!G546)</f>
        <v>successful263</v>
      </c>
      <c r="N546" t="str">
        <f>Crowdfunding!G546</f>
        <v>successful</v>
      </c>
      <c r="O546">
        <f>Crowdfunding!H546</f>
        <v>84</v>
      </c>
    </row>
    <row r="547" spans="1:15" x14ac:dyDescent="0.25">
      <c r="A547" t="s">
        <v>2642</v>
      </c>
      <c r="B547" s="11" t="str">
        <f>VLOOKUP(A547,$M$2:$O$1001,2,FALSE)</f>
        <v>successful</v>
      </c>
      <c r="C547">
        <f>VLOOKUP(A547,$M$2:$O$1001,3,FALSE)</f>
        <v>1965</v>
      </c>
      <c r="M547" t="str">
        <f>Crowdfunding!G547&amp;COUNTIF(Crowdfunding!G547:G$1001,Crowdfunding!G547)</f>
        <v>failed157</v>
      </c>
      <c r="N547" t="str">
        <f>Crowdfunding!G547</f>
        <v>failed</v>
      </c>
      <c r="O547">
        <f>Crowdfunding!H547</f>
        <v>2690</v>
      </c>
    </row>
    <row r="548" spans="1:15" x14ac:dyDescent="0.25">
      <c r="A548" t="s">
        <v>2643</v>
      </c>
      <c r="B548" s="11" t="str">
        <f>VLOOKUP(A548,$M$2:$O$1001,2,FALSE)</f>
        <v>successful</v>
      </c>
      <c r="C548">
        <f>VLOOKUP(A548,$M$2:$O$1001,3,FALSE)</f>
        <v>165</v>
      </c>
      <c r="M548" t="str">
        <f>Crowdfunding!G548&amp;COUNTIF(Crowdfunding!G548:G$1001,Crowdfunding!G548)</f>
        <v>successful262</v>
      </c>
      <c r="N548" t="str">
        <f>Crowdfunding!G548</f>
        <v>successful</v>
      </c>
      <c r="O548">
        <f>Crowdfunding!H548</f>
        <v>88</v>
      </c>
    </row>
    <row r="549" spans="1:15" x14ac:dyDescent="0.25">
      <c r="A549" t="s">
        <v>2644</v>
      </c>
      <c r="B549" s="11" t="str">
        <f>VLOOKUP(A549,$M$2:$O$1001,2,FALSE)</f>
        <v>successful</v>
      </c>
      <c r="C549">
        <f>VLOOKUP(A549,$M$2:$O$1001,3,FALSE)</f>
        <v>5419</v>
      </c>
      <c r="M549" t="str">
        <f>Crowdfunding!G549&amp;COUNTIF(Crowdfunding!G549:G$1001,Crowdfunding!G549)</f>
        <v>successful261</v>
      </c>
      <c r="N549" t="str">
        <f>Crowdfunding!G549</f>
        <v>successful</v>
      </c>
      <c r="O549">
        <f>Crowdfunding!H549</f>
        <v>156</v>
      </c>
    </row>
    <row r="550" spans="1:15" x14ac:dyDescent="0.25">
      <c r="A550" t="s">
        <v>2645</v>
      </c>
      <c r="B550" s="11" t="str">
        <f>VLOOKUP(A550,$M$2:$O$1001,2,FALSE)</f>
        <v>successful</v>
      </c>
      <c r="C550">
        <f>VLOOKUP(A550,$M$2:$O$1001,3,FALSE)</f>
        <v>226</v>
      </c>
      <c r="M550" t="str">
        <f>Crowdfunding!G550&amp;COUNTIF(Crowdfunding!G550:G$1001,Crowdfunding!G550)</f>
        <v>successful260</v>
      </c>
      <c r="N550" t="str">
        <f>Crowdfunding!G550</f>
        <v>successful</v>
      </c>
      <c r="O550">
        <f>Crowdfunding!H550</f>
        <v>2985</v>
      </c>
    </row>
    <row r="551" spans="1:15" x14ac:dyDescent="0.25">
      <c r="A551" t="s">
        <v>2646</v>
      </c>
      <c r="B551" s="11" t="str">
        <f>VLOOKUP(A551,$M$2:$O$1001,2,FALSE)</f>
        <v>successful</v>
      </c>
      <c r="C551">
        <f>VLOOKUP(A551,$M$2:$O$1001,3,FALSE)</f>
        <v>129</v>
      </c>
      <c r="M551" t="str">
        <f>Crowdfunding!G551&amp;COUNTIF(Crowdfunding!G551:G$1001,Crowdfunding!G551)</f>
        <v>successful259</v>
      </c>
      <c r="N551" t="str">
        <f>Crowdfunding!G551</f>
        <v>successful</v>
      </c>
      <c r="O551">
        <f>Crowdfunding!H551</f>
        <v>762</v>
      </c>
    </row>
    <row r="552" spans="1:15" x14ac:dyDescent="0.25">
      <c r="A552" t="s">
        <v>2647</v>
      </c>
      <c r="B552" s="11" t="str">
        <f>VLOOKUP(A552,$M$2:$O$1001,2,FALSE)</f>
        <v>successful</v>
      </c>
      <c r="C552">
        <f>VLOOKUP(A552,$M$2:$O$1001,3,FALSE)</f>
        <v>1606</v>
      </c>
      <c r="M552" t="str">
        <f>Crowdfunding!G552&amp;COUNTIF(Crowdfunding!G552:G$1001,Crowdfunding!G552)</f>
        <v>canceled30</v>
      </c>
      <c r="N552" t="str">
        <f>Crowdfunding!G552</f>
        <v>canceled</v>
      </c>
      <c r="O552">
        <f>Crowdfunding!H552</f>
        <v>1</v>
      </c>
    </row>
    <row r="553" spans="1:15" x14ac:dyDescent="0.25">
      <c r="A553" t="s">
        <v>2648</v>
      </c>
      <c r="B553" s="11" t="str">
        <f>VLOOKUP(A553,$M$2:$O$1001,2,FALSE)</f>
        <v>successful</v>
      </c>
      <c r="C553">
        <f>VLOOKUP(A553,$M$2:$O$1001,3,FALSE)</f>
        <v>2220</v>
      </c>
      <c r="M553" t="str">
        <f>Crowdfunding!G553&amp;COUNTIF(Crowdfunding!G553:G$1001,Crowdfunding!G553)</f>
        <v>failed156</v>
      </c>
      <c r="N553" t="str">
        <f>Crowdfunding!G553</f>
        <v>failed</v>
      </c>
      <c r="O553">
        <f>Crowdfunding!H553</f>
        <v>2779</v>
      </c>
    </row>
    <row r="554" spans="1:15" x14ac:dyDescent="0.25">
      <c r="A554" t="s">
        <v>2649</v>
      </c>
      <c r="B554" s="11" t="str">
        <f>VLOOKUP(A554,$M$2:$O$1001,2,FALSE)</f>
        <v>successful</v>
      </c>
      <c r="C554">
        <f>VLOOKUP(A554,$M$2:$O$1001,3,FALSE)</f>
        <v>163</v>
      </c>
      <c r="M554" t="str">
        <f>Crowdfunding!G554&amp;COUNTIF(Crowdfunding!G554:G$1001,Crowdfunding!G554)</f>
        <v>failed155</v>
      </c>
      <c r="N554" t="str">
        <f>Crowdfunding!G554</f>
        <v>failed</v>
      </c>
      <c r="O554">
        <f>Crowdfunding!H554</f>
        <v>92</v>
      </c>
    </row>
    <row r="555" spans="1:15" x14ac:dyDescent="0.25">
      <c r="A555" t="s">
        <v>2650</v>
      </c>
      <c r="B555" s="11" t="str">
        <f>VLOOKUP(A555,$M$2:$O$1001,2,FALSE)</f>
        <v>successful</v>
      </c>
      <c r="C555">
        <f>VLOOKUP(A555,$M$2:$O$1001,3,FALSE)</f>
        <v>2673</v>
      </c>
      <c r="M555" t="str">
        <f>Crowdfunding!G555&amp;COUNTIF(Crowdfunding!G555:G$1001,Crowdfunding!G555)</f>
        <v>failed154</v>
      </c>
      <c r="N555" t="str">
        <f>Crowdfunding!G555</f>
        <v>failed</v>
      </c>
      <c r="O555">
        <f>Crowdfunding!H555</f>
        <v>1028</v>
      </c>
    </row>
    <row r="556" spans="1:15" x14ac:dyDescent="0.25">
      <c r="A556" t="s">
        <v>2651</v>
      </c>
      <c r="B556" s="11" t="str">
        <f>VLOOKUP(A556,$M$2:$O$1001,2,FALSE)</f>
        <v>successful</v>
      </c>
      <c r="C556">
        <f>VLOOKUP(A556,$M$2:$O$1001,3,FALSE)</f>
        <v>142</v>
      </c>
      <c r="M556" t="str">
        <f>Crowdfunding!G556&amp;COUNTIF(Crowdfunding!G556:G$1001,Crowdfunding!G556)</f>
        <v>successful258</v>
      </c>
      <c r="N556" t="str">
        <f>Crowdfunding!G556</f>
        <v>successful</v>
      </c>
      <c r="O556">
        <f>Crowdfunding!H556</f>
        <v>554</v>
      </c>
    </row>
    <row r="557" spans="1:15" x14ac:dyDescent="0.25">
      <c r="A557" t="s">
        <v>2652</v>
      </c>
      <c r="B557" s="11" t="str">
        <f>VLOOKUP(A557,$M$2:$O$1001,2,FALSE)</f>
        <v>successful</v>
      </c>
      <c r="C557">
        <f>VLOOKUP(A557,$M$2:$O$1001,3,FALSE)</f>
        <v>890</v>
      </c>
      <c r="M557" t="str">
        <f>Crowdfunding!G557&amp;COUNTIF(Crowdfunding!G557:G$1001,Crowdfunding!G557)</f>
        <v>successful257</v>
      </c>
      <c r="N557" t="str">
        <f>Crowdfunding!G557</f>
        <v>successful</v>
      </c>
      <c r="O557">
        <f>Crowdfunding!H557</f>
        <v>135</v>
      </c>
    </row>
    <row r="558" spans="1:15" x14ac:dyDescent="0.25">
      <c r="A558" t="s">
        <v>2653</v>
      </c>
      <c r="B558" s="11" t="str">
        <f>VLOOKUP(A558,$M$2:$O$1001,2,FALSE)</f>
        <v>successful</v>
      </c>
      <c r="C558">
        <f>VLOOKUP(A558,$M$2:$O$1001,3,FALSE)</f>
        <v>1396</v>
      </c>
      <c r="M558" t="str">
        <f>Crowdfunding!G558&amp;COUNTIF(Crowdfunding!G558:G$1001,Crowdfunding!G558)</f>
        <v>successful256</v>
      </c>
      <c r="N558" t="str">
        <f>Crowdfunding!G558</f>
        <v>successful</v>
      </c>
      <c r="O558">
        <f>Crowdfunding!H558</f>
        <v>122</v>
      </c>
    </row>
    <row r="559" spans="1:15" x14ac:dyDescent="0.25">
      <c r="A559" t="s">
        <v>2654</v>
      </c>
      <c r="B559" s="11" t="str">
        <f>VLOOKUP(A559,$M$2:$O$1001,2,FALSE)</f>
        <v>successful</v>
      </c>
      <c r="C559">
        <f>VLOOKUP(A559,$M$2:$O$1001,3,FALSE)</f>
        <v>1249</v>
      </c>
      <c r="M559" t="str">
        <f>Crowdfunding!G559&amp;COUNTIF(Crowdfunding!G559:G$1001,Crowdfunding!G559)</f>
        <v>successful255</v>
      </c>
      <c r="N559" t="str">
        <f>Crowdfunding!G559</f>
        <v>successful</v>
      </c>
      <c r="O559">
        <f>Crowdfunding!H559</f>
        <v>221</v>
      </c>
    </row>
    <row r="560" spans="1:15" x14ac:dyDescent="0.25">
      <c r="A560" t="s">
        <v>2655</v>
      </c>
      <c r="B560" s="11" t="str">
        <f>VLOOKUP(A560,$M$2:$O$1001,2,FALSE)</f>
        <v>successful</v>
      </c>
      <c r="C560">
        <f>VLOOKUP(A560,$M$2:$O$1001,3,FALSE)</f>
        <v>100</v>
      </c>
      <c r="M560" t="str">
        <f>Crowdfunding!G560&amp;COUNTIF(Crowdfunding!G560:G$1001,Crowdfunding!G560)</f>
        <v>successful254</v>
      </c>
      <c r="N560" t="str">
        <f>Crowdfunding!G560</f>
        <v>successful</v>
      </c>
      <c r="O560">
        <f>Crowdfunding!H560</f>
        <v>126</v>
      </c>
    </row>
    <row r="561" spans="1:15" x14ac:dyDescent="0.25">
      <c r="A561" t="s">
        <v>2656</v>
      </c>
      <c r="B561" s="11" t="str">
        <f>VLOOKUP(A561,$M$2:$O$1001,2,FALSE)</f>
        <v>successful</v>
      </c>
      <c r="C561">
        <f>VLOOKUP(A561,$M$2:$O$1001,3,FALSE)</f>
        <v>98</v>
      </c>
      <c r="M561" t="str">
        <f>Crowdfunding!G561&amp;COUNTIF(Crowdfunding!G561:G$1001,Crowdfunding!G561)</f>
        <v>successful253</v>
      </c>
      <c r="N561" t="str">
        <f>Crowdfunding!G561</f>
        <v>successful</v>
      </c>
      <c r="O561">
        <f>Crowdfunding!H561</f>
        <v>1022</v>
      </c>
    </row>
    <row r="562" spans="1:15" x14ac:dyDescent="0.25">
      <c r="A562" t="s">
        <v>2657</v>
      </c>
      <c r="B562" s="11" t="str">
        <f>VLOOKUP(A562,$M$2:$O$1001,2,FALSE)</f>
        <v>successful</v>
      </c>
      <c r="C562">
        <f>VLOOKUP(A562,$M$2:$O$1001,3,FALSE)</f>
        <v>220</v>
      </c>
      <c r="M562" t="str">
        <f>Crowdfunding!G562&amp;COUNTIF(Crowdfunding!G562:G$1001,Crowdfunding!G562)</f>
        <v>successful252</v>
      </c>
      <c r="N562" t="str">
        <f>Crowdfunding!G562</f>
        <v>successful</v>
      </c>
      <c r="O562">
        <f>Crowdfunding!H562</f>
        <v>3177</v>
      </c>
    </row>
    <row r="563" spans="1:15" x14ac:dyDescent="0.25">
      <c r="A563" t="s">
        <v>2658</v>
      </c>
      <c r="B563" s="11" t="str">
        <f>VLOOKUP(A563,$M$2:$O$1001,2,FALSE)</f>
        <v>successful</v>
      </c>
      <c r="C563">
        <f>VLOOKUP(A563,$M$2:$O$1001,3,FALSE)</f>
        <v>227</v>
      </c>
      <c r="M563" t="str">
        <f>Crowdfunding!G563&amp;COUNTIF(Crowdfunding!G563:G$1001,Crowdfunding!G563)</f>
        <v>successful251</v>
      </c>
      <c r="N563" t="str">
        <f>Crowdfunding!G563</f>
        <v>successful</v>
      </c>
      <c r="O563">
        <f>Crowdfunding!H563</f>
        <v>198</v>
      </c>
    </row>
    <row r="564" spans="1:15" x14ac:dyDescent="0.25">
      <c r="A564" t="s">
        <v>2659</v>
      </c>
      <c r="B564" s="11" t="str">
        <f>VLOOKUP(A564,$M$2:$O$1001,2,FALSE)</f>
        <v>successful</v>
      </c>
      <c r="C564">
        <f>VLOOKUP(A564,$M$2:$O$1001,3,FALSE)</f>
        <v>174</v>
      </c>
      <c r="M564" t="str">
        <f>Crowdfunding!G564&amp;COUNTIF(Crowdfunding!G564:G$1001,Crowdfunding!G564)</f>
        <v>failed153</v>
      </c>
      <c r="N564" t="str">
        <f>Crowdfunding!G564</f>
        <v>failed</v>
      </c>
      <c r="O564">
        <f>Crowdfunding!H564</f>
        <v>26</v>
      </c>
    </row>
    <row r="565" spans="1:15" x14ac:dyDescent="0.25">
      <c r="A565" t="s">
        <v>2660</v>
      </c>
      <c r="B565" s="11" t="str">
        <f>VLOOKUP(A565,$M$2:$O$1001,2,FALSE)</f>
        <v>successful</v>
      </c>
      <c r="C565">
        <f>VLOOKUP(A565,$M$2:$O$1001,3,FALSE)</f>
        <v>1425</v>
      </c>
      <c r="M565" t="str">
        <f>Crowdfunding!G565&amp;COUNTIF(Crowdfunding!G565:G$1001,Crowdfunding!G565)</f>
        <v>successful250</v>
      </c>
      <c r="N565" t="str">
        <f>Crowdfunding!G565</f>
        <v>successful</v>
      </c>
      <c r="O565">
        <f>Crowdfunding!H565</f>
        <v>85</v>
      </c>
    </row>
    <row r="566" spans="1:15" x14ac:dyDescent="0.25">
      <c r="A566" t="s">
        <v>2661</v>
      </c>
      <c r="B566" s="11" t="str">
        <f>VLOOKUP(A566,$M$2:$O$1001,2,FALSE)</f>
        <v>successful</v>
      </c>
      <c r="C566">
        <f>VLOOKUP(A566,$M$2:$O$1001,3,FALSE)</f>
        <v>158</v>
      </c>
      <c r="M566" t="str">
        <f>Crowdfunding!G566&amp;COUNTIF(Crowdfunding!G566:G$1001,Crowdfunding!G566)</f>
        <v>failed152</v>
      </c>
      <c r="N566" t="str">
        <f>Crowdfunding!G566</f>
        <v>failed</v>
      </c>
      <c r="O566">
        <f>Crowdfunding!H566</f>
        <v>1790</v>
      </c>
    </row>
    <row r="567" spans="1:15" x14ac:dyDescent="0.25">
      <c r="M567" t="str">
        <f>Crowdfunding!G567&amp;COUNTIF(Crowdfunding!G567:G$1001,Crowdfunding!G567)</f>
        <v>successful249</v>
      </c>
      <c r="N567" t="str">
        <f>Crowdfunding!G567</f>
        <v>successful</v>
      </c>
      <c r="O567">
        <f>Crowdfunding!H567</f>
        <v>3596</v>
      </c>
    </row>
    <row r="568" spans="1:15" x14ac:dyDescent="0.25">
      <c r="M568" t="str">
        <f>Crowdfunding!G568&amp;COUNTIF(Crowdfunding!G568:G$1001,Crowdfunding!G568)</f>
        <v>failed151</v>
      </c>
      <c r="N568" t="str">
        <f>Crowdfunding!G568</f>
        <v>failed</v>
      </c>
      <c r="O568">
        <f>Crowdfunding!H568</f>
        <v>37</v>
      </c>
    </row>
    <row r="569" spans="1:15" x14ac:dyDescent="0.25">
      <c r="M569" t="str">
        <f>Crowdfunding!G569&amp;COUNTIF(Crowdfunding!G569:G$1001,Crowdfunding!G569)</f>
        <v>successful248</v>
      </c>
      <c r="N569" t="str">
        <f>Crowdfunding!G569</f>
        <v>successful</v>
      </c>
      <c r="O569">
        <f>Crowdfunding!H569</f>
        <v>244</v>
      </c>
    </row>
    <row r="570" spans="1:15" x14ac:dyDescent="0.25">
      <c r="M570" t="str">
        <f>Crowdfunding!G570&amp;COUNTIF(Crowdfunding!G570:G$1001,Crowdfunding!G570)</f>
        <v>successful247</v>
      </c>
      <c r="N570" t="str">
        <f>Crowdfunding!G570</f>
        <v>successful</v>
      </c>
      <c r="O570">
        <f>Crowdfunding!H570</f>
        <v>5180</v>
      </c>
    </row>
    <row r="571" spans="1:15" x14ac:dyDescent="0.25">
      <c r="M571" t="str">
        <f>Crowdfunding!G571&amp;COUNTIF(Crowdfunding!G571:G$1001,Crowdfunding!G571)</f>
        <v>successful246</v>
      </c>
      <c r="N571" t="str">
        <f>Crowdfunding!G571</f>
        <v>successful</v>
      </c>
      <c r="O571">
        <f>Crowdfunding!H571</f>
        <v>589</v>
      </c>
    </row>
    <row r="572" spans="1:15" x14ac:dyDescent="0.25">
      <c r="M572" t="str">
        <f>Crowdfunding!G572&amp;COUNTIF(Crowdfunding!G572:G$1001,Crowdfunding!G572)</f>
        <v>successful245</v>
      </c>
      <c r="N572" t="str">
        <f>Crowdfunding!G572</f>
        <v>successful</v>
      </c>
      <c r="O572">
        <f>Crowdfunding!H572</f>
        <v>2725</v>
      </c>
    </row>
    <row r="573" spans="1:15" x14ac:dyDescent="0.25">
      <c r="M573" t="str">
        <f>Crowdfunding!G573&amp;COUNTIF(Crowdfunding!G573:G$1001,Crowdfunding!G573)</f>
        <v>failed150</v>
      </c>
      <c r="N573" t="str">
        <f>Crowdfunding!G573</f>
        <v>failed</v>
      </c>
      <c r="O573">
        <f>Crowdfunding!H573</f>
        <v>35</v>
      </c>
    </row>
    <row r="574" spans="1:15" x14ac:dyDescent="0.25">
      <c r="M574" t="str">
        <f>Crowdfunding!G574&amp;COUNTIF(Crowdfunding!G574:G$1001,Crowdfunding!G574)</f>
        <v>canceled29</v>
      </c>
      <c r="N574" t="str">
        <f>Crowdfunding!G574</f>
        <v>canceled</v>
      </c>
      <c r="O574">
        <f>Crowdfunding!H574</f>
        <v>94</v>
      </c>
    </row>
    <row r="575" spans="1:15" x14ac:dyDescent="0.25">
      <c r="M575" t="str">
        <f>Crowdfunding!G575&amp;COUNTIF(Crowdfunding!G575:G$1001,Crowdfunding!G575)</f>
        <v>successful244</v>
      </c>
      <c r="N575" t="str">
        <f>Crowdfunding!G575</f>
        <v>successful</v>
      </c>
      <c r="O575">
        <f>Crowdfunding!H575</f>
        <v>300</v>
      </c>
    </row>
    <row r="576" spans="1:15" x14ac:dyDescent="0.25">
      <c r="M576" t="str">
        <f>Crowdfunding!G576&amp;COUNTIF(Crowdfunding!G576:G$1001,Crowdfunding!G576)</f>
        <v>successful243</v>
      </c>
      <c r="N576" t="str">
        <f>Crowdfunding!G576</f>
        <v>successful</v>
      </c>
      <c r="O576">
        <f>Crowdfunding!H576</f>
        <v>144</v>
      </c>
    </row>
    <row r="577" spans="13:15" x14ac:dyDescent="0.25">
      <c r="M577" t="str">
        <f>Crowdfunding!G577&amp;COUNTIF(Crowdfunding!G577:G$1001,Crowdfunding!G577)</f>
        <v>failed149</v>
      </c>
      <c r="N577" t="str">
        <f>Crowdfunding!G577</f>
        <v>failed</v>
      </c>
      <c r="O577">
        <f>Crowdfunding!H577</f>
        <v>558</v>
      </c>
    </row>
    <row r="578" spans="13:15" x14ac:dyDescent="0.25">
      <c r="M578" t="str">
        <f>Crowdfunding!G578&amp;COUNTIF(Crowdfunding!G578:G$1001,Crowdfunding!G578)</f>
        <v>failed148</v>
      </c>
      <c r="N578" t="str">
        <f>Crowdfunding!G578</f>
        <v>failed</v>
      </c>
      <c r="O578">
        <f>Crowdfunding!H578</f>
        <v>64</v>
      </c>
    </row>
    <row r="579" spans="13:15" x14ac:dyDescent="0.25">
      <c r="M579" t="str">
        <f>Crowdfunding!G579&amp;COUNTIF(Crowdfunding!G579:G$1001,Crowdfunding!G579)</f>
        <v>canceled28</v>
      </c>
      <c r="N579" t="str">
        <f>Crowdfunding!G579</f>
        <v>canceled</v>
      </c>
      <c r="O579">
        <f>Crowdfunding!H579</f>
        <v>37</v>
      </c>
    </row>
    <row r="580" spans="13:15" x14ac:dyDescent="0.25">
      <c r="M580" t="str">
        <f>Crowdfunding!G580&amp;COUNTIF(Crowdfunding!G580:G$1001,Crowdfunding!G580)</f>
        <v>failed147</v>
      </c>
      <c r="N580" t="str">
        <f>Crowdfunding!G580</f>
        <v>failed</v>
      </c>
      <c r="O580">
        <f>Crowdfunding!H580</f>
        <v>245</v>
      </c>
    </row>
    <row r="581" spans="13:15" x14ac:dyDescent="0.25">
      <c r="M581" t="str">
        <f>Crowdfunding!G581&amp;COUNTIF(Crowdfunding!G581:G$1001,Crowdfunding!G581)</f>
        <v>successful242</v>
      </c>
      <c r="N581" t="str">
        <f>Crowdfunding!G581</f>
        <v>successful</v>
      </c>
      <c r="O581">
        <f>Crowdfunding!H581</f>
        <v>87</v>
      </c>
    </row>
    <row r="582" spans="13:15" x14ac:dyDescent="0.25">
      <c r="M582" t="str">
        <f>Crowdfunding!G582&amp;COUNTIF(Crowdfunding!G582:G$1001,Crowdfunding!G582)</f>
        <v>successful241</v>
      </c>
      <c r="N582" t="str">
        <f>Crowdfunding!G582</f>
        <v>successful</v>
      </c>
      <c r="O582">
        <f>Crowdfunding!H582</f>
        <v>3116</v>
      </c>
    </row>
    <row r="583" spans="13:15" x14ac:dyDescent="0.25">
      <c r="M583" t="str">
        <f>Crowdfunding!G583&amp;COUNTIF(Crowdfunding!G583:G$1001,Crowdfunding!G583)</f>
        <v>failed146</v>
      </c>
      <c r="N583" t="str">
        <f>Crowdfunding!G583</f>
        <v>failed</v>
      </c>
      <c r="O583">
        <f>Crowdfunding!H583</f>
        <v>71</v>
      </c>
    </row>
    <row r="584" spans="13:15" x14ac:dyDescent="0.25">
      <c r="M584" t="str">
        <f>Crowdfunding!G584&amp;COUNTIF(Crowdfunding!G584:G$1001,Crowdfunding!G584)</f>
        <v>failed145</v>
      </c>
      <c r="N584" t="str">
        <f>Crowdfunding!G584</f>
        <v>failed</v>
      </c>
      <c r="O584">
        <f>Crowdfunding!H584</f>
        <v>42</v>
      </c>
    </row>
    <row r="585" spans="13:15" x14ac:dyDescent="0.25">
      <c r="M585" t="str">
        <f>Crowdfunding!G585&amp;COUNTIF(Crowdfunding!G585:G$1001,Crowdfunding!G585)</f>
        <v>successful240</v>
      </c>
      <c r="N585" t="str">
        <f>Crowdfunding!G585</f>
        <v>successful</v>
      </c>
      <c r="O585">
        <f>Crowdfunding!H585</f>
        <v>909</v>
      </c>
    </row>
    <row r="586" spans="13:15" x14ac:dyDescent="0.25">
      <c r="M586" t="str">
        <f>Crowdfunding!G586&amp;COUNTIF(Crowdfunding!G586:G$1001,Crowdfunding!G586)</f>
        <v>successful239</v>
      </c>
      <c r="N586" t="str">
        <f>Crowdfunding!G586</f>
        <v>successful</v>
      </c>
      <c r="O586">
        <f>Crowdfunding!H586</f>
        <v>1613</v>
      </c>
    </row>
    <row r="587" spans="13:15" x14ac:dyDescent="0.25">
      <c r="M587" t="str">
        <f>Crowdfunding!G587&amp;COUNTIF(Crowdfunding!G587:G$1001,Crowdfunding!G587)</f>
        <v>successful238</v>
      </c>
      <c r="N587" t="str">
        <f>Crowdfunding!G587</f>
        <v>successful</v>
      </c>
      <c r="O587">
        <f>Crowdfunding!H587</f>
        <v>136</v>
      </c>
    </row>
    <row r="588" spans="13:15" x14ac:dyDescent="0.25">
      <c r="M588" t="str">
        <f>Crowdfunding!G588&amp;COUNTIF(Crowdfunding!G588:G$1001,Crowdfunding!G588)</f>
        <v>successful237</v>
      </c>
      <c r="N588" t="str">
        <f>Crowdfunding!G588</f>
        <v>successful</v>
      </c>
      <c r="O588">
        <f>Crowdfunding!H588</f>
        <v>130</v>
      </c>
    </row>
    <row r="589" spans="13:15" x14ac:dyDescent="0.25">
      <c r="M589" t="str">
        <f>Crowdfunding!G589&amp;COUNTIF(Crowdfunding!G589:G$1001,Crowdfunding!G589)</f>
        <v>failed144</v>
      </c>
      <c r="N589" t="str">
        <f>Crowdfunding!G589</f>
        <v>failed</v>
      </c>
      <c r="O589">
        <f>Crowdfunding!H589</f>
        <v>156</v>
      </c>
    </row>
    <row r="590" spans="13:15" x14ac:dyDescent="0.25">
      <c r="M590" t="str">
        <f>Crowdfunding!G590&amp;COUNTIF(Crowdfunding!G590:G$1001,Crowdfunding!G590)</f>
        <v>failed143</v>
      </c>
      <c r="N590" t="str">
        <f>Crowdfunding!G590</f>
        <v>failed</v>
      </c>
      <c r="O590">
        <f>Crowdfunding!H590</f>
        <v>1368</v>
      </c>
    </row>
    <row r="591" spans="13:15" x14ac:dyDescent="0.25">
      <c r="M591" t="str">
        <f>Crowdfunding!G591&amp;COUNTIF(Crowdfunding!G591:G$1001,Crowdfunding!G591)</f>
        <v>failed142</v>
      </c>
      <c r="N591" t="str">
        <f>Crowdfunding!G591</f>
        <v>failed</v>
      </c>
      <c r="O591">
        <f>Crowdfunding!H591</f>
        <v>102</v>
      </c>
    </row>
    <row r="592" spans="13:15" x14ac:dyDescent="0.25">
      <c r="M592" t="str">
        <f>Crowdfunding!G592&amp;COUNTIF(Crowdfunding!G592:G$1001,Crowdfunding!G592)</f>
        <v>failed141</v>
      </c>
      <c r="N592" t="str">
        <f>Crowdfunding!G592</f>
        <v>failed</v>
      </c>
      <c r="O592">
        <f>Crowdfunding!H592</f>
        <v>86</v>
      </c>
    </row>
    <row r="593" spans="13:15" x14ac:dyDescent="0.25">
      <c r="M593" t="str">
        <f>Crowdfunding!G593&amp;COUNTIF(Crowdfunding!G593:G$1001,Crowdfunding!G593)</f>
        <v>successful236</v>
      </c>
      <c r="N593" t="str">
        <f>Crowdfunding!G593</f>
        <v>successful</v>
      </c>
      <c r="O593">
        <f>Crowdfunding!H593</f>
        <v>102</v>
      </c>
    </row>
    <row r="594" spans="13:15" x14ac:dyDescent="0.25">
      <c r="M594" t="str">
        <f>Crowdfunding!G594&amp;COUNTIF(Crowdfunding!G594:G$1001,Crowdfunding!G594)</f>
        <v>failed140</v>
      </c>
      <c r="N594" t="str">
        <f>Crowdfunding!G594</f>
        <v>failed</v>
      </c>
      <c r="O594">
        <f>Crowdfunding!H594</f>
        <v>253</v>
      </c>
    </row>
    <row r="595" spans="13:15" x14ac:dyDescent="0.25">
      <c r="M595" t="str">
        <f>Crowdfunding!G595&amp;COUNTIF(Crowdfunding!G595:G$1001,Crowdfunding!G595)</f>
        <v>successful235</v>
      </c>
      <c r="N595" t="str">
        <f>Crowdfunding!G595</f>
        <v>successful</v>
      </c>
      <c r="O595">
        <f>Crowdfunding!H595</f>
        <v>4006</v>
      </c>
    </row>
    <row r="596" spans="13:15" x14ac:dyDescent="0.25">
      <c r="M596" t="str">
        <f>Crowdfunding!G596&amp;COUNTIF(Crowdfunding!G596:G$1001,Crowdfunding!G596)</f>
        <v>failed139</v>
      </c>
      <c r="N596" t="str">
        <f>Crowdfunding!G596</f>
        <v>failed</v>
      </c>
      <c r="O596">
        <f>Crowdfunding!H596</f>
        <v>157</v>
      </c>
    </row>
    <row r="597" spans="13:15" x14ac:dyDescent="0.25">
      <c r="M597" t="str">
        <f>Crowdfunding!G597&amp;COUNTIF(Crowdfunding!G597:G$1001,Crowdfunding!G597)</f>
        <v>successful234</v>
      </c>
      <c r="N597" t="str">
        <f>Crowdfunding!G597</f>
        <v>successful</v>
      </c>
      <c r="O597">
        <f>Crowdfunding!H597</f>
        <v>1629</v>
      </c>
    </row>
    <row r="598" spans="13:15" x14ac:dyDescent="0.25">
      <c r="M598" t="str">
        <f>Crowdfunding!G598&amp;COUNTIF(Crowdfunding!G598:G$1001,Crowdfunding!G598)</f>
        <v>failed138</v>
      </c>
      <c r="N598" t="str">
        <f>Crowdfunding!G598</f>
        <v>failed</v>
      </c>
      <c r="O598">
        <f>Crowdfunding!H598</f>
        <v>183</v>
      </c>
    </row>
    <row r="599" spans="13:15" x14ac:dyDescent="0.25">
      <c r="M599" t="str">
        <f>Crowdfunding!G599&amp;COUNTIF(Crowdfunding!G599:G$1001,Crowdfunding!G599)</f>
        <v>successful233</v>
      </c>
      <c r="N599" t="str">
        <f>Crowdfunding!G599</f>
        <v>successful</v>
      </c>
      <c r="O599">
        <f>Crowdfunding!H599</f>
        <v>2188</v>
      </c>
    </row>
    <row r="600" spans="13:15" x14ac:dyDescent="0.25">
      <c r="M600" t="str">
        <f>Crowdfunding!G600&amp;COUNTIF(Crowdfunding!G600:G$1001,Crowdfunding!G600)</f>
        <v>successful232</v>
      </c>
      <c r="N600" t="str">
        <f>Crowdfunding!G600</f>
        <v>successful</v>
      </c>
      <c r="O600">
        <f>Crowdfunding!H600</f>
        <v>2409</v>
      </c>
    </row>
    <row r="601" spans="13:15" x14ac:dyDescent="0.25">
      <c r="M601" t="str">
        <f>Crowdfunding!G601&amp;COUNTIF(Crowdfunding!G601:G$1001,Crowdfunding!G601)</f>
        <v>failed137</v>
      </c>
      <c r="N601" t="str">
        <f>Crowdfunding!G601</f>
        <v>failed</v>
      </c>
      <c r="O601">
        <f>Crowdfunding!H601</f>
        <v>82</v>
      </c>
    </row>
    <row r="602" spans="13:15" x14ac:dyDescent="0.25">
      <c r="M602" t="str">
        <f>Crowdfunding!G602&amp;COUNTIF(Crowdfunding!G602:G$1001,Crowdfunding!G602)</f>
        <v>failed136</v>
      </c>
      <c r="N602" t="str">
        <f>Crowdfunding!G602</f>
        <v>failed</v>
      </c>
      <c r="O602">
        <f>Crowdfunding!H602</f>
        <v>1</v>
      </c>
    </row>
    <row r="603" spans="13:15" x14ac:dyDescent="0.25">
      <c r="M603" t="str">
        <f>Crowdfunding!G603&amp;COUNTIF(Crowdfunding!G603:G$1001,Crowdfunding!G603)</f>
        <v>successful231</v>
      </c>
      <c r="N603" t="str">
        <f>Crowdfunding!G603</f>
        <v>successful</v>
      </c>
      <c r="O603">
        <f>Crowdfunding!H603</f>
        <v>194</v>
      </c>
    </row>
    <row r="604" spans="13:15" x14ac:dyDescent="0.25">
      <c r="M604" t="str">
        <f>Crowdfunding!G604&amp;COUNTIF(Crowdfunding!G604:G$1001,Crowdfunding!G604)</f>
        <v>successful230</v>
      </c>
      <c r="N604" t="str">
        <f>Crowdfunding!G604</f>
        <v>successful</v>
      </c>
      <c r="O604">
        <f>Crowdfunding!H604</f>
        <v>1140</v>
      </c>
    </row>
    <row r="605" spans="13:15" x14ac:dyDescent="0.25">
      <c r="M605" t="str">
        <f>Crowdfunding!G605&amp;COUNTIF(Crowdfunding!G605:G$1001,Crowdfunding!G605)</f>
        <v>successful229</v>
      </c>
      <c r="N605" t="str">
        <f>Crowdfunding!G605</f>
        <v>successful</v>
      </c>
      <c r="O605">
        <f>Crowdfunding!H605</f>
        <v>102</v>
      </c>
    </row>
    <row r="606" spans="13:15" x14ac:dyDescent="0.25">
      <c r="M606" t="str">
        <f>Crowdfunding!G606&amp;COUNTIF(Crowdfunding!G606:G$1001,Crowdfunding!G606)</f>
        <v>successful228</v>
      </c>
      <c r="N606" t="str">
        <f>Crowdfunding!G606</f>
        <v>successful</v>
      </c>
      <c r="O606">
        <f>Crowdfunding!H606</f>
        <v>2857</v>
      </c>
    </row>
    <row r="607" spans="13:15" x14ac:dyDescent="0.25">
      <c r="M607" t="str">
        <f>Crowdfunding!G607&amp;COUNTIF(Crowdfunding!G607:G$1001,Crowdfunding!G607)</f>
        <v>successful227</v>
      </c>
      <c r="N607" t="str">
        <f>Crowdfunding!G607</f>
        <v>successful</v>
      </c>
      <c r="O607">
        <f>Crowdfunding!H607</f>
        <v>107</v>
      </c>
    </row>
    <row r="608" spans="13:15" x14ac:dyDescent="0.25">
      <c r="M608" t="str">
        <f>Crowdfunding!G608&amp;COUNTIF(Crowdfunding!G608:G$1001,Crowdfunding!G608)</f>
        <v>successful226</v>
      </c>
      <c r="N608" t="str">
        <f>Crowdfunding!G608</f>
        <v>successful</v>
      </c>
      <c r="O608">
        <f>Crowdfunding!H608</f>
        <v>160</v>
      </c>
    </row>
    <row r="609" spans="13:15" x14ac:dyDescent="0.25">
      <c r="M609" t="str">
        <f>Crowdfunding!G609&amp;COUNTIF(Crowdfunding!G609:G$1001,Crowdfunding!G609)</f>
        <v>successful225</v>
      </c>
      <c r="N609" t="str">
        <f>Crowdfunding!G609</f>
        <v>successful</v>
      </c>
      <c r="O609">
        <f>Crowdfunding!H609</f>
        <v>2230</v>
      </c>
    </row>
    <row r="610" spans="13:15" x14ac:dyDescent="0.25">
      <c r="M610" t="str">
        <f>Crowdfunding!G610&amp;COUNTIF(Crowdfunding!G610:G$1001,Crowdfunding!G610)</f>
        <v>successful224</v>
      </c>
      <c r="N610" t="str">
        <f>Crowdfunding!G610</f>
        <v>successful</v>
      </c>
      <c r="O610">
        <f>Crowdfunding!H610</f>
        <v>316</v>
      </c>
    </row>
    <row r="611" spans="13:15" x14ac:dyDescent="0.25">
      <c r="M611" t="str">
        <f>Crowdfunding!G611&amp;COUNTIF(Crowdfunding!G611:G$1001,Crowdfunding!G611)</f>
        <v>successful223</v>
      </c>
      <c r="N611" t="str">
        <f>Crowdfunding!G611</f>
        <v>successful</v>
      </c>
      <c r="O611">
        <f>Crowdfunding!H611</f>
        <v>117</v>
      </c>
    </row>
    <row r="612" spans="13:15" x14ac:dyDescent="0.25">
      <c r="M612" t="str">
        <f>Crowdfunding!G612&amp;COUNTIF(Crowdfunding!G612:G$1001,Crowdfunding!G612)</f>
        <v>successful222</v>
      </c>
      <c r="N612" t="str">
        <f>Crowdfunding!G612</f>
        <v>successful</v>
      </c>
      <c r="O612">
        <f>Crowdfunding!H612</f>
        <v>6406</v>
      </c>
    </row>
    <row r="613" spans="13:15" x14ac:dyDescent="0.25">
      <c r="M613" t="str">
        <f>Crowdfunding!G613&amp;COUNTIF(Crowdfunding!G613:G$1001,Crowdfunding!G613)</f>
        <v>canceled27</v>
      </c>
      <c r="N613" t="str">
        <f>Crowdfunding!G613</f>
        <v>canceled</v>
      </c>
      <c r="O613">
        <f>Crowdfunding!H613</f>
        <v>15</v>
      </c>
    </row>
    <row r="614" spans="13:15" x14ac:dyDescent="0.25">
      <c r="M614" t="str">
        <f>Crowdfunding!G614&amp;COUNTIF(Crowdfunding!G614:G$1001,Crowdfunding!G614)</f>
        <v>successful221</v>
      </c>
      <c r="N614" t="str">
        <f>Crowdfunding!G614</f>
        <v>successful</v>
      </c>
      <c r="O614">
        <f>Crowdfunding!H614</f>
        <v>192</v>
      </c>
    </row>
    <row r="615" spans="13:15" x14ac:dyDescent="0.25">
      <c r="M615" t="str">
        <f>Crowdfunding!G615&amp;COUNTIF(Crowdfunding!G615:G$1001,Crowdfunding!G615)</f>
        <v>successful220</v>
      </c>
      <c r="N615" t="str">
        <f>Crowdfunding!G615</f>
        <v>successful</v>
      </c>
      <c r="O615">
        <f>Crowdfunding!H615</f>
        <v>26</v>
      </c>
    </row>
    <row r="616" spans="13:15" x14ac:dyDescent="0.25">
      <c r="M616" t="str">
        <f>Crowdfunding!G616&amp;COUNTIF(Crowdfunding!G616:G$1001,Crowdfunding!G616)</f>
        <v>successful219</v>
      </c>
      <c r="N616" t="str">
        <f>Crowdfunding!G616</f>
        <v>successful</v>
      </c>
      <c r="O616">
        <f>Crowdfunding!H616</f>
        <v>723</v>
      </c>
    </row>
    <row r="617" spans="13:15" x14ac:dyDescent="0.25">
      <c r="M617" t="str">
        <f>Crowdfunding!G617&amp;COUNTIF(Crowdfunding!G617:G$1001,Crowdfunding!G617)</f>
        <v>successful218</v>
      </c>
      <c r="N617" t="str">
        <f>Crowdfunding!G617</f>
        <v>successful</v>
      </c>
      <c r="O617">
        <f>Crowdfunding!H617</f>
        <v>170</v>
      </c>
    </row>
    <row r="618" spans="13:15" x14ac:dyDescent="0.25">
      <c r="M618" t="str">
        <f>Crowdfunding!G618&amp;COUNTIF(Crowdfunding!G618:G$1001,Crowdfunding!G618)</f>
        <v>successful217</v>
      </c>
      <c r="N618" t="str">
        <f>Crowdfunding!G618</f>
        <v>successful</v>
      </c>
      <c r="O618">
        <f>Crowdfunding!H618</f>
        <v>238</v>
      </c>
    </row>
    <row r="619" spans="13:15" x14ac:dyDescent="0.25">
      <c r="M619" t="str">
        <f>Crowdfunding!G619&amp;COUNTIF(Crowdfunding!G619:G$1001,Crowdfunding!G619)</f>
        <v>successful216</v>
      </c>
      <c r="N619" t="str">
        <f>Crowdfunding!G619</f>
        <v>successful</v>
      </c>
      <c r="O619">
        <f>Crowdfunding!H619</f>
        <v>55</v>
      </c>
    </row>
    <row r="620" spans="13:15" x14ac:dyDescent="0.25">
      <c r="M620" t="str">
        <f>Crowdfunding!G620&amp;COUNTIF(Crowdfunding!G620:G$1001,Crowdfunding!G620)</f>
        <v>failed135</v>
      </c>
      <c r="N620" t="str">
        <f>Crowdfunding!G620</f>
        <v>failed</v>
      </c>
      <c r="O620">
        <f>Crowdfunding!H620</f>
        <v>1198</v>
      </c>
    </row>
    <row r="621" spans="13:15" x14ac:dyDescent="0.25">
      <c r="M621" t="str">
        <f>Crowdfunding!G621&amp;COUNTIF(Crowdfunding!G621:G$1001,Crowdfunding!G621)</f>
        <v>failed134</v>
      </c>
      <c r="N621" t="str">
        <f>Crowdfunding!G621</f>
        <v>failed</v>
      </c>
      <c r="O621">
        <f>Crowdfunding!H621</f>
        <v>648</v>
      </c>
    </row>
    <row r="622" spans="13:15" x14ac:dyDescent="0.25">
      <c r="M622" t="str">
        <f>Crowdfunding!G622&amp;COUNTIF(Crowdfunding!G622:G$1001,Crowdfunding!G622)</f>
        <v>successful215</v>
      </c>
      <c r="N622" t="str">
        <f>Crowdfunding!G622</f>
        <v>successful</v>
      </c>
      <c r="O622">
        <f>Crowdfunding!H622</f>
        <v>128</v>
      </c>
    </row>
    <row r="623" spans="13:15" x14ac:dyDescent="0.25">
      <c r="M623" t="str">
        <f>Crowdfunding!G623&amp;COUNTIF(Crowdfunding!G623:G$1001,Crowdfunding!G623)</f>
        <v>successful214</v>
      </c>
      <c r="N623" t="str">
        <f>Crowdfunding!G623</f>
        <v>successful</v>
      </c>
      <c r="O623">
        <f>Crowdfunding!H623</f>
        <v>2144</v>
      </c>
    </row>
    <row r="624" spans="13:15" x14ac:dyDescent="0.25">
      <c r="M624" t="str">
        <f>Crowdfunding!G624&amp;COUNTIF(Crowdfunding!G624:G$1001,Crowdfunding!G624)</f>
        <v>failed133</v>
      </c>
      <c r="N624" t="str">
        <f>Crowdfunding!G624</f>
        <v>failed</v>
      </c>
      <c r="O624">
        <f>Crowdfunding!H624</f>
        <v>64</v>
      </c>
    </row>
    <row r="625" spans="13:15" x14ac:dyDescent="0.25">
      <c r="M625" t="str">
        <f>Crowdfunding!G625&amp;COUNTIF(Crowdfunding!G625:G$1001,Crowdfunding!G625)</f>
        <v>successful213</v>
      </c>
      <c r="N625" t="str">
        <f>Crowdfunding!G625</f>
        <v>successful</v>
      </c>
      <c r="O625">
        <f>Crowdfunding!H625</f>
        <v>2693</v>
      </c>
    </row>
    <row r="626" spans="13:15" x14ac:dyDescent="0.25">
      <c r="M626" t="str">
        <f>Crowdfunding!G626&amp;COUNTIF(Crowdfunding!G626:G$1001,Crowdfunding!G626)</f>
        <v>successful212</v>
      </c>
      <c r="N626" t="str">
        <f>Crowdfunding!G626</f>
        <v>successful</v>
      </c>
      <c r="O626">
        <f>Crowdfunding!H626</f>
        <v>432</v>
      </c>
    </row>
    <row r="627" spans="13:15" x14ac:dyDescent="0.25">
      <c r="M627" t="str">
        <f>Crowdfunding!G627&amp;COUNTIF(Crowdfunding!G627:G$1001,Crowdfunding!G627)</f>
        <v>failed132</v>
      </c>
      <c r="N627" t="str">
        <f>Crowdfunding!G627</f>
        <v>failed</v>
      </c>
      <c r="O627">
        <f>Crowdfunding!H627</f>
        <v>62</v>
      </c>
    </row>
    <row r="628" spans="13:15" x14ac:dyDescent="0.25">
      <c r="M628" t="str">
        <f>Crowdfunding!G628&amp;COUNTIF(Crowdfunding!G628:G$1001,Crowdfunding!G628)</f>
        <v>successful211</v>
      </c>
      <c r="N628" t="str">
        <f>Crowdfunding!G628</f>
        <v>successful</v>
      </c>
      <c r="O628">
        <f>Crowdfunding!H628</f>
        <v>189</v>
      </c>
    </row>
    <row r="629" spans="13:15" x14ac:dyDescent="0.25">
      <c r="M629" t="str">
        <f>Crowdfunding!G629&amp;COUNTIF(Crowdfunding!G629:G$1001,Crowdfunding!G629)</f>
        <v>successful210</v>
      </c>
      <c r="N629" t="str">
        <f>Crowdfunding!G629</f>
        <v>successful</v>
      </c>
      <c r="O629">
        <f>Crowdfunding!H629</f>
        <v>154</v>
      </c>
    </row>
    <row r="630" spans="13:15" x14ac:dyDescent="0.25">
      <c r="M630" t="str">
        <f>Crowdfunding!G630&amp;COUNTIF(Crowdfunding!G630:G$1001,Crowdfunding!G630)</f>
        <v>successful209</v>
      </c>
      <c r="N630" t="str">
        <f>Crowdfunding!G630</f>
        <v>successful</v>
      </c>
      <c r="O630">
        <f>Crowdfunding!H630</f>
        <v>96</v>
      </c>
    </row>
    <row r="631" spans="13:15" x14ac:dyDescent="0.25">
      <c r="M631" t="str">
        <f>Crowdfunding!G631&amp;COUNTIF(Crowdfunding!G631:G$1001,Crowdfunding!G631)</f>
        <v>failed131</v>
      </c>
      <c r="N631" t="str">
        <f>Crowdfunding!G631</f>
        <v>failed</v>
      </c>
      <c r="O631">
        <f>Crowdfunding!H631</f>
        <v>750</v>
      </c>
    </row>
    <row r="632" spans="13:15" x14ac:dyDescent="0.25">
      <c r="M632" t="str">
        <f>Crowdfunding!G632&amp;COUNTIF(Crowdfunding!G632:G$1001,Crowdfunding!G632)</f>
        <v>canceled26</v>
      </c>
      <c r="N632" t="str">
        <f>Crowdfunding!G632</f>
        <v>canceled</v>
      </c>
      <c r="O632">
        <f>Crowdfunding!H632</f>
        <v>87</v>
      </c>
    </row>
    <row r="633" spans="13:15" x14ac:dyDescent="0.25">
      <c r="M633" t="str">
        <f>Crowdfunding!G633&amp;COUNTIF(Crowdfunding!G633:G$1001,Crowdfunding!G633)</f>
        <v>successful208</v>
      </c>
      <c r="N633" t="str">
        <f>Crowdfunding!G633</f>
        <v>successful</v>
      </c>
      <c r="O633">
        <f>Crowdfunding!H633</f>
        <v>3063</v>
      </c>
    </row>
    <row r="634" spans="13:15" x14ac:dyDescent="0.25">
      <c r="M634" t="str">
        <f>Crowdfunding!G634&amp;COUNTIF(Crowdfunding!G634:G$1001,Crowdfunding!G634)</f>
        <v>live6</v>
      </c>
      <c r="N634" t="str">
        <f>Crowdfunding!G634</f>
        <v>live</v>
      </c>
      <c r="O634">
        <f>Crowdfunding!H634</f>
        <v>278</v>
      </c>
    </row>
    <row r="635" spans="13:15" x14ac:dyDescent="0.25">
      <c r="M635" t="str">
        <f>Crowdfunding!G635&amp;COUNTIF(Crowdfunding!G635:G$1001,Crowdfunding!G635)</f>
        <v>failed130</v>
      </c>
      <c r="N635" t="str">
        <f>Crowdfunding!G635</f>
        <v>failed</v>
      </c>
      <c r="O635">
        <f>Crowdfunding!H635</f>
        <v>105</v>
      </c>
    </row>
    <row r="636" spans="13:15" x14ac:dyDescent="0.25">
      <c r="M636" t="str">
        <f>Crowdfunding!G636&amp;COUNTIF(Crowdfunding!G636:G$1001,Crowdfunding!G636)</f>
        <v>canceled25</v>
      </c>
      <c r="N636" t="str">
        <f>Crowdfunding!G636</f>
        <v>canceled</v>
      </c>
      <c r="O636">
        <f>Crowdfunding!H636</f>
        <v>1658</v>
      </c>
    </row>
    <row r="637" spans="13:15" x14ac:dyDescent="0.25">
      <c r="M637" t="str">
        <f>Crowdfunding!G637&amp;COUNTIF(Crowdfunding!G637:G$1001,Crowdfunding!G637)</f>
        <v>successful207</v>
      </c>
      <c r="N637" t="str">
        <f>Crowdfunding!G637</f>
        <v>successful</v>
      </c>
      <c r="O637">
        <f>Crowdfunding!H637</f>
        <v>2266</v>
      </c>
    </row>
    <row r="638" spans="13:15" x14ac:dyDescent="0.25">
      <c r="M638" t="str">
        <f>Crowdfunding!G638&amp;COUNTIF(Crowdfunding!G638:G$1001,Crowdfunding!G638)</f>
        <v>failed129</v>
      </c>
      <c r="N638" t="str">
        <f>Crowdfunding!G638</f>
        <v>failed</v>
      </c>
      <c r="O638">
        <f>Crowdfunding!H638</f>
        <v>2604</v>
      </c>
    </row>
    <row r="639" spans="13:15" x14ac:dyDescent="0.25">
      <c r="M639" t="str">
        <f>Crowdfunding!G639&amp;COUNTIF(Crowdfunding!G639:G$1001,Crowdfunding!G639)</f>
        <v>failed128</v>
      </c>
      <c r="N639" t="str">
        <f>Crowdfunding!G639</f>
        <v>failed</v>
      </c>
      <c r="O639">
        <f>Crowdfunding!H639</f>
        <v>65</v>
      </c>
    </row>
    <row r="640" spans="13:15" x14ac:dyDescent="0.25">
      <c r="M640" t="str">
        <f>Crowdfunding!G640&amp;COUNTIF(Crowdfunding!G640:G$1001,Crowdfunding!G640)</f>
        <v>failed127</v>
      </c>
      <c r="N640" t="str">
        <f>Crowdfunding!G640</f>
        <v>failed</v>
      </c>
      <c r="O640">
        <f>Crowdfunding!H640</f>
        <v>94</v>
      </c>
    </row>
    <row r="641" spans="13:15" x14ac:dyDescent="0.25">
      <c r="M641" t="str">
        <f>Crowdfunding!G641&amp;COUNTIF(Crowdfunding!G641:G$1001,Crowdfunding!G641)</f>
        <v>live5</v>
      </c>
      <c r="N641" t="str">
        <f>Crowdfunding!G641</f>
        <v>live</v>
      </c>
      <c r="O641">
        <f>Crowdfunding!H641</f>
        <v>45</v>
      </c>
    </row>
    <row r="642" spans="13:15" x14ac:dyDescent="0.25">
      <c r="M642" t="str">
        <f>Crowdfunding!G642&amp;COUNTIF(Crowdfunding!G642:G$1001,Crowdfunding!G642)</f>
        <v>failed126</v>
      </c>
      <c r="N642" t="str">
        <f>Crowdfunding!G642</f>
        <v>failed</v>
      </c>
      <c r="O642">
        <f>Crowdfunding!H642</f>
        <v>257</v>
      </c>
    </row>
    <row r="643" spans="13:15" x14ac:dyDescent="0.25">
      <c r="M643" t="str">
        <f>Crowdfunding!G643&amp;COUNTIF(Crowdfunding!G643:G$1001,Crowdfunding!G643)</f>
        <v>successful206</v>
      </c>
      <c r="N643" t="str">
        <f>Crowdfunding!G643</f>
        <v>successful</v>
      </c>
      <c r="O643">
        <f>Crowdfunding!H643</f>
        <v>194</v>
      </c>
    </row>
    <row r="644" spans="13:15" x14ac:dyDescent="0.25">
      <c r="M644" t="str">
        <f>Crowdfunding!G644&amp;COUNTIF(Crowdfunding!G644:G$1001,Crowdfunding!G644)</f>
        <v>successful205</v>
      </c>
      <c r="N644" t="str">
        <f>Crowdfunding!G644</f>
        <v>successful</v>
      </c>
      <c r="O644">
        <f>Crowdfunding!H644</f>
        <v>129</v>
      </c>
    </row>
    <row r="645" spans="13:15" x14ac:dyDescent="0.25">
      <c r="M645" t="str">
        <f>Crowdfunding!G645&amp;COUNTIF(Crowdfunding!G645:G$1001,Crowdfunding!G645)</f>
        <v>successful204</v>
      </c>
      <c r="N645" t="str">
        <f>Crowdfunding!G645</f>
        <v>successful</v>
      </c>
      <c r="O645">
        <f>Crowdfunding!H645</f>
        <v>375</v>
      </c>
    </row>
    <row r="646" spans="13:15" x14ac:dyDescent="0.25">
      <c r="M646" t="str">
        <f>Crowdfunding!G646&amp;COUNTIF(Crowdfunding!G646:G$1001,Crowdfunding!G646)</f>
        <v>failed125</v>
      </c>
      <c r="N646" t="str">
        <f>Crowdfunding!G646</f>
        <v>failed</v>
      </c>
      <c r="O646">
        <f>Crowdfunding!H646</f>
        <v>2928</v>
      </c>
    </row>
    <row r="647" spans="13:15" x14ac:dyDescent="0.25">
      <c r="M647" t="str">
        <f>Crowdfunding!G647&amp;COUNTIF(Crowdfunding!G647:G$1001,Crowdfunding!G647)</f>
        <v>failed124</v>
      </c>
      <c r="N647" t="str">
        <f>Crowdfunding!G647</f>
        <v>failed</v>
      </c>
      <c r="O647">
        <f>Crowdfunding!H647</f>
        <v>4697</v>
      </c>
    </row>
    <row r="648" spans="13:15" x14ac:dyDescent="0.25">
      <c r="M648" t="str">
        <f>Crowdfunding!G648&amp;COUNTIF(Crowdfunding!G648:G$1001,Crowdfunding!G648)</f>
        <v>failed123</v>
      </c>
      <c r="N648" t="str">
        <f>Crowdfunding!G648</f>
        <v>failed</v>
      </c>
      <c r="O648">
        <f>Crowdfunding!H648</f>
        <v>2915</v>
      </c>
    </row>
    <row r="649" spans="13:15" x14ac:dyDescent="0.25">
      <c r="M649" t="str">
        <f>Crowdfunding!G649&amp;COUNTIF(Crowdfunding!G649:G$1001,Crowdfunding!G649)</f>
        <v>failed122</v>
      </c>
      <c r="N649" t="str">
        <f>Crowdfunding!G649</f>
        <v>failed</v>
      </c>
      <c r="O649">
        <f>Crowdfunding!H649</f>
        <v>18</v>
      </c>
    </row>
    <row r="650" spans="13:15" x14ac:dyDescent="0.25">
      <c r="M650" t="str">
        <f>Crowdfunding!G650&amp;COUNTIF(Crowdfunding!G650:G$1001,Crowdfunding!G650)</f>
        <v>canceled24</v>
      </c>
      <c r="N650" t="str">
        <f>Crowdfunding!G650</f>
        <v>canceled</v>
      </c>
      <c r="O650">
        <f>Crowdfunding!H650</f>
        <v>723</v>
      </c>
    </row>
    <row r="651" spans="13:15" x14ac:dyDescent="0.25">
      <c r="M651" t="str">
        <f>Crowdfunding!G651&amp;COUNTIF(Crowdfunding!G651:G$1001,Crowdfunding!G651)</f>
        <v>failed121</v>
      </c>
      <c r="N651" t="str">
        <f>Crowdfunding!G651</f>
        <v>failed</v>
      </c>
      <c r="O651">
        <f>Crowdfunding!H651</f>
        <v>602</v>
      </c>
    </row>
    <row r="652" spans="13:15" x14ac:dyDescent="0.25">
      <c r="M652" t="str">
        <f>Crowdfunding!G652&amp;COUNTIF(Crowdfunding!G652:G$1001,Crowdfunding!G652)</f>
        <v>failed120</v>
      </c>
      <c r="N652" t="str">
        <f>Crowdfunding!G652</f>
        <v>failed</v>
      </c>
      <c r="O652">
        <f>Crowdfunding!H652</f>
        <v>1</v>
      </c>
    </row>
    <row r="653" spans="13:15" x14ac:dyDescent="0.25">
      <c r="M653" t="str">
        <f>Crowdfunding!G653&amp;COUNTIF(Crowdfunding!G653:G$1001,Crowdfunding!G653)</f>
        <v>failed119</v>
      </c>
      <c r="N653" t="str">
        <f>Crowdfunding!G653</f>
        <v>failed</v>
      </c>
      <c r="O653">
        <f>Crowdfunding!H653</f>
        <v>3868</v>
      </c>
    </row>
    <row r="654" spans="13:15" x14ac:dyDescent="0.25">
      <c r="M654" t="str">
        <f>Crowdfunding!G654&amp;COUNTIF(Crowdfunding!G654:G$1001,Crowdfunding!G654)</f>
        <v>successful203</v>
      </c>
      <c r="N654" t="str">
        <f>Crowdfunding!G654</f>
        <v>successful</v>
      </c>
      <c r="O654">
        <f>Crowdfunding!H654</f>
        <v>409</v>
      </c>
    </row>
    <row r="655" spans="13:15" x14ac:dyDescent="0.25">
      <c r="M655" t="str">
        <f>Crowdfunding!G655&amp;COUNTIF(Crowdfunding!G655:G$1001,Crowdfunding!G655)</f>
        <v>successful202</v>
      </c>
      <c r="N655" t="str">
        <f>Crowdfunding!G655</f>
        <v>successful</v>
      </c>
      <c r="O655">
        <f>Crowdfunding!H655</f>
        <v>234</v>
      </c>
    </row>
    <row r="656" spans="13:15" x14ac:dyDescent="0.25">
      <c r="M656" t="str">
        <f>Crowdfunding!G656&amp;COUNTIF(Crowdfunding!G656:G$1001,Crowdfunding!G656)</f>
        <v>successful201</v>
      </c>
      <c r="N656" t="str">
        <f>Crowdfunding!G656</f>
        <v>successful</v>
      </c>
      <c r="O656">
        <f>Crowdfunding!H656</f>
        <v>3016</v>
      </c>
    </row>
    <row r="657" spans="13:15" x14ac:dyDescent="0.25">
      <c r="M657" t="str">
        <f>Crowdfunding!G657&amp;COUNTIF(Crowdfunding!G657:G$1001,Crowdfunding!G657)</f>
        <v>successful200</v>
      </c>
      <c r="N657" t="str">
        <f>Crowdfunding!G657</f>
        <v>successful</v>
      </c>
      <c r="O657">
        <f>Crowdfunding!H657</f>
        <v>264</v>
      </c>
    </row>
    <row r="658" spans="13:15" x14ac:dyDescent="0.25">
      <c r="M658" t="str">
        <f>Crowdfunding!G658&amp;COUNTIF(Crowdfunding!G658:G$1001,Crowdfunding!G658)</f>
        <v>failed118</v>
      </c>
      <c r="N658" t="str">
        <f>Crowdfunding!G658</f>
        <v>failed</v>
      </c>
      <c r="O658">
        <f>Crowdfunding!H658</f>
        <v>504</v>
      </c>
    </row>
    <row r="659" spans="13:15" x14ac:dyDescent="0.25">
      <c r="M659" t="str">
        <f>Crowdfunding!G659&amp;COUNTIF(Crowdfunding!G659:G$1001,Crowdfunding!G659)</f>
        <v>failed117</v>
      </c>
      <c r="N659" t="str">
        <f>Crowdfunding!G659</f>
        <v>failed</v>
      </c>
      <c r="O659">
        <f>Crowdfunding!H659</f>
        <v>14</v>
      </c>
    </row>
    <row r="660" spans="13:15" x14ac:dyDescent="0.25">
      <c r="M660" t="str">
        <f>Crowdfunding!G660&amp;COUNTIF(Crowdfunding!G660:G$1001,Crowdfunding!G660)</f>
        <v>canceled23</v>
      </c>
      <c r="N660" t="str">
        <f>Crowdfunding!G660</f>
        <v>canceled</v>
      </c>
      <c r="O660">
        <f>Crowdfunding!H660</f>
        <v>390</v>
      </c>
    </row>
    <row r="661" spans="13:15" x14ac:dyDescent="0.25">
      <c r="M661" t="str">
        <f>Crowdfunding!G661&amp;COUNTIF(Crowdfunding!G661:G$1001,Crowdfunding!G661)</f>
        <v>failed116</v>
      </c>
      <c r="N661" t="str">
        <f>Crowdfunding!G661</f>
        <v>failed</v>
      </c>
      <c r="O661">
        <f>Crowdfunding!H661</f>
        <v>750</v>
      </c>
    </row>
    <row r="662" spans="13:15" x14ac:dyDescent="0.25">
      <c r="M662" t="str">
        <f>Crowdfunding!G662&amp;COUNTIF(Crowdfunding!G662:G$1001,Crowdfunding!G662)</f>
        <v>failed115</v>
      </c>
      <c r="N662" t="str">
        <f>Crowdfunding!G662</f>
        <v>failed</v>
      </c>
      <c r="O662">
        <f>Crowdfunding!H662</f>
        <v>77</v>
      </c>
    </row>
    <row r="663" spans="13:15" x14ac:dyDescent="0.25">
      <c r="M663" t="str">
        <f>Crowdfunding!G663&amp;COUNTIF(Crowdfunding!G663:G$1001,Crowdfunding!G663)</f>
        <v>failed114</v>
      </c>
      <c r="N663" t="str">
        <f>Crowdfunding!G663</f>
        <v>failed</v>
      </c>
      <c r="O663">
        <f>Crowdfunding!H663</f>
        <v>752</v>
      </c>
    </row>
    <row r="664" spans="13:15" x14ac:dyDescent="0.25">
      <c r="M664" t="str">
        <f>Crowdfunding!G664&amp;COUNTIF(Crowdfunding!G664:G$1001,Crowdfunding!G664)</f>
        <v>failed113</v>
      </c>
      <c r="N664" t="str">
        <f>Crowdfunding!G664</f>
        <v>failed</v>
      </c>
      <c r="O664">
        <f>Crowdfunding!H664</f>
        <v>131</v>
      </c>
    </row>
    <row r="665" spans="13:15" x14ac:dyDescent="0.25">
      <c r="M665" t="str">
        <f>Crowdfunding!G665&amp;COUNTIF(Crowdfunding!G665:G$1001,Crowdfunding!G665)</f>
        <v>failed112</v>
      </c>
      <c r="N665" t="str">
        <f>Crowdfunding!G665</f>
        <v>failed</v>
      </c>
      <c r="O665">
        <f>Crowdfunding!H665</f>
        <v>87</v>
      </c>
    </row>
    <row r="666" spans="13:15" x14ac:dyDescent="0.25">
      <c r="M666" t="str">
        <f>Crowdfunding!G666&amp;COUNTIF(Crowdfunding!G666:G$1001,Crowdfunding!G666)</f>
        <v>failed111</v>
      </c>
      <c r="N666" t="str">
        <f>Crowdfunding!G666</f>
        <v>failed</v>
      </c>
      <c r="O666">
        <f>Crowdfunding!H666</f>
        <v>1063</v>
      </c>
    </row>
    <row r="667" spans="13:15" x14ac:dyDescent="0.25">
      <c r="M667" t="str">
        <f>Crowdfunding!G667&amp;COUNTIF(Crowdfunding!G667:G$1001,Crowdfunding!G667)</f>
        <v>successful199</v>
      </c>
      <c r="N667" t="str">
        <f>Crowdfunding!G667</f>
        <v>successful</v>
      </c>
      <c r="O667">
        <f>Crowdfunding!H667</f>
        <v>272</v>
      </c>
    </row>
    <row r="668" spans="13:15" x14ac:dyDescent="0.25">
      <c r="M668" t="str">
        <f>Crowdfunding!G668&amp;COUNTIF(Crowdfunding!G668:G$1001,Crowdfunding!G668)</f>
        <v>canceled22</v>
      </c>
      <c r="N668" t="str">
        <f>Crowdfunding!G668</f>
        <v>canceled</v>
      </c>
      <c r="O668">
        <f>Crowdfunding!H668</f>
        <v>25</v>
      </c>
    </row>
    <row r="669" spans="13:15" x14ac:dyDescent="0.25">
      <c r="M669" t="str">
        <f>Crowdfunding!G669&amp;COUNTIF(Crowdfunding!G669:G$1001,Crowdfunding!G669)</f>
        <v>successful198</v>
      </c>
      <c r="N669" t="str">
        <f>Crowdfunding!G669</f>
        <v>successful</v>
      </c>
      <c r="O669">
        <f>Crowdfunding!H669</f>
        <v>419</v>
      </c>
    </row>
    <row r="670" spans="13:15" x14ac:dyDescent="0.25">
      <c r="M670" t="str">
        <f>Crowdfunding!G670&amp;COUNTIF(Crowdfunding!G670:G$1001,Crowdfunding!G670)</f>
        <v>failed110</v>
      </c>
      <c r="N670" t="str">
        <f>Crowdfunding!G670</f>
        <v>failed</v>
      </c>
      <c r="O670">
        <f>Crowdfunding!H670</f>
        <v>76</v>
      </c>
    </row>
    <row r="671" spans="13:15" x14ac:dyDescent="0.25">
      <c r="M671" t="str">
        <f>Crowdfunding!G671&amp;COUNTIF(Crowdfunding!G671:G$1001,Crowdfunding!G671)</f>
        <v>successful197</v>
      </c>
      <c r="N671" t="str">
        <f>Crowdfunding!G671</f>
        <v>successful</v>
      </c>
      <c r="O671">
        <f>Crowdfunding!H671</f>
        <v>1621</v>
      </c>
    </row>
    <row r="672" spans="13:15" x14ac:dyDescent="0.25">
      <c r="M672" t="str">
        <f>Crowdfunding!G672&amp;COUNTIF(Crowdfunding!G672:G$1001,Crowdfunding!G672)</f>
        <v>successful196</v>
      </c>
      <c r="N672" t="str">
        <f>Crowdfunding!G672</f>
        <v>successful</v>
      </c>
      <c r="O672">
        <f>Crowdfunding!H672</f>
        <v>1101</v>
      </c>
    </row>
    <row r="673" spans="13:15" x14ac:dyDescent="0.25">
      <c r="M673" t="str">
        <f>Crowdfunding!G673&amp;COUNTIF(Crowdfunding!G673:G$1001,Crowdfunding!G673)</f>
        <v>successful195</v>
      </c>
      <c r="N673" t="str">
        <f>Crowdfunding!G673</f>
        <v>successful</v>
      </c>
      <c r="O673">
        <f>Crowdfunding!H673</f>
        <v>1073</v>
      </c>
    </row>
    <row r="674" spans="13:15" x14ac:dyDescent="0.25">
      <c r="M674" t="str">
        <f>Crowdfunding!G674&amp;COUNTIF(Crowdfunding!G674:G$1001,Crowdfunding!G674)</f>
        <v>failed109</v>
      </c>
      <c r="N674" t="str">
        <f>Crowdfunding!G674</f>
        <v>failed</v>
      </c>
      <c r="O674">
        <f>Crowdfunding!H674</f>
        <v>4428</v>
      </c>
    </row>
    <row r="675" spans="13:15" x14ac:dyDescent="0.25">
      <c r="M675" t="str">
        <f>Crowdfunding!G675&amp;COUNTIF(Crowdfunding!G675:G$1001,Crowdfunding!G675)</f>
        <v>failed108</v>
      </c>
      <c r="N675" t="str">
        <f>Crowdfunding!G675</f>
        <v>failed</v>
      </c>
      <c r="O675">
        <f>Crowdfunding!H675</f>
        <v>58</v>
      </c>
    </row>
    <row r="676" spans="13:15" x14ac:dyDescent="0.25">
      <c r="M676" t="str">
        <f>Crowdfunding!G676&amp;COUNTIF(Crowdfunding!G676:G$1001,Crowdfunding!G676)</f>
        <v>canceled21</v>
      </c>
      <c r="N676" t="str">
        <f>Crowdfunding!G676</f>
        <v>canceled</v>
      </c>
      <c r="O676">
        <f>Crowdfunding!H676</f>
        <v>1218</v>
      </c>
    </row>
    <row r="677" spans="13:15" x14ac:dyDescent="0.25">
      <c r="M677" t="str">
        <f>Crowdfunding!G677&amp;COUNTIF(Crowdfunding!G677:G$1001,Crowdfunding!G677)</f>
        <v>successful194</v>
      </c>
      <c r="N677" t="str">
        <f>Crowdfunding!G677</f>
        <v>successful</v>
      </c>
      <c r="O677">
        <f>Crowdfunding!H677</f>
        <v>331</v>
      </c>
    </row>
    <row r="678" spans="13:15" x14ac:dyDescent="0.25">
      <c r="M678" t="str">
        <f>Crowdfunding!G678&amp;COUNTIF(Crowdfunding!G678:G$1001,Crowdfunding!G678)</f>
        <v>successful193</v>
      </c>
      <c r="N678" t="str">
        <f>Crowdfunding!G678</f>
        <v>successful</v>
      </c>
      <c r="O678">
        <f>Crowdfunding!H678</f>
        <v>1170</v>
      </c>
    </row>
    <row r="679" spans="13:15" x14ac:dyDescent="0.25">
      <c r="M679" t="str">
        <f>Crowdfunding!G679&amp;COUNTIF(Crowdfunding!G679:G$1001,Crowdfunding!G679)</f>
        <v>failed107</v>
      </c>
      <c r="N679" t="str">
        <f>Crowdfunding!G679</f>
        <v>failed</v>
      </c>
      <c r="O679">
        <f>Crowdfunding!H679</f>
        <v>111</v>
      </c>
    </row>
    <row r="680" spans="13:15" x14ac:dyDescent="0.25">
      <c r="M680" t="str">
        <f>Crowdfunding!G680&amp;COUNTIF(Crowdfunding!G680:G$1001,Crowdfunding!G680)</f>
        <v>canceled20</v>
      </c>
      <c r="N680" t="str">
        <f>Crowdfunding!G680</f>
        <v>canceled</v>
      </c>
      <c r="O680">
        <f>Crowdfunding!H680</f>
        <v>215</v>
      </c>
    </row>
    <row r="681" spans="13:15" x14ac:dyDescent="0.25">
      <c r="M681" t="str">
        <f>Crowdfunding!G681&amp;COUNTIF(Crowdfunding!G681:G$1001,Crowdfunding!G681)</f>
        <v>successful192</v>
      </c>
      <c r="N681" t="str">
        <f>Crowdfunding!G681</f>
        <v>successful</v>
      </c>
      <c r="O681">
        <f>Crowdfunding!H681</f>
        <v>363</v>
      </c>
    </row>
    <row r="682" spans="13:15" x14ac:dyDescent="0.25">
      <c r="M682" t="str">
        <f>Crowdfunding!G682&amp;COUNTIF(Crowdfunding!G682:G$1001,Crowdfunding!G682)</f>
        <v>failed106</v>
      </c>
      <c r="N682" t="str">
        <f>Crowdfunding!G682</f>
        <v>failed</v>
      </c>
      <c r="O682">
        <f>Crowdfunding!H682</f>
        <v>2955</v>
      </c>
    </row>
    <row r="683" spans="13:15" x14ac:dyDescent="0.25">
      <c r="M683" t="str">
        <f>Crowdfunding!G683&amp;COUNTIF(Crowdfunding!G683:G$1001,Crowdfunding!G683)</f>
        <v>failed105</v>
      </c>
      <c r="N683" t="str">
        <f>Crowdfunding!G683</f>
        <v>failed</v>
      </c>
      <c r="O683">
        <f>Crowdfunding!H683</f>
        <v>1657</v>
      </c>
    </row>
    <row r="684" spans="13:15" x14ac:dyDescent="0.25">
      <c r="M684" t="str">
        <f>Crowdfunding!G684&amp;COUNTIF(Crowdfunding!G684:G$1001,Crowdfunding!G684)</f>
        <v>successful191</v>
      </c>
      <c r="N684" t="str">
        <f>Crowdfunding!G684</f>
        <v>successful</v>
      </c>
      <c r="O684">
        <f>Crowdfunding!H684</f>
        <v>103</v>
      </c>
    </row>
    <row r="685" spans="13:15" x14ac:dyDescent="0.25">
      <c r="M685" t="str">
        <f>Crowdfunding!G685&amp;COUNTIF(Crowdfunding!G685:G$1001,Crowdfunding!G685)</f>
        <v>successful190</v>
      </c>
      <c r="N685" t="str">
        <f>Crowdfunding!G685</f>
        <v>successful</v>
      </c>
      <c r="O685">
        <f>Crowdfunding!H685</f>
        <v>147</v>
      </c>
    </row>
    <row r="686" spans="13:15" x14ac:dyDescent="0.25">
      <c r="M686" t="str">
        <f>Crowdfunding!G686&amp;COUNTIF(Crowdfunding!G686:G$1001,Crowdfunding!G686)</f>
        <v>successful189</v>
      </c>
      <c r="N686" t="str">
        <f>Crowdfunding!G686</f>
        <v>successful</v>
      </c>
      <c r="O686">
        <f>Crowdfunding!H686</f>
        <v>110</v>
      </c>
    </row>
    <row r="687" spans="13:15" x14ac:dyDescent="0.25">
      <c r="M687" t="str">
        <f>Crowdfunding!G687&amp;COUNTIF(Crowdfunding!G687:G$1001,Crowdfunding!G687)</f>
        <v>failed104</v>
      </c>
      <c r="N687" t="str">
        <f>Crowdfunding!G687</f>
        <v>failed</v>
      </c>
      <c r="O687">
        <f>Crowdfunding!H687</f>
        <v>926</v>
      </c>
    </row>
    <row r="688" spans="13:15" x14ac:dyDescent="0.25">
      <c r="M688" t="str">
        <f>Crowdfunding!G688&amp;COUNTIF(Crowdfunding!G688:G$1001,Crowdfunding!G688)</f>
        <v>successful188</v>
      </c>
      <c r="N688" t="str">
        <f>Crowdfunding!G688</f>
        <v>successful</v>
      </c>
      <c r="O688">
        <f>Crowdfunding!H688</f>
        <v>134</v>
      </c>
    </row>
    <row r="689" spans="13:15" x14ac:dyDescent="0.25">
      <c r="M689" t="str">
        <f>Crowdfunding!G689&amp;COUNTIF(Crowdfunding!G689:G$1001,Crowdfunding!G689)</f>
        <v>successful187</v>
      </c>
      <c r="N689" t="str">
        <f>Crowdfunding!G689</f>
        <v>successful</v>
      </c>
      <c r="O689">
        <f>Crowdfunding!H689</f>
        <v>269</v>
      </c>
    </row>
    <row r="690" spans="13:15" x14ac:dyDescent="0.25">
      <c r="M690" t="str">
        <f>Crowdfunding!G690&amp;COUNTIF(Crowdfunding!G690:G$1001,Crowdfunding!G690)</f>
        <v>successful186</v>
      </c>
      <c r="N690" t="str">
        <f>Crowdfunding!G690</f>
        <v>successful</v>
      </c>
      <c r="O690">
        <f>Crowdfunding!H690</f>
        <v>175</v>
      </c>
    </row>
    <row r="691" spans="13:15" x14ac:dyDescent="0.25">
      <c r="M691" t="str">
        <f>Crowdfunding!G691&amp;COUNTIF(Crowdfunding!G691:G$1001,Crowdfunding!G691)</f>
        <v>successful185</v>
      </c>
      <c r="N691" t="str">
        <f>Crowdfunding!G691</f>
        <v>successful</v>
      </c>
      <c r="O691">
        <f>Crowdfunding!H691</f>
        <v>69</v>
      </c>
    </row>
    <row r="692" spans="13:15" x14ac:dyDescent="0.25">
      <c r="M692" t="str">
        <f>Crowdfunding!G692&amp;COUNTIF(Crowdfunding!G692:G$1001,Crowdfunding!G692)</f>
        <v>successful184</v>
      </c>
      <c r="N692" t="str">
        <f>Crowdfunding!G692</f>
        <v>successful</v>
      </c>
      <c r="O692">
        <f>Crowdfunding!H692</f>
        <v>190</v>
      </c>
    </row>
    <row r="693" spans="13:15" x14ac:dyDescent="0.25">
      <c r="M693" t="str">
        <f>Crowdfunding!G693&amp;COUNTIF(Crowdfunding!G693:G$1001,Crowdfunding!G693)</f>
        <v>successful183</v>
      </c>
      <c r="N693" t="str">
        <f>Crowdfunding!G693</f>
        <v>successful</v>
      </c>
      <c r="O693">
        <f>Crowdfunding!H693</f>
        <v>237</v>
      </c>
    </row>
    <row r="694" spans="13:15" x14ac:dyDescent="0.25">
      <c r="M694" t="str">
        <f>Crowdfunding!G694&amp;COUNTIF(Crowdfunding!G694:G$1001,Crowdfunding!G694)</f>
        <v>failed103</v>
      </c>
      <c r="N694" t="str">
        <f>Crowdfunding!G694</f>
        <v>failed</v>
      </c>
      <c r="O694">
        <f>Crowdfunding!H694</f>
        <v>77</v>
      </c>
    </row>
    <row r="695" spans="13:15" x14ac:dyDescent="0.25">
      <c r="M695" t="str">
        <f>Crowdfunding!G695&amp;COUNTIF(Crowdfunding!G695:G$1001,Crowdfunding!G695)</f>
        <v>failed102</v>
      </c>
      <c r="N695" t="str">
        <f>Crowdfunding!G695</f>
        <v>failed</v>
      </c>
      <c r="O695">
        <f>Crowdfunding!H695</f>
        <v>1748</v>
      </c>
    </row>
    <row r="696" spans="13:15" x14ac:dyDescent="0.25">
      <c r="M696" t="str">
        <f>Crowdfunding!G696&amp;COUNTIF(Crowdfunding!G696:G$1001,Crowdfunding!G696)</f>
        <v>failed101</v>
      </c>
      <c r="N696" t="str">
        <f>Crowdfunding!G696</f>
        <v>failed</v>
      </c>
      <c r="O696">
        <f>Crowdfunding!H696</f>
        <v>79</v>
      </c>
    </row>
    <row r="697" spans="13:15" x14ac:dyDescent="0.25">
      <c r="M697" t="str">
        <f>Crowdfunding!G697&amp;COUNTIF(Crowdfunding!G697:G$1001,Crowdfunding!G697)</f>
        <v>successful182</v>
      </c>
      <c r="N697" t="str">
        <f>Crowdfunding!G697</f>
        <v>successful</v>
      </c>
      <c r="O697">
        <f>Crowdfunding!H697</f>
        <v>196</v>
      </c>
    </row>
    <row r="698" spans="13:15" x14ac:dyDescent="0.25">
      <c r="M698" t="str">
        <f>Crowdfunding!G698&amp;COUNTIF(Crowdfunding!G698:G$1001,Crowdfunding!G698)</f>
        <v>failed100</v>
      </c>
      <c r="N698" t="str">
        <f>Crowdfunding!G698</f>
        <v>failed</v>
      </c>
      <c r="O698">
        <f>Crowdfunding!H698</f>
        <v>889</v>
      </c>
    </row>
    <row r="699" spans="13:15" x14ac:dyDescent="0.25">
      <c r="M699" t="str">
        <f>Crowdfunding!G699&amp;COUNTIF(Crowdfunding!G699:G$1001,Crowdfunding!G699)</f>
        <v>successful181</v>
      </c>
      <c r="N699" t="str">
        <f>Crowdfunding!G699</f>
        <v>successful</v>
      </c>
      <c r="O699">
        <f>Crowdfunding!H699</f>
        <v>7295</v>
      </c>
    </row>
    <row r="700" spans="13:15" x14ac:dyDescent="0.25">
      <c r="M700" t="str">
        <f>Crowdfunding!G700&amp;COUNTIF(Crowdfunding!G700:G$1001,Crowdfunding!G700)</f>
        <v>successful180</v>
      </c>
      <c r="N700" t="str">
        <f>Crowdfunding!G700</f>
        <v>successful</v>
      </c>
      <c r="O700">
        <f>Crowdfunding!H700</f>
        <v>2893</v>
      </c>
    </row>
    <row r="701" spans="13:15" x14ac:dyDescent="0.25">
      <c r="M701" t="str">
        <f>Crowdfunding!G701&amp;COUNTIF(Crowdfunding!G701:G$1001,Crowdfunding!G701)</f>
        <v>failed99</v>
      </c>
      <c r="N701" t="str">
        <f>Crowdfunding!G701</f>
        <v>failed</v>
      </c>
      <c r="O701">
        <f>Crowdfunding!H701</f>
        <v>56</v>
      </c>
    </row>
    <row r="702" spans="13:15" x14ac:dyDescent="0.25">
      <c r="M702" t="str">
        <f>Crowdfunding!G702&amp;COUNTIF(Crowdfunding!G702:G$1001,Crowdfunding!G702)</f>
        <v>failed98</v>
      </c>
      <c r="N702" t="str">
        <f>Crowdfunding!G702</f>
        <v>failed</v>
      </c>
      <c r="O702">
        <f>Crowdfunding!H702</f>
        <v>1</v>
      </c>
    </row>
    <row r="703" spans="13:15" x14ac:dyDescent="0.25">
      <c r="M703" t="str">
        <f>Crowdfunding!G703&amp;COUNTIF(Crowdfunding!G703:G$1001,Crowdfunding!G703)</f>
        <v>successful179</v>
      </c>
      <c r="N703" t="str">
        <f>Crowdfunding!G703</f>
        <v>successful</v>
      </c>
      <c r="O703">
        <f>Crowdfunding!H703</f>
        <v>820</v>
      </c>
    </row>
    <row r="704" spans="13:15" x14ac:dyDescent="0.25">
      <c r="M704" t="str">
        <f>Crowdfunding!G704&amp;COUNTIF(Crowdfunding!G704:G$1001,Crowdfunding!G704)</f>
        <v>failed97</v>
      </c>
      <c r="N704" t="str">
        <f>Crowdfunding!G704</f>
        <v>failed</v>
      </c>
      <c r="O704">
        <f>Crowdfunding!H704</f>
        <v>83</v>
      </c>
    </row>
    <row r="705" spans="13:15" x14ac:dyDescent="0.25">
      <c r="M705" t="str">
        <f>Crowdfunding!G705&amp;COUNTIF(Crowdfunding!G705:G$1001,Crowdfunding!G705)</f>
        <v>successful178</v>
      </c>
      <c r="N705" t="str">
        <f>Crowdfunding!G705</f>
        <v>successful</v>
      </c>
      <c r="O705">
        <f>Crowdfunding!H705</f>
        <v>2038</v>
      </c>
    </row>
    <row r="706" spans="13:15" x14ac:dyDescent="0.25">
      <c r="M706" t="str">
        <f>Crowdfunding!G706&amp;COUNTIF(Crowdfunding!G706:G$1001,Crowdfunding!G706)</f>
        <v>successful177</v>
      </c>
      <c r="N706" t="str">
        <f>Crowdfunding!G706</f>
        <v>successful</v>
      </c>
      <c r="O706">
        <f>Crowdfunding!H706</f>
        <v>116</v>
      </c>
    </row>
    <row r="707" spans="13:15" x14ac:dyDescent="0.25">
      <c r="M707" t="str">
        <f>Crowdfunding!G707&amp;COUNTIF(Crowdfunding!G707:G$1001,Crowdfunding!G707)</f>
        <v>failed96</v>
      </c>
      <c r="N707" t="str">
        <f>Crowdfunding!G707</f>
        <v>failed</v>
      </c>
      <c r="O707">
        <f>Crowdfunding!H707</f>
        <v>2025</v>
      </c>
    </row>
    <row r="708" spans="13:15" x14ac:dyDescent="0.25">
      <c r="M708" t="str">
        <f>Crowdfunding!G708&amp;COUNTIF(Crowdfunding!G708:G$1001,Crowdfunding!G708)</f>
        <v>successful176</v>
      </c>
      <c r="N708" t="str">
        <f>Crowdfunding!G708</f>
        <v>successful</v>
      </c>
      <c r="O708">
        <f>Crowdfunding!H708</f>
        <v>1345</v>
      </c>
    </row>
    <row r="709" spans="13:15" x14ac:dyDescent="0.25">
      <c r="M709" t="str">
        <f>Crowdfunding!G709&amp;COUNTIF(Crowdfunding!G709:G$1001,Crowdfunding!G709)</f>
        <v>successful175</v>
      </c>
      <c r="N709" t="str">
        <f>Crowdfunding!G709</f>
        <v>successful</v>
      </c>
      <c r="O709">
        <f>Crowdfunding!H709</f>
        <v>168</v>
      </c>
    </row>
    <row r="710" spans="13:15" x14ac:dyDescent="0.25">
      <c r="M710" t="str">
        <f>Crowdfunding!G710&amp;COUNTIF(Crowdfunding!G710:G$1001,Crowdfunding!G710)</f>
        <v>successful174</v>
      </c>
      <c r="N710" t="str">
        <f>Crowdfunding!G710</f>
        <v>successful</v>
      </c>
      <c r="O710">
        <f>Crowdfunding!H710</f>
        <v>137</v>
      </c>
    </row>
    <row r="711" spans="13:15" x14ac:dyDescent="0.25">
      <c r="M711" t="str">
        <f>Crowdfunding!G711&amp;COUNTIF(Crowdfunding!G711:G$1001,Crowdfunding!G711)</f>
        <v>successful173</v>
      </c>
      <c r="N711" t="str">
        <f>Crowdfunding!G711</f>
        <v>successful</v>
      </c>
      <c r="O711">
        <f>Crowdfunding!H711</f>
        <v>186</v>
      </c>
    </row>
    <row r="712" spans="13:15" x14ac:dyDescent="0.25">
      <c r="M712" t="str">
        <f>Crowdfunding!G712&amp;COUNTIF(Crowdfunding!G712:G$1001,Crowdfunding!G712)</f>
        <v>successful172</v>
      </c>
      <c r="N712" t="str">
        <f>Crowdfunding!G712</f>
        <v>successful</v>
      </c>
      <c r="O712">
        <f>Crowdfunding!H712</f>
        <v>125</v>
      </c>
    </row>
    <row r="713" spans="13:15" x14ac:dyDescent="0.25">
      <c r="M713" t="str">
        <f>Crowdfunding!G713&amp;COUNTIF(Crowdfunding!G713:G$1001,Crowdfunding!G713)</f>
        <v>failed95</v>
      </c>
      <c r="N713" t="str">
        <f>Crowdfunding!G713</f>
        <v>failed</v>
      </c>
      <c r="O713">
        <f>Crowdfunding!H713</f>
        <v>14</v>
      </c>
    </row>
    <row r="714" spans="13:15" x14ac:dyDescent="0.25">
      <c r="M714" t="str">
        <f>Crowdfunding!G714&amp;COUNTIF(Crowdfunding!G714:G$1001,Crowdfunding!G714)</f>
        <v>successful171</v>
      </c>
      <c r="N714" t="str">
        <f>Crowdfunding!G714</f>
        <v>successful</v>
      </c>
      <c r="O714">
        <f>Crowdfunding!H714</f>
        <v>202</v>
      </c>
    </row>
    <row r="715" spans="13:15" x14ac:dyDescent="0.25">
      <c r="M715" t="str">
        <f>Crowdfunding!G715&amp;COUNTIF(Crowdfunding!G715:G$1001,Crowdfunding!G715)</f>
        <v>successful170</v>
      </c>
      <c r="N715" t="str">
        <f>Crowdfunding!G715</f>
        <v>successful</v>
      </c>
      <c r="O715">
        <f>Crowdfunding!H715</f>
        <v>103</v>
      </c>
    </row>
    <row r="716" spans="13:15" x14ac:dyDescent="0.25">
      <c r="M716" t="str">
        <f>Crowdfunding!G716&amp;COUNTIF(Crowdfunding!G716:G$1001,Crowdfunding!G716)</f>
        <v>successful169</v>
      </c>
      <c r="N716" t="str">
        <f>Crowdfunding!G716</f>
        <v>successful</v>
      </c>
      <c r="O716">
        <f>Crowdfunding!H716</f>
        <v>1785</v>
      </c>
    </row>
    <row r="717" spans="13:15" x14ac:dyDescent="0.25">
      <c r="M717" t="str">
        <f>Crowdfunding!G717&amp;COUNTIF(Crowdfunding!G717:G$1001,Crowdfunding!G717)</f>
        <v>failed94</v>
      </c>
      <c r="N717" t="str">
        <f>Crowdfunding!G717</f>
        <v>failed</v>
      </c>
      <c r="O717">
        <f>Crowdfunding!H717</f>
        <v>656</v>
      </c>
    </row>
    <row r="718" spans="13:15" x14ac:dyDescent="0.25">
      <c r="M718" t="str">
        <f>Crowdfunding!G718&amp;COUNTIF(Crowdfunding!G718:G$1001,Crowdfunding!G718)</f>
        <v>successful168</v>
      </c>
      <c r="N718" t="str">
        <f>Crowdfunding!G718</f>
        <v>successful</v>
      </c>
      <c r="O718">
        <f>Crowdfunding!H718</f>
        <v>157</v>
      </c>
    </row>
    <row r="719" spans="13:15" x14ac:dyDescent="0.25">
      <c r="M719" t="str">
        <f>Crowdfunding!G719&amp;COUNTIF(Crowdfunding!G719:G$1001,Crowdfunding!G719)</f>
        <v>successful167</v>
      </c>
      <c r="N719" t="str">
        <f>Crowdfunding!G719</f>
        <v>successful</v>
      </c>
      <c r="O719">
        <f>Crowdfunding!H719</f>
        <v>555</v>
      </c>
    </row>
    <row r="720" spans="13:15" x14ac:dyDescent="0.25">
      <c r="M720" t="str">
        <f>Crowdfunding!G720&amp;COUNTIF(Crowdfunding!G720:G$1001,Crowdfunding!G720)</f>
        <v>successful166</v>
      </c>
      <c r="N720" t="str">
        <f>Crowdfunding!G720</f>
        <v>successful</v>
      </c>
      <c r="O720">
        <f>Crowdfunding!H720</f>
        <v>297</v>
      </c>
    </row>
    <row r="721" spans="13:15" x14ac:dyDescent="0.25">
      <c r="M721" t="str">
        <f>Crowdfunding!G721&amp;COUNTIF(Crowdfunding!G721:G$1001,Crowdfunding!G721)</f>
        <v>successful165</v>
      </c>
      <c r="N721" t="str">
        <f>Crowdfunding!G721</f>
        <v>successful</v>
      </c>
      <c r="O721">
        <f>Crowdfunding!H721</f>
        <v>123</v>
      </c>
    </row>
    <row r="722" spans="13:15" x14ac:dyDescent="0.25">
      <c r="M722" t="str">
        <f>Crowdfunding!G722&amp;COUNTIF(Crowdfunding!G722:G$1001,Crowdfunding!G722)</f>
        <v>canceled19</v>
      </c>
      <c r="N722" t="str">
        <f>Crowdfunding!G722</f>
        <v>canceled</v>
      </c>
      <c r="O722">
        <f>Crowdfunding!H722</f>
        <v>38</v>
      </c>
    </row>
    <row r="723" spans="13:15" x14ac:dyDescent="0.25">
      <c r="M723" t="str">
        <f>Crowdfunding!G723&amp;COUNTIF(Crowdfunding!G723:G$1001,Crowdfunding!G723)</f>
        <v>canceled18</v>
      </c>
      <c r="N723" t="str">
        <f>Crowdfunding!G723</f>
        <v>canceled</v>
      </c>
      <c r="O723">
        <f>Crowdfunding!H723</f>
        <v>60</v>
      </c>
    </row>
    <row r="724" spans="13:15" x14ac:dyDescent="0.25">
      <c r="M724" t="str">
        <f>Crowdfunding!G724&amp;COUNTIF(Crowdfunding!G724:G$1001,Crowdfunding!G724)</f>
        <v>successful164</v>
      </c>
      <c r="N724" t="str">
        <f>Crowdfunding!G724</f>
        <v>successful</v>
      </c>
      <c r="O724">
        <f>Crowdfunding!H724</f>
        <v>3036</v>
      </c>
    </row>
    <row r="725" spans="13:15" x14ac:dyDescent="0.25">
      <c r="M725" t="str">
        <f>Crowdfunding!G725&amp;COUNTIF(Crowdfunding!G725:G$1001,Crowdfunding!G725)</f>
        <v>successful163</v>
      </c>
      <c r="N725" t="str">
        <f>Crowdfunding!G725</f>
        <v>successful</v>
      </c>
      <c r="O725">
        <f>Crowdfunding!H725</f>
        <v>144</v>
      </c>
    </row>
    <row r="726" spans="13:15" x14ac:dyDescent="0.25">
      <c r="M726" t="str">
        <f>Crowdfunding!G726&amp;COUNTIF(Crowdfunding!G726:G$1001,Crowdfunding!G726)</f>
        <v>successful162</v>
      </c>
      <c r="N726" t="str">
        <f>Crowdfunding!G726</f>
        <v>successful</v>
      </c>
      <c r="O726">
        <f>Crowdfunding!H726</f>
        <v>121</v>
      </c>
    </row>
    <row r="727" spans="13:15" x14ac:dyDescent="0.25">
      <c r="M727" t="str">
        <f>Crowdfunding!G727&amp;COUNTIF(Crowdfunding!G727:G$1001,Crowdfunding!G727)</f>
        <v>failed93</v>
      </c>
      <c r="N727" t="str">
        <f>Crowdfunding!G727</f>
        <v>failed</v>
      </c>
      <c r="O727">
        <f>Crowdfunding!H727</f>
        <v>1596</v>
      </c>
    </row>
    <row r="728" spans="13:15" x14ac:dyDescent="0.25">
      <c r="M728" t="str">
        <f>Crowdfunding!G728&amp;COUNTIF(Crowdfunding!G728:G$1001,Crowdfunding!G728)</f>
        <v>canceled17</v>
      </c>
      <c r="N728" t="str">
        <f>Crowdfunding!G728</f>
        <v>canceled</v>
      </c>
      <c r="O728">
        <f>Crowdfunding!H728</f>
        <v>524</v>
      </c>
    </row>
    <row r="729" spans="13:15" x14ac:dyDescent="0.25">
      <c r="M729" t="str">
        <f>Crowdfunding!G729&amp;COUNTIF(Crowdfunding!G729:G$1001,Crowdfunding!G729)</f>
        <v>successful161</v>
      </c>
      <c r="N729" t="str">
        <f>Crowdfunding!G729</f>
        <v>successful</v>
      </c>
      <c r="O729">
        <f>Crowdfunding!H729</f>
        <v>181</v>
      </c>
    </row>
    <row r="730" spans="13:15" x14ac:dyDescent="0.25">
      <c r="M730" t="str">
        <f>Crowdfunding!G730&amp;COUNTIF(Crowdfunding!G730:G$1001,Crowdfunding!G730)</f>
        <v>failed92</v>
      </c>
      <c r="N730" t="str">
        <f>Crowdfunding!G730</f>
        <v>failed</v>
      </c>
      <c r="O730">
        <f>Crowdfunding!H730</f>
        <v>10</v>
      </c>
    </row>
    <row r="731" spans="13:15" x14ac:dyDescent="0.25">
      <c r="M731" t="str">
        <f>Crowdfunding!G731&amp;COUNTIF(Crowdfunding!G731:G$1001,Crowdfunding!G731)</f>
        <v>successful160</v>
      </c>
      <c r="N731" t="str">
        <f>Crowdfunding!G731</f>
        <v>successful</v>
      </c>
      <c r="O731">
        <f>Crowdfunding!H731</f>
        <v>122</v>
      </c>
    </row>
    <row r="732" spans="13:15" x14ac:dyDescent="0.25">
      <c r="M732" t="str">
        <f>Crowdfunding!G732&amp;COUNTIF(Crowdfunding!G732:G$1001,Crowdfunding!G732)</f>
        <v>successful159</v>
      </c>
      <c r="N732" t="str">
        <f>Crowdfunding!G732</f>
        <v>successful</v>
      </c>
      <c r="O732">
        <f>Crowdfunding!H732</f>
        <v>1071</v>
      </c>
    </row>
    <row r="733" spans="13:15" x14ac:dyDescent="0.25">
      <c r="M733" t="str">
        <f>Crowdfunding!G733&amp;COUNTIF(Crowdfunding!G733:G$1001,Crowdfunding!G733)</f>
        <v>canceled16</v>
      </c>
      <c r="N733" t="str">
        <f>Crowdfunding!G733</f>
        <v>canceled</v>
      </c>
      <c r="O733">
        <f>Crowdfunding!H733</f>
        <v>219</v>
      </c>
    </row>
    <row r="734" spans="13:15" x14ac:dyDescent="0.25">
      <c r="M734" t="str">
        <f>Crowdfunding!G734&amp;COUNTIF(Crowdfunding!G734:G$1001,Crowdfunding!G734)</f>
        <v>failed91</v>
      </c>
      <c r="N734" t="str">
        <f>Crowdfunding!G734</f>
        <v>failed</v>
      </c>
      <c r="O734">
        <f>Crowdfunding!H734</f>
        <v>1121</v>
      </c>
    </row>
    <row r="735" spans="13:15" x14ac:dyDescent="0.25">
      <c r="M735" t="str">
        <f>Crowdfunding!G735&amp;COUNTIF(Crowdfunding!G735:G$1001,Crowdfunding!G735)</f>
        <v>successful158</v>
      </c>
      <c r="N735" t="str">
        <f>Crowdfunding!G735</f>
        <v>successful</v>
      </c>
      <c r="O735">
        <f>Crowdfunding!H735</f>
        <v>980</v>
      </c>
    </row>
    <row r="736" spans="13:15" x14ac:dyDescent="0.25">
      <c r="M736" t="str">
        <f>Crowdfunding!G736&amp;COUNTIF(Crowdfunding!G736:G$1001,Crowdfunding!G736)</f>
        <v>successful157</v>
      </c>
      <c r="N736" t="str">
        <f>Crowdfunding!G736</f>
        <v>successful</v>
      </c>
      <c r="O736">
        <f>Crowdfunding!H736</f>
        <v>536</v>
      </c>
    </row>
    <row r="737" spans="13:15" x14ac:dyDescent="0.25">
      <c r="M737" t="str">
        <f>Crowdfunding!G737&amp;COUNTIF(Crowdfunding!G737:G$1001,Crowdfunding!G737)</f>
        <v>successful156</v>
      </c>
      <c r="N737" t="str">
        <f>Crowdfunding!G737</f>
        <v>successful</v>
      </c>
      <c r="O737">
        <f>Crowdfunding!H737</f>
        <v>1991</v>
      </c>
    </row>
    <row r="738" spans="13:15" x14ac:dyDescent="0.25">
      <c r="M738" t="str">
        <f>Crowdfunding!G738&amp;COUNTIF(Crowdfunding!G738:G$1001,Crowdfunding!G738)</f>
        <v>canceled15</v>
      </c>
      <c r="N738" t="str">
        <f>Crowdfunding!G738</f>
        <v>canceled</v>
      </c>
      <c r="O738">
        <f>Crowdfunding!H738</f>
        <v>29</v>
      </c>
    </row>
    <row r="739" spans="13:15" x14ac:dyDescent="0.25">
      <c r="M739" t="str">
        <f>Crowdfunding!G739&amp;COUNTIF(Crowdfunding!G739:G$1001,Crowdfunding!G739)</f>
        <v>successful155</v>
      </c>
      <c r="N739" t="str">
        <f>Crowdfunding!G739</f>
        <v>successful</v>
      </c>
      <c r="O739">
        <f>Crowdfunding!H739</f>
        <v>180</v>
      </c>
    </row>
    <row r="740" spans="13:15" x14ac:dyDescent="0.25">
      <c r="M740" t="str">
        <f>Crowdfunding!G740&amp;COUNTIF(Crowdfunding!G740:G$1001,Crowdfunding!G740)</f>
        <v>failed90</v>
      </c>
      <c r="N740" t="str">
        <f>Crowdfunding!G740</f>
        <v>failed</v>
      </c>
      <c r="O740">
        <f>Crowdfunding!H740</f>
        <v>15</v>
      </c>
    </row>
    <row r="741" spans="13:15" x14ac:dyDescent="0.25">
      <c r="M741" t="str">
        <f>Crowdfunding!G741&amp;COUNTIF(Crowdfunding!G741:G$1001,Crowdfunding!G741)</f>
        <v>failed89</v>
      </c>
      <c r="N741" t="str">
        <f>Crowdfunding!G741</f>
        <v>failed</v>
      </c>
      <c r="O741">
        <f>Crowdfunding!H741</f>
        <v>191</v>
      </c>
    </row>
    <row r="742" spans="13:15" x14ac:dyDescent="0.25">
      <c r="M742" t="str">
        <f>Crowdfunding!G742&amp;COUNTIF(Crowdfunding!G742:G$1001,Crowdfunding!G742)</f>
        <v>failed88</v>
      </c>
      <c r="N742" t="str">
        <f>Crowdfunding!G742</f>
        <v>failed</v>
      </c>
      <c r="O742">
        <f>Crowdfunding!H742</f>
        <v>16</v>
      </c>
    </row>
    <row r="743" spans="13:15" x14ac:dyDescent="0.25">
      <c r="M743" t="str">
        <f>Crowdfunding!G743&amp;COUNTIF(Crowdfunding!G743:G$1001,Crowdfunding!G743)</f>
        <v>successful154</v>
      </c>
      <c r="N743" t="str">
        <f>Crowdfunding!G743</f>
        <v>successful</v>
      </c>
      <c r="O743">
        <f>Crowdfunding!H743</f>
        <v>130</v>
      </c>
    </row>
    <row r="744" spans="13:15" x14ac:dyDescent="0.25">
      <c r="M744" t="str">
        <f>Crowdfunding!G744&amp;COUNTIF(Crowdfunding!G744:G$1001,Crowdfunding!G744)</f>
        <v>successful153</v>
      </c>
      <c r="N744" t="str">
        <f>Crowdfunding!G744</f>
        <v>successful</v>
      </c>
      <c r="O744">
        <f>Crowdfunding!H744</f>
        <v>122</v>
      </c>
    </row>
    <row r="745" spans="13:15" x14ac:dyDescent="0.25">
      <c r="M745" t="str">
        <f>Crowdfunding!G745&amp;COUNTIF(Crowdfunding!G745:G$1001,Crowdfunding!G745)</f>
        <v>failed87</v>
      </c>
      <c r="N745" t="str">
        <f>Crowdfunding!G745</f>
        <v>failed</v>
      </c>
      <c r="O745">
        <f>Crowdfunding!H745</f>
        <v>17</v>
      </c>
    </row>
    <row r="746" spans="13:15" x14ac:dyDescent="0.25">
      <c r="M746" t="str">
        <f>Crowdfunding!G746&amp;COUNTIF(Crowdfunding!G746:G$1001,Crowdfunding!G746)</f>
        <v>successful152</v>
      </c>
      <c r="N746" t="str">
        <f>Crowdfunding!G746</f>
        <v>successful</v>
      </c>
      <c r="O746">
        <f>Crowdfunding!H746</f>
        <v>140</v>
      </c>
    </row>
    <row r="747" spans="13:15" x14ac:dyDescent="0.25">
      <c r="M747" t="str">
        <f>Crowdfunding!G747&amp;COUNTIF(Crowdfunding!G747:G$1001,Crowdfunding!G747)</f>
        <v>failed86</v>
      </c>
      <c r="N747" t="str">
        <f>Crowdfunding!G747</f>
        <v>failed</v>
      </c>
      <c r="O747">
        <f>Crowdfunding!H747</f>
        <v>34</v>
      </c>
    </row>
    <row r="748" spans="13:15" x14ac:dyDescent="0.25">
      <c r="M748" t="str">
        <f>Crowdfunding!G748&amp;COUNTIF(Crowdfunding!G748:G$1001,Crowdfunding!G748)</f>
        <v>successful151</v>
      </c>
      <c r="N748" t="str">
        <f>Crowdfunding!G748</f>
        <v>successful</v>
      </c>
      <c r="O748">
        <f>Crowdfunding!H748</f>
        <v>3388</v>
      </c>
    </row>
    <row r="749" spans="13:15" x14ac:dyDescent="0.25">
      <c r="M749" t="str">
        <f>Crowdfunding!G749&amp;COUNTIF(Crowdfunding!G749:G$1001,Crowdfunding!G749)</f>
        <v>successful150</v>
      </c>
      <c r="N749" t="str">
        <f>Crowdfunding!G749</f>
        <v>successful</v>
      </c>
      <c r="O749">
        <f>Crowdfunding!H749</f>
        <v>280</v>
      </c>
    </row>
    <row r="750" spans="13:15" x14ac:dyDescent="0.25">
      <c r="M750" t="str">
        <f>Crowdfunding!G750&amp;COUNTIF(Crowdfunding!G750:G$1001,Crowdfunding!G750)</f>
        <v>canceled14</v>
      </c>
      <c r="N750" t="str">
        <f>Crowdfunding!G750</f>
        <v>canceled</v>
      </c>
      <c r="O750">
        <f>Crowdfunding!H750</f>
        <v>614</v>
      </c>
    </row>
    <row r="751" spans="13:15" x14ac:dyDescent="0.25">
      <c r="M751" t="str">
        <f>Crowdfunding!G751&amp;COUNTIF(Crowdfunding!G751:G$1001,Crowdfunding!G751)</f>
        <v>successful149</v>
      </c>
      <c r="N751" t="str">
        <f>Crowdfunding!G751</f>
        <v>successful</v>
      </c>
      <c r="O751">
        <f>Crowdfunding!H751</f>
        <v>366</v>
      </c>
    </row>
    <row r="752" spans="13:15" x14ac:dyDescent="0.25">
      <c r="M752" t="str">
        <f>Crowdfunding!G752&amp;COUNTIF(Crowdfunding!G752:G$1001,Crowdfunding!G752)</f>
        <v>failed85</v>
      </c>
      <c r="N752" t="str">
        <f>Crowdfunding!G752</f>
        <v>failed</v>
      </c>
      <c r="O752">
        <f>Crowdfunding!H752</f>
        <v>1</v>
      </c>
    </row>
    <row r="753" spans="13:15" x14ac:dyDescent="0.25">
      <c r="M753" t="str">
        <f>Crowdfunding!G753&amp;COUNTIF(Crowdfunding!G753:G$1001,Crowdfunding!G753)</f>
        <v>successful148</v>
      </c>
      <c r="N753" t="str">
        <f>Crowdfunding!G753</f>
        <v>successful</v>
      </c>
      <c r="O753">
        <f>Crowdfunding!H753</f>
        <v>270</v>
      </c>
    </row>
    <row r="754" spans="13:15" x14ac:dyDescent="0.25">
      <c r="M754" t="str">
        <f>Crowdfunding!G754&amp;COUNTIF(Crowdfunding!G754:G$1001,Crowdfunding!G754)</f>
        <v>canceled13</v>
      </c>
      <c r="N754" t="str">
        <f>Crowdfunding!G754</f>
        <v>canceled</v>
      </c>
      <c r="O754">
        <f>Crowdfunding!H754</f>
        <v>114</v>
      </c>
    </row>
    <row r="755" spans="13:15" x14ac:dyDescent="0.25">
      <c r="M755" t="str">
        <f>Crowdfunding!G755&amp;COUNTIF(Crowdfunding!G755:G$1001,Crowdfunding!G755)</f>
        <v>successful147</v>
      </c>
      <c r="N755" t="str">
        <f>Crowdfunding!G755</f>
        <v>successful</v>
      </c>
      <c r="O755">
        <f>Crowdfunding!H755</f>
        <v>137</v>
      </c>
    </row>
    <row r="756" spans="13:15" x14ac:dyDescent="0.25">
      <c r="M756" t="str">
        <f>Crowdfunding!G756&amp;COUNTIF(Crowdfunding!G756:G$1001,Crowdfunding!G756)</f>
        <v>successful146</v>
      </c>
      <c r="N756" t="str">
        <f>Crowdfunding!G756</f>
        <v>successful</v>
      </c>
      <c r="O756">
        <f>Crowdfunding!H756</f>
        <v>3205</v>
      </c>
    </row>
    <row r="757" spans="13:15" x14ac:dyDescent="0.25">
      <c r="M757" t="str">
        <f>Crowdfunding!G757&amp;COUNTIF(Crowdfunding!G757:G$1001,Crowdfunding!G757)</f>
        <v>successful145</v>
      </c>
      <c r="N757" t="str">
        <f>Crowdfunding!G757</f>
        <v>successful</v>
      </c>
      <c r="O757">
        <f>Crowdfunding!H757</f>
        <v>288</v>
      </c>
    </row>
    <row r="758" spans="13:15" x14ac:dyDescent="0.25">
      <c r="M758" t="str">
        <f>Crowdfunding!G758&amp;COUNTIF(Crowdfunding!G758:G$1001,Crowdfunding!G758)</f>
        <v>successful144</v>
      </c>
      <c r="N758" t="str">
        <f>Crowdfunding!G758</f>
        <v>successful</v>
      </c>
      <c r="O758">
        <f>Crowdfunding!H758</f>
        <v>148</v>
      </c>
    </row>
    <row r="759" spans="13:15" x14ac:dyDescent="0.25">
      <c r="M759" t="str">
        <f>Crowdfunding!G759&amp;COUNTIF(Crowdfunding!G759:G$1001,Crowdfunding!G759)</f>
        <v>successful143</v>
      </c>
      <c r="N759" t="str">
        <f>Crowdfunding!G759</f>
        <v>successful</v>
      </c>
      <c r="O759">
        <f>Crowdfunding!H759</f>
        <v>114</v>
      </c>
    </row>
    <row r="760" spans="13:15" x14ac:dyDescent="0.25">
      <c r="M760" t="str">
        <f>Crowdfunding!G760&amp;COUNTIF(Crowdfunding!G760:G$1001,Crowdfunding!G760)</f>
        <v>successful142</v>
      </c>
      <c r="N760" t="str">
        <f>Crowdfunding!G760</f>
        <v>successful</v>
      </c>
      <c r="O760">
        <f>Crowdfunding!H760</f>
        <v>1518</v>
      </c>
    </row>
    <row r="761" spans="13:15" x14ac:dyDescent="0.25">
      <c r="M761" t="str">
        <f>Crowdfunding!G761&amp;COUNTIF(Crowdfunding!G761:G$1001,Crowdfunding!G761)</f>
        <v>failed84</v>
      </c>
      <c r="N761" t="str">
        <f>Crowdfunding!G761</f>
        <v>failed</v>
      </c>
      <c r="O761">
        <f>Crowdfunding!H761</f>
        <v>1274</v>
      </c>
    </row>
    <row r="762" spans="13:15" x14ac:dyDescent="0.25">
      <c r="M762" t="str">
        <f>Crowdfunding!G762&amp;COUNTIF(Crowdfunding!G762:G$1001,Crowdfunding!G762)</f>
        <v>failed83</v>
      </c>
      <c r="N762" t="str">
        <f>Crowdfunding!G762</f>
        <v>failed</v>
      </c>
      <c r="O762">
        <f>Crowdfunding!H762</f>
        <v>210</v>
      </c>
    </row>
    <row r="763" spans="13:15" x14ac:dyDescent="0.25">
      <c r="M763" t="str">
        <f>Crowdfunding!G763&amp;COUNTIF(Crowdfunding!G763:G$1001,Crowdfunding!G763)</f>
        <v>successful141</v>
      </c>
      <c r="N763" t="str">
        <f>Crowdfunding!G763</f>
        <v>successful</v>
      </c>
      <c r="O763">
        <f>Crowdfunding!H763</f>
        <v>166</v>
      </c>
    </row>
    <row r="764" spans="13:15" x14ac:dyDescent="0.25">
      <c r="M764" t="str">
        <f>Crowdfunding!G764&amp;COUNTIF(Crowdfunding!G764:G$1001,Crowdfunding!G764)</f>
        <v>successful140</v>
      </c>
      <c r="N764" t="str">
        <f>Crowdfunding!G764</f>
        <v>successful</v>
      </c>
      <c r="O764">
        <f>Crowdfunding!H764</f>
        <v>100</v>
      </c>
    </row>
    <row r="765" spans="13:15" x14ac:dyDescent="0.25">
      <c r="M765" t="str">
        <f>Crowdfunding!G765&amp;COUNTIF(Crowdfunding!G765:G$1001,Crowdfunding!G765)</f>
        <v>successful139</v>
      </c>
      <c r="N765" t="str">
        <f>Crowdfunding!G765</f>
        <v>successful</v>
      </c>
      <c r="O765">
        <f>Crowdfunding!H765</f>
        <v>235</v>
      </c>
    </row>
    <row r="766" spans="13:15" x14ac:dyDescent="0.25">
      <c r="M766" t="str">
        <f>Crowdfunding!G766&amp;COUNTIF(Crowdfunding!G766:G$1001,Crowdfunding!G766)</f>
        <v>successful138</v>
      </c>
      <c r="N766" t="str">
        <f>Crowdfunding!G766</f>
        <v>successful</v>
      </c>
      <c r="O766">
        <f>Crowdfunding!H766</f>
        <v>148</v>
      </c>
    </row>
    <row r="767" spans="13:15" x14ac:dyDescent="0.25">
      <c r="M767" t="str">
        <f>Crowdfunding!G767&amp;COUNTIF(Crowdfunding!G767:G$1001,Crowdfunding!G767)</f>
        <v>successful137</v>
      </c>
      <c r="N767" t="str">
        <f>Crowdfunding!G767</f>
        <v>successful</v>
      </c>
      <c r="O767">
        <f>Crowdfunding!H767</f>
        <v>198</v>
      </c>
    </row>
    <row r="768" spans="13:15" x14ac:dyDescent="0.25">
      <c r="M768" t="str">
        <f>Crowdfunding!G768&amp;COUNTIF(Crowdfunding!G768:G$1001,Crowdfunding!G768)</f>
        <v>failed82</v>
      </c>
      <c r="N768" t="str">
        <f>Crowdfunding!G768</f>
        <v>failed</v>
      </c>
      <c r="O768">
        <f>Crowdfunding!H768</f>
        <v>248</v>
      </c>
    </row>
    <row r="769" spans="13:15" x14ac:dyDescent="0.25">
      <c r="M769" t="str">
        <f>Crowdfunding!G769&amp;COUNTIF(Crowdfunding!G769:G$1001,Crowdfunding!G769)</f>
        <v>failed81</v>
      </c>
      <c r="N769" t="str">
        <f>Crowdfunding!G769</f>
        <v>failed</v>
      </c>
      <c r="O769">
        <f>Crowdfunding!H769</f>
        <v>513</v>
      </c>
    </row>
    <row r="770" spans="13:15" x14ac:dyDescent="0.25">
      <c r="M770" t="str">
        <f>Crowdfunding!G770&amp;COUNTIF(Crowdfunding!G770:G$1001,Crowdfunding!G770)</f>
        <v>successful136</v>
      </c>
      <c r="N770" t="str">
        <f>Crowdfunding!G770</f>
        <v>successful</v>
      </c>
      <c r="O770">
        <f>Crowdfunding!H770</f>
        <v>150</v>
      </c>
    </row>
    <row r="771" spans="13:15" x14ac:dyDescent="0.25">
      <c r="M771" t="str">
        <f>Crowdfunding!G771&amp;COUNTIF(Crowdfunding!G771:G$1001,Crowdfunding!G771)</f>
        <v>failed80</v>
      </c>
      <c r="N771" t="str">
        <f>Crowdfunding!G771</f>
        <v>failed</v>
      </c>
      <c r="O771">
        <f>Crowdfunding!H771</f>
        <v>3410</v>
      </c>
    </row>
    <row r="772" spans="13:15" x14ac:dyDescent="0.25">
      <c r="M772" t="str">
        <f>Crowdfunding!G772&amp;COUNTIF(Crowdfunding!G772:G$1001,Crowdfunding!G772)</f>
        <v>successful135</v>
      </c>
      <c r="N772" t="str">
        <f>Crowdfunding!G772</f>
        <v>successful</v>
      </c>
      <c r="O772">
        <f>Crowdfunding!H772</f>
        <v>216</v>
      </c>
    </row>
    <row r="773" spans="13:15" x14ac:dyDescent="0.25">
      <c r="M773" t="str">
        <f>Crowdfunding!G773&amp;COUNTIF(Crowdfunding!G773:G$1001,Crowdfunding!G773)</f>
        <v>canceled12</v>
      </c>
      <c r="N773" t="str">
        <f>Crowdfunding!G773</f>
        <v>canceled</v>
      </c>
      <c r="O773">
        <f>Crowdfunding!H773</f>
        <v>26</v>
      </c>
    </row>
    <row r="774" spans="13:15" x14ac:dyDescent="0.25">
      <c r="M774" t="str">
        <f>Crowdfunding!G774&amp;COUNTIF(Crowdfunding!G774:G$1001,Crowdfunding!G774)</f>
        <v>successful134</v>
      </c>
      <c r="N774" t="str">
        <f>Crowdfunding!G774</f>
        <v>successful</v>
      </c>
      <c r="O774">
        <f>Crowdfunding!H774</f>
        <v>5139</v>
      </c>
    </row>
    <row r="775" spans="13:15" x14ac:dyDescent="0.25">
      <c r="M775" t="str">
        <f>Crowdfunding!G775&amp;COUNTIF(Crowdfunding!G775:G$1001,Crowdfunding!G775)</f>
        <v>successful133</v>
      </c>
      <c r="N775" t="str">
        <f>Crowdfunding!G775</f>
        <v>successful</v>
      </c>
      <c r="O775">
        <f>Crowdfunding!H775</f>
        <v>2353</v>
      </c>
    </row>
    <row r="776" spans="13:15" x14ac:dyDescent="0.25">
      <c r="M776" t="str">
        <f>Crowdfunding!G776&amp;COUNTIF(Crowdfunding!G776:G$1001,Crowdfunding!G776)</f>
        <v>successful132</v>
      </c>
      <c r="N776" t="str">
        <f>Crowdfunding!G776</f>
        <v>successful</v>
      </c>
      <c r="O776">
        <f>Crowdfunding!H776</f>
        <v>78</v>
      </c>
    </row>
    <row r="777" spans="13:15" x14ac:dyDescent="0.25">
      <c r="M777" t="str">
        <f>Crowdfunding!G777&amp;COUNTIF(Crowdfunding!G777:G$1001,Crowdfunding!G777)</f>
        <v>failed79</v>
      </c>
      <c r="N777" t="str">
        <f>Crowdfunding!G777</f>
        <v>failed</v>
      </c>
      <c r="O777">
        <f>Crowdfunding!H777</f>
        <v>10</v>
      </c>
    </row>
    <row r="778" spans="13:15" x14ac:dyDescent="0.25">
      <c r="M778" t="str">
        <f>Crowdfunding!G778&amp;COUNTIF(Crowdfunding!G778:G$1001,Crowdfunding!G778)</f>
        <v>failed78</v>
      </c>
      <c r="N778" t="str">
        <f>Crowdfunding!G778</f>
        <v>failed</v>
      </c>
      <c r="O778">
        <f>Crowdfunding!H778</f>
        <v>2201</v>
      </c>
    </row>
    <row r="779" spans="13:15" x14ac:dyDescent="0.25">
      <c r="M779" t="str">
        <f>Crowdfunding!G779&amp;COUNTIF(Crowdfunding!G779:G$1001,Crowdfunding!G779)</f>
        <v>failed77</v>
      </c>
      <c r="N779" t="str">
        <f>Crowdfunding!G779</f>
        <v>failed</v>
      </c>
      <c r="O779">
        <f>Crowdfunding!H779</f>
        <v>676</v>
      </c>
    </row>
    <row r="780" spans="13:15" x14ac:dyDescent="0.25">
      <c r="M780" t="str">
        <f>Crowdfunding!G780&amp;COUNTIF(Crowdfunding!G780:G$1001,Crowdfunding!G780)</f>
        <v>successful131</v>
      </c>
      <c r="N780" t="str">
        <f>Crowdfunding!G780</f>
        <v>successful</v>
      </c>
      <c r="O780">
        <f>Crowdfunding!H780</f>
        <v>174</v>
      </c>
    </row>
    <row r="781" spans="13:15" x14ac:dyDescent="0.25">
      <c r="M781" t="str">
        <f>Crowdfunding!G781&amp;COUNTIF(Crowdfunding!G781:G$1001,Crowdfunding!G781)</f>
        <v>failed76</v>
      </c>
      <c r="N781" t="str">
        <f>Crowdfunding!G781</f>
        <v>failed</v>
      </c>
      <c r="O781">
        <f>Crowdfunding!H781</f>
        <v>831</v>
      </c>
    </row>
    <row r="782" spans="13:15" x14ac:dyDescent="0.25">
      <c r="M782" t="str">
        <f>Crowdfunding!G782&amp;COUNTIF(Crowdfunding!G782:G$1001,Crowdfunding!G782)</f>
        <v>successful130</v>
      </c>
      <c r="N782" t="str">
        <f>Crowdfunding!G782</f>
        <v>successful</v>
      </c>
      <c r="O782">
        <f>Crowdfunding!H782</f>
        <v>164</v>
      </c>
    </row>
    <row r="783" spans="13:15" x14ac:dyDescent="0.25">
      <c r="M783" t="str">
        <f>Crowdfunding!G783&amp;COUNTIF(Crowdfunding!G783:G$1001,Crowdfunding!G783)</f>
        <v>canceled11</v>
      </c>
      <c r="N783" t="str">
        <f>Crowdfunding!G783</f>
        <v>canceled</v>
      </c>
      <c r="O783">
        <f>Crowdfunding!H783</f>
        <v>56</v>
      </c>
    </row>
    <row r="784" spans="13:15" x14ac:dyDescent="0.25">
      <c r="M784" t="str">
        <f>Crowdfunding!G784&amp;COUNTIF(Crowdfunding!G784:G$1001,Crowdfunding!G784)</f>
        <v>successful129</v>
      </c>
      <c r="N784" t="str">
        <f>Crowdfunding!G784</f>
        <v>successful</v>
      </c>
      <c r="O784">
        <f>Crowdfunding!H784</f>
        <v>161</v>
      </c>
    </row>
    <row r="785" spans="13:15" x14ac:dyDescent="0.25">
      <c r="M785" t="str">
        <f>Crowdfunding!G785&amp;COUNTIF(Crowdfunding!G785:G$1001,Crowdfunding!G785)</f>
        <v>successful128</v>
      </c>
      <c r="N785" t="str">
        <f>Crowdfunding!G785</f>
        <v>successful</v>
      </c>
      <c r="O785">
        <f>Crowdfunding!H785</f>
        <v>138</v>
      </c>
    </row>
    <row r="786" spans="13:15" x14ac:dyDescent="0.25">
      <c r="M786" t="str">
        <f>Crowdfunding!G786&amp;COUNTIF(Crowdfunding!G786:G$1001,Crowdfunding!G786)</f>
        <v>successful127</v>
      </c>
      <c r="N786" t="str">
        <f>Crowdfunding!G786</f>
        <v>successful</v>
      </c>
      <c r="O786">
        <f>Crowdfunding!H786</f>
        <v>3308</v>
      </c>
    </row>
    <row r="787" spans="13:15" x14ac:dyDescent="0.25">
      <c r="M787" t="str">
        <f>Crowdfunding!G787&amp;COUNTIF(Crowdfunding!G787:G$1001,Crowdfunding!G787)</f>
        <v>successful126</v>
      </c>
      <c r="N787" t="str">
        <f>Crowdfunding!G787</f>
        <v>successful</v>
      </c>
      <c r="O787">
        <f>Crowdfunding!H787</f>
        <v>127</v>
      </c>
    </row>
    <row r="788" spans="13:15" x14ac:dyDescent="0.25">
      <c r="M788" t="str">
        <f>Crowdfunding!G788&amp;COUNTIF(Crowdfunding!G788:G$1001,Crowdfunding!G788)</f>
        <v>successful125</v>
      </c>
      <c r="N788" t="str">
        <f>Crowdfunding!G788</f>
        <v>successful</v>
      </c>
      <c r="O788">
        <f>Crowdfunding!H788</f>
        <v>207</v>
      </c>
    </row>
    <row r="789" spans="13:15" x14ac:dyDescent="0.25">
      <c r="M789" t="str">
        <f>Crowdfunding!G789&amp;COUNTIF(Crowdfunding!G789:G$1001,Crowdfunding!G789)</f>
        <v>failed75</v>
      </c>
      <c r="N789" t="str">
        <f>Crowdfunding!G789</f>
        <v>failed</v>
      </c>
      <c r="O789">
        <f>Crowdfunding!H789</f>
        <v>859</v>
      </c>
    </row>
    <row r="790" spans="13:15" x14ac:dyDescent="0.25">
      <c r="M790" t="str">
        <f>Crowdfunding!G790&amp;COUNTIF(Crowdfunding!G790:G$1001,Crowdfunding!G790)</f>
        <v>live4</v>
      </c>
      <c r="N790" t="str">
        <f>Crowdfunding!G790</f>
        <v>live</v>
      </c>
      <c r="O790">
        <f>Crowdfunding!H790</f>
        <v>31</v>
      </c>
    </row>
    <row r="791" spans="13:15" x14ac:dyDescent="0.25">
      <c r="M791" t="str">
        <f>Crowdfunding!G791&amp;COUNTIF(Crowdfunding!G791:G$1001,Crowdfunding!G791)</f>
        <v>failed74</v>
      </c>
      <c r="N791" t="str">
        <f>Crowdfunding!G791</f>
        <v>failed</v>
      </c>
      <c r="O791">
        <f>Crowdfunding!H791</f>
        <v>45</v>
      </c>
    </row>
    <row r="792" spans="13:15" x14ac:dyDescent="0.25">
      <c r="M792" t="str">
        <f>Crowdfunding!G792&amp;COUNTIF(Crowdfunding!G792:G$1001,Crowdfunding!G792)</f>
        <v>canceled10</v>
      </c>
      <c r="N792" t="str">
        <f>Crowdfunding!G792</f>
        <v>canceled</v>
      </c>
      <c r="O792">
        <f>Crowdfunding!H792</f>
        <v>1113</v>
      </c>
    </row>
    <row r="793" spans="13:15" x14ac:dyDescent="0.25">
      <c r="M793" t="str">
        <f>Crowdfunding!G793&amp;COUNTIF(Crowdfunding!G793:G$1001,Crowdfunding!G793)</f>
        <v>failed73</v>
      </c>
      <c r="N793" t="str">
        <f>Crowdfunding!G793</f>
        <v>failed</v>
      </c>
      <c r="O793">
        <f>Crowdfunding!H793</f>
        <v>6</v>
      </c>
    </row>
    <row r="794" spans="13:15" x14ac:dyDescent="0.25">
      <c r="M794" t="str">
        <f>Crowdfunding!G794&amp;COUNTIF(Crowdfunding!G794:G$1001,Crowdfunding!G794)</f>
        <v>failed72</v>
      </c>
      <c r="N794" t="str">
        <f>Crowdfunding!G794</f>
        <v>failed</v>
      </c>
      <c r="O794">
        <f>Crowdfunding!H794</f>
        <v>7</v>
      </c>
    </row>
    <row r="795" spans="13:15" x14ac:dyDescent="0.25">
      <c r="M795" t="str">
        <f>Crowdfunding!G795&amp;COUNTIF(Crowdfunding!G795:G$1001,Crowdfunding!G795)</f>
        <v>successful124</v>
      </c>
      <c r="N795" t="str">
        <f>Crowdfunding!G795</f>
        <v>successful</v>
      </c>
      <c r="O795">
        <f>Crowdfunding!H795</f>
        <v>181</v>
      </c>
    </row>
    <row r="796" spans="13:15" x14ac:dyDescent="0.25">
      <c r="M796" t="str">
        <f>Crowdfunding!G796&amp;COUNTIF(Crowdfunding!G796:G$1001,Crowdfunding!G796)</f>
        <v>successful123</v>
      </c>
      <c r="N796" t="str">
        <f>Crowdfunding!G796</f>
        <v>successful</v>
      </c>
      <c r="O796">
        <f>Crowdfunding!H796</f>
        <v>110</v>
      </c>
    </row>
    <row r="797" spans="13:15" x14ac:dyDescent="0.25">
      <c r="M797" t="str">
        <f>Crowdfunding!G797&amp;COUNTIF(Crowdfunding!G797:G$1001,Crowdfunding!G797)</f>
        <v>failed71</v>
      </c>
      <c r="N797" t="str">
        <f>Crowdfunding!G797</f>
        <v>failed</v>
      </c>
      <c r="O797">
        <f>Crowdfunding!H797</f>
        <v>31</v>
      </c>
    </row>
    <row r="798" spans="13:15" x14ac:dyDescent="0.25">
      <c r="M798" t="str">
        <f>Crowdfunding!G798&amp;COUNTIF(Crowdfunding!G798:G$1001,Crowdfunding!G798)</f>
        <v>failed70</v>
      </c>
      <c r="N798" t="str">
        <f>Crowdfunding!G798</f>
        <v>failed</v>
      </c>
      <c r="O798">
        <f>Crowdfunding!H798</f>
        <v>78</v>
      </c>
    </row>
    <row r="799" spans="13:15" x14ac:dyDescent="0.25">
      <c r="M799" t="str">
        <f>Crowdfunding!G799&amp;COUNTIF(Crowdfunding!G799:G$1001,Crowdfunding!G799)</f>
        <v>successful122</v>
      </c>
      <c r="N799" t="str">
        <f>Crowdfunding!G799</f>
        <v>successful</v>
      </c>
      <c r="O799">
        <f>Crowdfunding!H799</f>
        <v>185</v>
      </c>
    </row>
    <row r="800" spans="13:15" x14ac:dyDescent="0.25">
      <c r="M800" t="str">
        <f>Crowdfunding!G800&amp;COUNTIF(Crowdfunding!G800:G$1001,Crowdfunding!G800)</f>
        <v>successful121</v>
      </c>
      <c r="N800" t="str">
        <f>Crowdfunding!G800</f>
        <v>successful</v>
      </c>
      <c r="O800">
        <f>Crowdfunding!H800</f>
        <v>121</v>
      </c>
    </row>
    <row r="801" spans="13:15" x14ac:dyDescent="0.25">
      <c r="M801" t="str">
        <f>Crowdfunding!G801&amp;COUNTIF(Crowdfunding!G801:G$1001,Crowdfunding!G801)</f>
        <v>failed69</v>
      </c>
      <c r="N801" t="str">
        <f>Crowdfunding!G801</f>
        <v>failed</v>
      </c>
      <c r="O801">
        <f>Crowdfunding!H801</f>
        <v>1225</v>
      </c>
    </row>
    <row r="802" spans="13:15" x14ac:dyDescent="0.25">
      <c r="M802" t="str">
        <f>Crowdfunding!G802&amp;COUNTIF(Crowdfunding!G802:G$1001,Crowdfunding!G802)</f>
        <v>failed68</v>
      </c>
      <c r="N802" t="str">
        <f>Crowdfunding!G802</f>
        <v>failed</v>
      </c>
      <c r="O802">
        <f>Crowdfunding!H802</f>
        <v>1</v>
      </c>
    </row>
    <row r="803" spans="13:15" x14ac:dyDescent="0.25">
      <c r="M803" t="str">
        <f>Crowdfunding!G803&amp;COUNTIF(Crowdfunding!G803:G$1001,Crowdfunding!G803)</f>
        <v>successful120</v>
      </c>
      <c r="N803" t="str">
        <f>Crowdfunding!G803</f>
        <v>successful</v>
      </c>
      <c r="O803">
        <f>Crowdfunding!H803</f>
        <v>106</v>
      </c>
    </row>
    <row r="804" spans="13:15" x14ac:dyDescent="0.25">
      <c r="M804" t="str">
        <f>Crowdfunding!G804&amp;COUNTIF(Crowdfunding!G804:G$1001,Crowdfunding!G804)</f>
        <v>successful119</v>
      </c>
      <c r="N804" t="str">
        <f>Crowdfunding!G804</f>
        <v>successful</v>
      </c>
      <c r="O804">
        <f>Crowdfunding!H804</f>
        <v>142</v>
      </c>
    </row>
    <row r="805" spans="13:15" x14ac:dyDescent="0.25">
      <c r="M805" t="str">
        <f>Crowdfunding!G805&amp;COUNTIF(Crowdfunding!G805:G$1001,Crowdfunding!G805)</f>
        <v>successful118</v>
      </c>
      <c r="N805" t="str">
        <f>Crowdfunding!G805</f>
        <v>successful</v>
      </c>
      <c r="O805">
        <f>Crowdfunding!H805</f>
        <v>233</v>
      </c>
    </row>
    <row r="806" spans="13:15" x14ac:dyDescent="0.25">
      <c r="M806" t="str">
        <f>Crowdfunding!G806&amp;COUNTIF(Crowdfunding!G806:G$1001,Crowdfunding!G806)</f>
        <v>successful117</v>
      </c>
      <c r="N806" t="str">
        <f>Crowdfunding!G806</f>
        <v>successful</v>
      </c>
      <c r="O806">
        <f>Crowdfunding!H806</f>
        <v>218</v>
      </c>
    </row>
    <row r="807" spans="13:15" x14ac:dyDescent="0.25">
      <c r="M807" t="str">
        <f>Crowdfunding!G807&amp;COUNTIF(Crowdfunding!G807:G$1001,Crowdfunding!G807)</f>
        <v>failed67</v>
      </c>
      <c r="N807" t="str">
        <f>Crowdfunding!G807</f>
        <v>failed</v>
      </c>
      <c r="O807">
        <f>Crowdfunding!H807</f>
        <v>67</v>
      </c>
    </row>
    <row r="808" spans="13:15" x14ac:dyDescent="0.25">
      <c r="M808" t="str">
        <f>Crowdfunding!G808&amp;COUNTIF(Crowdfunding!G808:G$1001,Crowdfunding!G808)</f>
        <v>successful116</v>
      </c>
      <c r="N808" t="str">
        <f>Crowdfunding!G808</f>
        <v>successful</v>
      </c>
      <c r="O808">
        <f>Crowdfunding!H808</f>
        <v>76</v>
      </c>
    </row>
    <row r="809" spans="13:15" x14ac:dyDescent="0.25">
      <c r="M809" t="str">
        <f>Crowdfunding!G809&amp;COUNTIF(Crowdfunding!G809:G$1001,Crowdfunding!G809)</f>
        <v>successful115</v>
      </c>
      <c r="N809" t="str">
        <f>Crowdfunding!G809</f>
        <v>successful</v>
      </c>
      <c r="O809">
        <f>Crowdfunding!H809</f>
        <v>43</v>
      </c>
    </row>
    <row r="810" spans="13:15" x14ac:dyDescent="0.25">
      <c r="M810" t="str">
        <f>Crowdfunding!G810&amp;COUNTIF(Crowdfunding!G810:G$1001,Crowdfunding!G810)</f>
        <v>failed66</v>
      </c>
      <c r="N810" t="str">
        <f>Crowdfunding!G810</f>
        <v>failed</v>
      </c>
      <c r="O810">
        <f>Crowdfunding!H810</f>
        <v>19</v>
      </c>
    </row>
    <row r="811" spans="13:15" x14ac:dyDescent="0.25">
      <c r="M811" t="str">
        <f>Crowdfunding!G811&amp;COUNTIF(Crowdfunding!G811:G$1001,Crowdfunding!G811)</f>
        <v>failed65</v>
      </c>
      <c r="N811" t="str">
        <f>Crowdfunding!G811</f>
        <v>failed</v>
      </c>
      <c r="O811">
        <f>Crowdfunding!H811</f>
        <v>2108</v>
      </c>
    </row>
    <row r="812" spans="13:15" x14ac:dyDescent="0.25">
      <c r="M812" t="str">
        <f>Crowdfunding!G812&amp;COUNTIF(Crowdfunding!G812:G$1001,Crowdfunding!G812)</f>
        <v>successful114</v>
      </c>
      <c r="N812" t="str">
        <f>Crowdfunding!G812</f>
        <v>successful</v>
      </c>
      <c r="O812">
        <f>Crowdfunding!H812</f>
        <v>221</v>
      </c>
    </row>
    <row r="813" spans="13:15" x14ac:dyDescent="0.25">
      <c r="M813" t="str">
        <f>Crowdfunding!G813&amp;COUNTIF(Crowdfunding!G813:G$1001,Crowdfunding!G813)</f>
        <v>failed64</v>
      </c>
      <c r="N813" t="str">
        <f>Crowdfunding!G813</f>
        <v>failed</v>
      </c>
      <c r="O813">
        <f>Crowdfunding!H813</f>
        <v>679</v>
      </c>
    </row>
    <row r="814" spans="13:15" x14ac:dyDescent="0.25">
      <c r="M814" t="str">
        <f>Crowdfunding!G814&amp;COUNTIF(Crowdfunding!G814:G$1001,Crowdfunding!G814)</f>
        <v>successful113</v>
      </c>
      <c r="N814" t="str">
        <f>Crowdfunding!G814</f>
        <v>successful</v>
      </c>
      <c r="O814">
        <f>Crowdfunding!H814</f>
        <v>2805</v>
      </c>
    </row>
    <row r="815" spans="13:15" x14ac:dyDescent="0.25">
      <c r="M815" t="str">
        <f>Crowdfunding!G815&amp;COUNTIF(Crowdfunding!G815:G$1001,Crowdfunding!G815)</f>
        <v>successful112</v>
      </c>
      <c r="N815" t="str">
        <f>Crowdfunding!G815</f>
        <v>successful</v>
      </c>
      <c r="O815">
        <f>Crowdfunding!H815</f>
        <v>68</v>
      </c>
    </row>
    <row r="816" spans="13:15" x14ac:dyDescent="0.25">
      <c r="M816" t="str">
        <f>Crowdfunding!G816&amp;COUNTIF(Crowdfunding!G816:G$1001,Crowdfunding!G816)</f>
        <v>failed63</v>
      </c>
      <c r="N816" t="str">
        <f>Crowdfunding!G816</f>
        <v>failed</v>
      </c>
      <c r="O816">
        <f>Crowdfunding!H816</f>
        <v>36</v>
      </c>
    </row>
    <row r="817" spans="13:15" x14ac:dyDescent="0.25">
      <c r="M817" t="str">
        <f>Crowdfunding!G817&amp;COUNTIF(Crowdfunding!G817:G$1001,Crowdfunding!G817)</f>
        <v>successful111</v>
      </c>
      <c r="N817" t="str">
        <f>Crowdfunding!G817</f>
        <v>successful</v>
      </c>
      <c r="O817">
        <f>Crowdfunding!H817</f>
        <v>183</v>
      </c>
    </row>
    <row r="818" spans="13:15" x14ac:dyDescent="0.25">
      <c r="M818" t="str">
        <f>Crowdfunding!G818&amp;COUNTIF(Crowdfunding!G818:G$1001,Crowdfunding!G818)</f>
        <v>successful110</v>
      </c>
      <c r="N818" t="str">
        <f>Crowdfunding!G818</f>
        <v>successful</v>
      </c>
      <c r="O818">
        <f>Crowdfunding!H818</f>
        <v>133</v>
      </c>
    </row>
    <row r="819" spans="13:15" x14ac:dyDescent="0.25">
      <c r="M819" t="str">
        <f>Crowdfunding!G819&amp;COUNTIF(Crowdfunding!G819:G$1001,Crowdfunding!G819)</f>
        <v>successful109</v>
      </c>
      <c r="N819" t="str">
        <f>Crowdfunding!G819</f>
        <v>successful</v>
      </c>
      <c r="O819">
        <f>Crowdfunding!H819</f>
        <v>2489</v>
      </c>
    </row>
    <row r="820" spans="13:15" x14ac:dyDescent="0.25">
      <c r="M820" t="str">
        <f>Crowdfunding!G820&amp;COUNTIF(Crowdfunding!G820:G$1001,Crowdfunding!G820)</f>
        <v>successful108</v>
      </c>
      <c r="N820" t="str">
        <f>Crowdfunding!G820</f>
        <v>successful</v>
      </c>
      <c r="O820">
        <f>Crowdfunding!H820</f>
        <v>69</v>
      </c>
    </row>
    <row r="821" spans="13:15" x14ac:dyDescent="0.25">
      <c r="M821" t="str">
        <f>Crowdfunding!G821&amp;COUNTIF(Crowdfunding!G821:G$1001,Crowdfunding!G821)</f>
        <v>failed62</v>
      </c>
      <c r="N821" t="str">
        <f>Crowdfunding!G821</f>
        <v>failed</v>
      </c>
      <c r="O821">
        <f>Crowdfunding!H821</f>
        <v>47</v>
      </c>
    </row>
    <row r="822" spans="13:15" x14ac:dyDescent="0.25">
      <c r="M822" t="str">
        <f>Crowdfunding!G822&amp;COUNTIF(Crowdfunding!G822:G$1001,Crowdfunding!G822)</f>
        <v>successful107</v>
      </c>
      <c r="N822" t="str">
        <f>Crowdfunding!G822</f>
        <v>successful</v>
      </c>
      <c r="O822">
        <f>Crowdfunding!H822</f>
        <v>279</v>
      </c>
    </row>
    <row r="823" spans="13:15" x14ac:dyDescent="0.25">
      <c r="M823" t="str">
        <f>Crowdfunding!G823&amp;COUNTIF(Crowdfunding!G823:G$1001,Crowdfunding!G823)</f>
        <v>successful106</v>
      </c>
      <c r="N823" t="str">
        <f>Crowdfunding!G823</f>
        <v>successful</v>
      </c>
      <c r="O823">
        <f>Crowdfunding!H823</f>
        <v>210</v>
      </c>
    </row>
    <row r="824" spans="13:15" x14ac:dyDescent="0.25">
      <c r="M824" t="str">
        <f>Crowdfunding!G824&amp;COUNTIF(Crowdfunding!G824:G$1001,Crowdfunding!G824)</f>
        <v>successful105</v>
      </c>
      <c r="N824" t="str">
        <f>Crowdfunding!G824</f>
        <v>successful</v>
      </c>
      <c r="O824">
        <f>Crowdfunding!H824</f>
        <v>2100</v>
      </c>
    </row>
    <row r="825" spans="13:15" x14ac:dyDescent="0.25">
      <c r="M825" t="str">
        <f>Crowdfunding!G825&amp;COUNTIF(Crowdfunding!G825:G$1001,Crowdfunding!G825)</f>
        <v>successful104</v>
      </c>
      <c r="N825" t="str">
        <f>Crowdfunding!G825</f>
        <v>successful</v>
      </c>
      <c r="O825">
        <f>Crowdfunding!H825</f>
        <v>252</v>
      </c>
    </row>
    <row r="826" spans="13:15" x14ac:dyDescent="0.25">
      <c r="M826" t="str">
        <f>Crowdfunding!G826&amp;COUNTIF(Crowdfunding!G826:G$1001,Crowdfunding!G826)</f>
        <v>successful103</v>
      </c>
      <c r="N826" t="str">
        <f>Crowdfunding!G826</f>
        <v>successful</v>
      </c>
      <c r="O826">
        <f>Crowdfunding!H826</f>
        <v>1280</v>
      </c>
    </row>
    <row r="827" spans="13:15" x14ac:dyDescent="0.25">
      <c r="M827" t="str">
        <f>Crowdfunding!G827&amp;COUNTIF(Crowdfunding!G827:G$1001,Crowdfunding!G827)</f>
        <v>successful102</v>
      </c>
      <c r="N827" t="str">
        <f>Crowdfunding!G827</f>
        <v>successful</v>
      </c>
      <c r="O827">
        <f>Crowdfunding!H827</f>
        <v>157</v>
      </c>
    </row>
    <row r="828" spans="13:15" x14ac:dyDescent="0.25">
      <c r="M828" t="str">
        <f>Crowdfunding!G828&amp;COUNTIF(Crowdfunding!G828:G$1001,Crowdfunding!G828)</f>
        <v>successful101</v>
      </c>
      <c r="N828" t="str">
        <f>Crowdfunding!G828</f>
        <v>successful</v>
      </c>
      <c r="O828">
        <f>Crowdfunding!H828</f>
        <v>194</v>
      </c>
    </row>
    <row r="829" spans="13:15" x14ac:dyDescent="0.25">
      <c r="M829" t="str">
        <f>Crowdfunding!G829&amp;COUNTIF(Crowdfunding!G829:G$1001,Crowdfunding!G829)</f>
        <v>successful100</v>
      </c>
      <c r="N829" t="str">
        <f>Crowdfunding!G829</f>
        <v>successful</v>
      </c>
      <c r="O829">
        <f>Crowdfunding!H829</f>
        <v>82</v>
      </c>
    </row>
    <row r="830" spans="13:15" x14ac:dyDescent="0.25">
      <c r="M830" t="str">
        <f>Crowdfunding!G830&amp;COUNTIF(Crowdfunding!G830:G$1001,Crowdfunding!G830)</f>
        <v>failed61</v>
      </c>
      <c r="N830" t="str">
        <f>Crowdfunding!G830</f>
        <v>failed</v>
      </c>
      <c r="O830">
        <f>Crowdfunding!H830</f>
        <v>70</v>
      </c>
    </row>
    <row r="831" spans="13:15" x14ac:dyDescent="0.25">
      <c r="M831" t="str">
        <f>Crowdfunding!G831&amp;COUNTIF(Crowdfunding!G831:G$1001,Crowdfunding!G831)</f>
        <v>failed60</v>
      </c>
      <c r="N831" t="str">
        <f>Crowdfunding!G831</f>
        <v>failed</v>
      </c>
      <c r="O831">
        <f>Crowdfunding!H831</f>
        <v>154</v>
      </c>
    </row>
    <row r="832" spans="13:15" x14ac:dyDescent="0.25">
      <c r="M832" t="str">
        <f>Crowdfunding!G832&amp;COUNTIF(Crowdfunding!G832:G$1001,Crowdfunding!G832)</f>
        <v>failed59</v>
      </c>
      <c r="N832" t="str">
        <f>Crowdfunding!G832</f>
        <v>failed</v>
      </c>
      <c r="O832">
        <f>Crowdfunding!H832</f>
        <v>22</v>
      </c>
    </row>
    <row r="833" spans="13:15" x14ac:dyDescent="0.25">
      <c r="M833" t="str">
        <f>Crowdfunding!G833&amp;COUNTIF(Crowdfunding!G833:G$1001,Crowdfunding!G833)</f>
        <v>successful99</v>
      </c>
      <c r="N833" t="str">
        <f>Crowdfunding!G833</f>
        <v>successful</v>
      </c>
      <c r="O833">
        <f>Crowdfunding!H833</f>
        <v>4233</v>
      </c>
    </row>
    <row r="834" spans="13:15" x14ac:dyDescent="0.25">
      <c r="M834" t="str">
        <f>Crowdfunding!G834&amp;COUNTIF(Crowdfunding!G834:G$1001,Crowdfunding!G834)</f>
        <v>successful98</v>
      </c>
      <c r="N834" t="str">
        <f>Crowdfunding!G834</f>
        <v>successful</v>
      </c>
      <c r="O834">
        <f>Crowdfunding!H834</f>
        <v>1297</v>
      </c>
    </row>
    <row r="835" spans="13:15" x14ac:dyDescent="0.25">
      <c r="M835" t="str">
        <f>Crowdfunding!G835&amp;COUNTIF(Crowdfunding!G835:G$1001,Crowdfunding!G835)</f>
        <v>successful97</v>
      </c>
      <c r="N835" t="str">
        <f>Crowdfunding!G835</f>
        <v>successful</v>
      </c>
      <c r="O835">
        <f>Crowdfunding!H835</f>
        <v>165</v>
      </c>
    </row>
    <row r="836" spans="13:15" x14ac:dyDescent="0.25">
      <c r="M836" t="str">
        <f>Crowdfunding!G836&amp;COUNTIF(Crowdfunding!G836:G$1001,Crowdfunding!G836)</f>
        <v>successful96</v>
      </c>
      <c r="N836" t="str">
        <f>Crowdfunding!G836</f>
        <v>successful</v>
      </c>
      <c r="O836">
        <f>Crowdfunding!H836</f>
        <v>119</v>
      </c>
    </row>
    <row r="837" spans="13:15" x14ac:dyDescent="0.25">
      <c r="M837" t="str">
        <f>Crowdfunding!G837&amp;COUNTIF(Crowdfunding!G837:G$1001,Crowdfunding!G837)</f>
        <v>failed58</v>
      </c>
      <c r="N837" t="str">
        <f>Crowdfunding!G837</f>
        <v>failed</v>
      </c>
      <c r="O837">
        <f>Crowdfunding!H837</f>
        <v>1758</v>
      </c>
    </row>
    <row r="838" spans="13:15" x14ac:dyDescent="0.25">
      <c r="M838" t="str">
        <f>Crowdfunding!G838&amp;COUNTIF(Crowdfunding!G838:G$1001,Crowdfunding!G838)</f>
        <v>failed57</v>
      </c>
      <c r="N838" t="str">
        <f>Crowdfunding!G838</f>
        <v>failed</v>
      </c>
      <c r="O838">
        <f>Crowdfunding!H838</f>
        <v>94</v>
      </c>
    </row>
    <row r="839" spans="13:15" x14ac:dyDescent="0.25">
      <c r="M839" t="str">
        <f>Crowdfunding!G839&amp;COUNTIF(Crowdfunding!G839:G$1001,Crowdfunding!G839)</f>
        <v>successful95</v>
      </c>
      <c r="N839" t="str">
        <f>Crowdfunding!G839</f>
        <v>successful</v>
      </c>
      <c r="O839">
        <f>Crowdfunding!H839</f>
        <v>1797</v>
      </c>
    </row>
    <row r="840" spans="13:15" x14ac:dyDescent="0.25">
      <c r="M840" t="str">
        <f>Crowdfunding!G840&amp;COUNTIF(Crowdfunding!G840:G$1001,Crowdfunding!G840)</f>
        <v>successful94</v>
      </c>
      <c r="N840" t="str">
        <f>Crowdfunding!G840</f>
        <v>successful</v>
      </c>
      <c r="O840">
        <f>Crowdfunding!H840</f>
        <v>261</v>
      </c>
    </row>
    <row r="841" spans="13:15" x14ac:dyDescent="0.25">
      <c r="M841" t="str">
        <f>Crowdfunding!G841&amp;COUNTIF(Crowdfunding!G841:G$1001,Crowdfunding!G841)</f>
        <v>successful93</v>
      </c>
      <c r="N841" t="str">
        <f>Crowdfunding!G841</f>
        <v>successful</v>
      </c>
      <c r="O841">
        <f>Crowdfunding!H841</f>
        <v>157</v>
      </c>
    </row>
    <row r="842" spans="13:15" x14ac:dyDescent="0.25">
      <c r="M842" t="str">
        <f>Crowdfunding!G842&amp;COUNTIF(Crowdfunding!G842:G$1001,Crowdfunding!G842)</f>
        <v>successful92</v>
      </c>
      <c r="N842" t="str">
        <f>Crowdfunding!G842</f>
        <v>successful</v>
      </c>
      <c r="O842">
        <f>Crowdfunding!H842</f>
        <v>3533</v>
      </c>
    </row>
    <row r="843" spans="13:15" x14ac:dyDescent="0.25">
      <c r="M843" t="str">
        <f>Crowdfunding!G843&amp;COUNTIF(Crowdfunding!G843:G$1001,Crowdfunding!G843)</f>
        <v>successful91</v>
      </c>
      <c r="N843" t="str">
        <f>Crowdfunding!G843</f>
        <v>successful</v>
      </c>
      <c r="O843">
        <f>Crowdfunding!H843</f>
        <v>155</v>
      </c>
    </row>
    <row r="844" spans="13:15" x14ac:dyDescent="0.25">
      <c r="M844" t="str">
        <f>Crowdfunding!G844&amp;COUNTIF(Crowdfunding!G844:G$1001,Crowdfunding!G844)</f>
        <v>successful90</v>
      </c>
      <c r="N844" t="str">
        <f>Crowdfunding!G844</f>
        <v>successful</v>
      </c>
      <c r="O844">
        <f>Crowdfunding!H844</f>
        <v>132</v>
      </c>
    </row>
    <row r="845" spans="13:15" x14ac:dyDescent="0.25">
      <c r="M845" t="str">
        <f>Crowdfunding!G845&amp;COUNTIF(Crowdfunding!G845:G$1001,Crowdfunding!G845)</f>
        <v>failed56</v>
      </c>
      <c r="N845" t="str">
        <f>Crowdfunding!G845</f>
        <v>failed</v>
      </c>
      <c r="O845">
        <f>Crowdfunding!H845</f>
        <v>33</v>
      </c>
    </row>
    <row r="846" spans="13:15" x14ac:dyDescent="0.25">
      <c r="M846" t="str">
        <f>Crowdfunding!G846&amp;COUNTIF(Crowdfunding!G846:G$1001,Crowdfunding!G846)</f>
        <v>canceled9</v>
      </c>
      <c r="N846" t="str">
        <f>Crowdfunding!G846</f>
        <v>canceled</v>
      </c>
      <c r="O846">
        <f>Crowdfunding!H846</f>
        <v>94</v>
      </c>
    </row>
    <row r="847" spans="13:15" x14ac:dyDescent="0.25">
      <c r="M847" t="str">
        <f>Crowdfunding!G847&amp;COUNTIF(Crowdfunding!G847:G$1001,Crowdfunding!G847)</f>
        <v>successful89</v>
      </c>
      <c r="N847" t="str">
        <f>Crowdfunding!G847</f>
        <v>successful</v>
      </c>
      <c r="O847">
        <f>Crowdfunding!H847</f>
        <v>1354</v>
      </c>
    </row>
    <row r="848" spans="13:15" x14ac:dyDescent="0.25">
      <c r="M848" t="str">
        <f>Crowdfunding!G848&amp;COUNTIF(Crowdfunding!G848:G$1001,Crowdfunding!G848)</f>
        <v>successful88</v>
      </c>
      <c r="N848" t="str">
        <f>Crowdfunding!G848</f>
        <v>successful</v>
      </c>
      <c r="O848">
        <f>Crowdfunding!H848</f>
        <v>48</v>
      </c>
    </row>
    <row r="849" spans="13:15" x14ac:dyDescent="0.25">
      <c r="M849" t="str">
        <f>Crowdfunding!G849&amp;COUNTIF(Crowdfunding!G849:G$1001,Crowdfunding!G849)</f>
        <v>successful87</v>
      </c>
      <c r="N849" t="str">
        <f>Crowdfunding!G849</f>
        <v>successful</v>
      </c>
      <c r="O849">
        <f>Crowdfunding!H849</f>
        <v>110</v>
      </c>
    </row>
    <row r="850" spans="13:15" x14ac:dyDescent="0.25">
      <c r="M850" t="str">
        <f>Crowdfunding!G850&amp;COUNTIF(Crowdfunding!G850:G$1001,Crowdfunding!G850)</f>
        <v>successful86</v>
      </c>
      <c r="N850" t="str">
        <f>Crowdfunding!G850</f>
        <v>successful</v>
      </c>
      <c r="O850">
        <f>Crowdfunding!H850</f>
        <v>172</v>
      </c>
    </row>
    <row r="851" spans="13:15" x14ac:dyDescent="0.25">
      <c r="M851" t="str">
        <f>Crowdfunding!G851&amp;COUNTIF(Crowdfunding!G851:G$1001,Crowdfunding!G851)</f>
        <v>successful85</v>
      </c>
      <c r="N851" t="str">
        <f>Crowdfunding!G851</f>
        <v>successful</v>
      </c>
      <c r="O851">
        <f>Crowdfunding!H851</f>
        <v>307</v>
      </c>
    </row>
    <row r="852" spans="13:15" x14ac:dyDescent="0.25">
      <c r="M852" t="str">
        <f>Crowdfunding!G852&amp;COUNTIF(Crowdfunding!G852:G$1001,Crowdfunding!G852)</f>
        <v>failed55</v>
      </c>
      <c r="N852" t="str">
        <f>Crowdfunding!G852</f>
        <v>failed</v>
      </c>
      <c r="O852">
        <f>Crowdfunding!H852</f>
        <v>1</v>
      </c>
    </row>
    <row r="853" spans="13:15" x14ac:dyDescent="0.25">
      <c r="M853" t="str">
        <f>Crowdfunding!G853&amp;COUNTIF(Crowdfunding!G853:G$1001,Crowdfunding!G853)</f>
        <v>successful84</v>
      </c>
      <c r="N853" t="str">
        <f>Crowdfunding!G853</f>
        <v>successful</v>
      </c>
      <c r="O853">
        <f>Crowdfunding!H853</f>
        <v>160</v>
      </c>
    </row>
    <row r="854" spans="13:15" x14ac:dyDescent="0.25">
      <c r="M854" t="str">
        <f>Crowdfunding!G854&amp;COUNTIF(Crowdfunding!G854:G$1001,Crowdfunding!G854)</f>
        <v>failed54</v>
      </c>
      <c r="N854" t="str">
        <f>Crowdfunding!G854</f>
        <v>failed</v>
      </c>
      <c r="O854">
        <f>Crowdfunding!H854</f>
        <v>31</v>
      </c>
    </row>
    <row r="855" spans="13:15" x14ac:dyDescent="0.25">
      <c r="M855" t="str">
        <f>Crowdfunding!G855&amp;COUNTIF(Crowdfunding!G855:G$1001,Crowdfunding!G855)</f>
        <v>successful83</v>
      </c>
      <c r="N855" t="str">
        <f>Crowdfunding!G855</f>
        <v>successful</v>
      </c>
      <c r="O855">
        <f>Crowdfunding!H855</f>
        <v>1467</v>
      </c>
    </row>
    <row r="856" spans="13:15" x14ac:dyDescent="0.25">
      <c r="M856" t="str">
        <f>Crowdfunding!G856&amp;COUNTIF(Crowdfunding!G856:G$1001,Crowdfunding!G856)</f>
        <v>successful82</v>
      </c>
      <c r="N856" t="str">
        <f>Crowdfunding!G856</f>
        <v>successful</v>
      </c>
      <c r="O856">
        <f>Crowdfunding!H856</f>
        <v>2662</v>
      </c>
    </row>
    <row r="857" spans="13:15" x14ac:dyDescent="0.25">
      <c r="M857" t="str">
        <f>Crowdfunding!G857&amp;COUNTIF(Crowdfunding!G857:G$1001,Crowdfunding!G857)</f>
        <v>successful81</v>
      </c>
      <c r="N857" t="str">
        <f>Crowdfunding!G857</f>
        <v>successful</v>
      </c>
      <c r="O857">
        <f>Crowdfunding!H857</f>
        <v>452</v>
      </c>
    </row>
    <row r="858" spans="13:15" x14ac:dyDescent="0.25">
      <c r="M858" t="str">
        <f>Crowdfunding!G858&amp;COUNTIF(Crowdfunding!G858:G$1001,Crowdfunding!G858)</f>
        <v>successful80</v>
      </c>
      <c r="N858" t="str">
        <f>Crowdfunding!G858</f>
        <v>successful</v>
      </c>
      <c r="O858">
        <f>Crowdfunding!H858</f>
        <v>158</v>
      </c>
    </row>
    <row r="859" spans="13:15" x14ac:dyDescent="0.25">
      <c r="M859" t="str">
        <f>Crowdfunding!G859&amp;COUNTIF(Crowdfunding!G859:G$1001,Crowdfunding!G859)</f>
        <v>successful79</v>
      </c>
      <c r="N859" t="str">
        <f>Crowdfunding!G859</f>
        <v>successful</v>
      </c>
      <c r="O859">
        <f>Crowdfunding!H859</f>
        <v>225</v>
      </c>
    </row>
    <row r="860" spans="13:15" x14ac:dyDescent="0.25">
      <c r="M860" t="str">
        <f>Crowdfunding!G860&amp;COUNTIF(Crowdfunding!G860:G$1001,Crowdfunding!G860)</f>
        <v>failed53</v>
      </c>
      <c r="N860" t="str">
        <f>Crowdfunding!G860</f>
        <v>failed</v>
      </c>
      <c r="O860">
        <f>Crowdfunding!H860</f>
        <v>35</v>
      </c>
    </row>
    <row r="861" spans="13:15" x14ac:dyDescent="0.25">
      <c r="M861" t="str">
        <f>Crowdfunding!G861&amp;COUNTIF(Crowdfunding!G861:G$1001,Crowdfunding!G861)</f>
        <v>failed52</v>
      </c>
      <c r="N861" t="str">
        <f>Crowdfunding!G861</f>
        <v>failed</v>
      </c>
      <c r="O861">
        <f>Crowdfunding!H861</f>
        <v>63</v>
      </c>
    </row>
    <row r="862" spans="13:15" x14ac:dyDescent="0.25">
      <c r="M862" t="str">
        <f>Crowdfunding!G862&amp;COUNTIF(Crowdfunding!G862:G$1001,Crowdfunding!G862)</f>
        <v>successful78</v>
      </c>
      <c r="N862" t="str">
        <f>Crowdfunding!G862</f>
        <v>successful</v>
      </c>
      <c r="O862">
        <f>Crowdfunding!H862</f>
        <v>65</v>
      </c>
    </row>
    <row r="863" spans="13:15" x14ac:dyDescent="0.25">
      <c r="M863" t="str">
        <f>Crowdfunding!G863&amp;COUNTIF(Crowdfunding!G863:G$1001,Crowdfunding!G863)</f>
        <v>successful77</v>
      </c>
      <c r="N863" t="str">
        <f>Crowdfunding!G863</f>
        <v>successful</v>
      </c>
      <c r="O863">
        <f>Crowdfunding!H863</f>
        <v>163</v>
      </c>
    </row>
    <row r="864" spans="13:15" x14ac:dyDescent="0.25">
      <c r="M864" t="str">
        <f>Crowdfunding!G864&amp;COUNTIF(Crowdfunding!G864:G$1001,Crowdfunding!G864)</f>
        <v>successful76</v>
      </c>
      <c r="N864" t="str">
        <f>Crowdfunding!G864</f>
        <v>successful</v>
      </c>
      <c r="O864">
        <f>Crowdfunding!H864</f>
        <v>85</v>
      </c>
    </row>
    <row r="865" spans="13:15" x14ac:dyDescent="0.25">
      <c r="M865" t="str">
        <f>Crowdfunding!G865&amp;COUNTIF(Crowdfunding!G865:G$1001,Crowdfunding!G865)</f>
        <v>successful75</v>
      </c>
      <c r="N865" t="str">
        <f>Crowdfunding!G865</f>
        <v>successful</v>
      </c>
      <c r="O865">
        <f>Crowdfunding!H865</f>
        <v>217</v>
      </c>
    </row>
    <row r="866" spans="13:15" x14ac:dyDescent="0.25">
      <c r="M866" t="str">
        <f>Crowdfunding!G866&amp;COUNTIF(Crowdfunding!G866:G$1001,Crowdfunding!G866)</f>
        <v>successful74</v>
      </c>
      <c r="N866" t="str">
        <f>Crowdfunding!G866</f>
        <v>successful</v>
      </c>
      <c r="O866">
        <f>Crowdfunding!H866</f>
        <v>150</v>
      </c>
    </row>
    <row r="867" spans="13:15" x14ac:dyDescent="0.25">
      <c r="M867" t="str">
        <f>Crowdfunding!G867&amp;COUNTIF(Crowdfunding!G867:G$1001,Crowdfunding!G867)</f>
        <v>successful73</v>
      </c>
      <c r="N867" t="str">
        <f>Crowdfunding!G867</f>
        <v>successful</v>
      </c>
      <c r="O867">
        <f>Crowdfunding!H867</f>
        <v>3272</v>
      </c>
    </row>
    <row r="868" spans="13:15" x14ac:dyDescent="0.25">
      <c r="M868" t="str">
        <f>Crowdfunding!G868&amp;COUNTIF(Crowdfunding!G868:G$1001,Crowdfunding!G868)</f>
        <v>canceled8</v>
      </c>
      <c r="N868" t="str">
        <f>Crowdfunding!G868</f>
        <v>canceled</v>
      </c>
      <c r="O868">
        <f>Crowdfunding!H868</f>
        <v>898</v>
      </c>
    </row>
    <row r="869" spans="13:15" x14ac:dyDescent="0.25">
      <c r="M869" t="str">
        <f>Crowdfunding!G869&amp;COUNTIF(Crowdfunding!G869:G$1001,Crowdfunding!G869)</f>
        <v>successful72</v>
      </c>
      <c r="N869" t="str">
        <f>Crowdfunding!G869</f>
        <v>successful</v>
      </c>
      <c r="O869">
        <f>Crowdfunding!H869</f>
        <v>300</v>
      </c>
    </row>
    <row r="870" spans="13:15" x14ac:dyDescent="0.25">
      <c r="M870" t="str">
        <f>Crowdfunding!G870&amp;COUNTIF(Crowdfunding!G870:G$1001,Crowdfunding!G870)</f>
        <v>successful71</v>
      </c>
      <c r="N870" t="str">
        <f>Crowdfunding!G870</f>
        <v>successful</v>
      </c>
      <c r="O870">
        <f>Crowdfunding!H870</f>
        <v>126</v>
      </c>
    </row>
    <row r="871" spans="13:15" x14ac:dyDescent="0.25">
      <c r="M871" t="str">
        <f>Crowdfunding!G871&amp;COUNTIF(Crowdfunding!G871:G$1001,Crowdfunding!G871)</f>
        <v>failed51</v>
      </c>
      <c r="N871" t="str">
        <f>Crowdfunding!G871</f>
        <v>failed</v>
      </c>
      <c r="O871">
        <f>Crowdfunding!H871</f>
        <v>526</v>
      </c>
    </row>
    <row r="872" spans="13:15" x14ac:dyDescent="0.25">
      <c r="M872" t="str">
        <f>Crowdfunding!G872&amp;COUNTIF(Crowdfunding!G872:G$1001,Crowdfunding!G872)</f>
        <v>failed50</v>
      </c>
      <c r="N872" t="str">
        <f>Crowdfunding!G872</f>
        <v>failed</v>
      </c>
      <c r="O872">
        <f>Crowdfunding!H872</f>
        <v>121</v>
      </c>
    </row>
    <row r="873" spans="13:15" x14ac:dyDescent="0.25">
      <c r="M873" t="str">
        <f>Crowdfunding!G873&amp;COUNTIF(Crowdfunding!G873:G$1001,Crowdfunding!G873)</f>
        <v>successful70</v>
      </c>
      <c r="N873" t="str">
        <f>Crowdfunding!G873</f>
        <v>successful</v>
      </c>
      <c r="O873">
        <f>Crowdfunding!H873</f>
        <v>2320</v>
      </c>
    </row>
    <row r="874" spans="13:15" x14ac:dyDescent="0.25">
      <c r="M874" t="str">
        <f>Crowdfunding!G874&amp;COUNTIF(Crowdfunding!G874:G$1001,Crowdfunding!G874)</f>
        <v>successful69</v>
      </c>
      <c r="N874" t="str">
        <f>Crowdfunding!G874</f>
        <v>successful</v>
      </c>
      <c r="O874">
        <f>Crowdfunding!H874</f>
        <v>81</v>
      </c>
    </row>
    <row r="875" spans="13:15" x14ac:dyDescent="0.25">
      <c r="M875" t="str">
        <f>Crowdfunding!G875&amp;COUNTIF(Crowdfunding!G875:G$1001,Crowdfunding!G875)</f>
        <v>successful68</v>
      </c>
      <c r="N875" t="str">
        <f>Crowdfunding!G875</f>
        <v>successful</v>
      </c>
      <c r="O875">
        <f>Crowdfunding!H875</f>
        <v>1887</v>
      </c>
    </row>
    <row r="876" spans="13:15" x14ac:dyDescent="0.25">
      <c r="M876" t="str">
        <f>Crowdfunding!G876&amp;COUNTIF(Crowdfunding!G876:G$1001,Crowdfunding!G876)</f>
        <v>successful67</v>
      </c>
      <c r="N876" t="str">
        <f>Crowdfunding!G876</f>
        <v>successful</v>
      </c>
      <c r="O876">
        <f>Crowdfunding!H876</f>
        <v>4358</v>
      </c>
    </row>
    <row r="877" spans="13:15" x14ac:dyDescent="0.25">
      <c r="M877" t="str">
        <f>Crowdfunding!G877&amp;COUNTIF(Crowdfunding!G877:G$1001,Crowdfunding!G877)</f>
        <v>failed49</v>
      </c>
      <c r="N877" t="str">
        <f>Crowdfunding!G877</f>
        <v>failed</v>
      </c>
      <c r="O877">
        <f>Crowdfunding!H877</f>
        <v>67</v>
      </c>
    </row>
    <row r="878" spans="13:15" x14ac:dyDescent="0.25">
      <c r="M878" t="str">
        <f>Crowdfunding!G878&amp;COUNTIF(Crowdfunding!G878:G$1001,Crowdfunding!G878)</f>
        <v>failed48</v>
      </c>
      <c r="N878" t="str">
        <f>Crowdfunding!G878</f>
        <v>failed</v>
      </c>
      <c r="O878">
        <f>Crowdfunding!H878</f>
        <v>57</v>
      </c>
    </row>
    <row r="879" spans="13:15" x14ac:dyDescent="0.25">
      <c r="M879" t="str">
        <f>Crowdfunding!G879&amp;COUNTIF(Crowdfunding!G879:G$1001,Crowdfunding!G879)</f>
        <v>failed47</v>
      </c>
      <c r="N879" t="str">
        <f>Crowdfunding!G879</f>
        <v>failed</v>
      </c>
      <c r="O879">
        <f>Crowdfunding!H879</f>
        <v>1229</v>
      </c>
    </row>
    <row r="880" spans="13:15" x14ac:dyDescent="0.25">
      <c r="M880" t="str">
        <f>Crowdfunding!G880&amp;COUNTIF(Crowdfunding!G880:G$1001,Crowdfunding!G880)</f>
        <v>failed46</v>
      </c>
      <c r="N880" t="str">
        <f>Crowdfunding!G880</f>
        <v>failed</v>
      </c>
      <c r="O880">
        <f>Crowdfunding!H880</f>
        <v>12</v>
      </c>
    </row>
    <row r="881" spans="13:15" x14ac:dyDescent="0.25">
      <c r="M881" t="str">
        <f>Crowdfunding!G881&amp;COUNTIF(Crowdfunding!G881:G$1001,Crowdfunding!G881)</f>
        <v>successful66</v>
      </c>
      <c r="N881" t="str">
        <f>Crowdfunding!G881</f>
        <v>successful</v>
      </c>
      <c r="O881">
        <f>Crowdfunding!H881</f>
        <v>53</v>
      </c>
    </row>
    <row r="882" spans="13:15" x14ac:dyDescent="0.25">
      <c r="M882" t="str">
        <f>Crowdfunding!G882&amp;COUNTIF(Crowdfunding!G882:G$1001,Crowdfunding!G882)</f>
        <v>successful65</v>
      </c>
      <c r="N882" t="str">
        <f>Crowdfunding!G882</f>
        <v>successful</v>
      </c>
      <c r="O882">
        <f>Crowdfunding!H882</f>
        <v>2414</v>
      </c>
    </row>
    <row r="883" spans="13:15" x14ac:dyDescent="0.25">
      <c r="M883" t="str">
        <f>Crowdfunding!G883&amp;COUNTIF(Crowdfunding!G883:G$1001,Crowdfunding!G883)</f>
        <v>failed45</v>
      </c>
      <c r="N883" t="str">
        <f>Crowdfunding!G883</f>
        <v>failed</v>
      </c>
      <c r="O883">
        <f>Crowdfunding!H883</f>
        <v>452</v>
      </c>
    </row>
    <row r="884" spans="13:15" x14ac:dyDescent="0.25">
      <c r="M884" t="str">
        <f>Crowdfunding!G884&amp;COUNTIF(Crowdfunding!G884:G$1001,Crowdfunding!G884)</f>
        <v>successful64</v>
      </c>
      <c r="N884" t="str">
        <f>Crowdfunding!G884</f>
        <v>successful</v>
      </c>
      <c r="O884">
        <f>Crowdfunding!H884</f>
        <v>80</v>
      </c>
    </row>
    <row r="885" spans="13:15" x14ac:dyDescent="0.25">
      <c r="M885" t="str">
        <f>Crowdfunding!G885&amp;COUNTIF(Crowdfunding!G885:G$1001,Crowdfunding!G885)</f>
        <v>successful63</v>
      </c>
      <c r="N885" t="str">
        <f>Crowdfunding!G885</f>
        <v>successful</v>
      </c>
      <c r="O885">
        <f>Crowdfunding!H885</f>
        <v>193</v>
      </c>
    </row>
    <row r="886" spans="13:15" x14ac:dyDescent="0.25">
      <c r="M886" t="str">
        <f>Crowdfunding!G886&amp;COUNTIF(Crowdfunding!G886:G$1001,Crowdfunding!G886)</f>
        <v>failed44</v>
      </c>
      <c r="N886" t="str">
        <f>Crowdfunding!G886</f>
        <v>failed</v>
      </c>
      <c r="O886">
        <f>Crowdfunding!H886</f>
        <v>1886</v>
      </c>
    </row>
    <row r="887" spans="13:15" x14ac:dyDescent="0.25">
      <c r="M887" t="str">
        <f>Crowdfunding!G887&amp;COUNTIF(Crowdfunding!G887:G$1001,Crowdfunding!G887)</f>
        <v>successful62</v>
      </c>
      <c r="N887" t="str">
        <f>Crowdfunding!G887</f>
        <v>successful</v>
      </c>
      <c r="O887">
        <f>Crowdfunding!H887</f>
        <v>52</v>
      </c>
    </row>
    <row r="888" spans="13:15" x14ac:dyDescent="0.25">
      <c r="M888" t="str">
        <f>Crowdfunding!G888&amp;COUNTIF(Crowdfunding!G888:G$1001,Crowdfunding!G888)</f>
        <v>failed43</v>
      </c>
      <c r="N888" t="str">
        <f>Crowdfunding!G888</f>
        <v>failed</v>
      </c>
      <c r="O888">
        <f>Crowdfunding!H888</f>
        <v>1825</v>
      </c>
    </row>
    <row r="889" spans="13:15" x14ac:dyDescent="0.25">
      <c r="M889" t="str">
        <f>Crowdfunding!G889&amp;COUNTIF(Crowdfunding!G889:G$1001,Crowdfunding!G889)</f>
        <v>failed42</v>
      </c>
      <c r="N889" t="str">
        <f>Crowdfunding!G889</f>
        <v>failed</v>
      </c>
      <c r="O889">
        <f>Crowdfunding!H889</f>
        <v>31</v>
      </c>
    </row>
    <row r="890" spans="13:15" x14ac:dyDescent="0.25">
      <c r="M890" t="str">
        <f>Crowdfunding!G890&amp;COUNTIF(Crowdfunding!G890:G$1001,Crowdfunding!G890)</f>
        <v>successful61</v>
      </c>
      <c r="N890" t="str">
        <f>Crowdfunding!G890</f>
        <v>successful</v>
      </c>
      <c r="O890">
        <f>Crowdfunding!H890</f>
        <v>290</v>
      </c>
    </row>
    <row r="891" spans="13:15" x14ac:dyDescent="0.25">
      <c r="M891" t="str">
        <f>Crowdfunding!G891&amp;COUNTIF(Crowdfunding!G891:G$1001,Crowdfunding!G891)</f>
        <v>successful60</v>
      </c>
      <c r="N891" t="str">
        <f>Crowdfunding!G891</f>
        <v>successful</v>
      </c>
      <c r="O891">
        <f>Crowdfunding!H891</f>
        <v>122</v>
      </c>
    </row>
    <row r="892" spans="13:15" x14ac:dyDescent="0.25">
      <c r="M892" t="str">
        <f>Crowdfunding!G892&amp;COUNTIF(Crowdfunding!G892:G$1001,Crowdfunding!G892)</f>
        <v>successful59</v>
      </c>
      <c r="N892" t="str">
        <f>Crowdfunding!G892</f>
        <v>successful</v>
      </c>
      <c r="O892">
        <f>Crowdfunding!H892</f>
        <v>1470</v>
      </c>
    </row>
    <row r="893" spans="13:15" x14ac:dyDescent="0.25">
      <c r="M893" t="str">
        <f>Crowdfunding!G893&amp;COUNTIF(Crowdfunding!G893:G$1001,Crowdfunding!G893)</f>
        <v>successful58</v>
      </c>
      <c r="N893" t="str">
        <f>Crowdfunding!G893</f>
        <v>successful</v>
      </c>
      <c r="O893">
        <f>Crowdfunding!H893</f>
        <v>165</v>
      </c>
    </row>
    <row r="894" spans="13:15" x14ac:dyDescent="0.25">
      <c r="M894" t="str">
        <f>Crowdfunding!G894&amp;COUNTIF(Crowdfunding!G894:G$1001,Crowdfunding!G894)</f>
        <v>successful57</v>
      </c>
      <c r="N894" t="str">
        <f>Crowdfunding!G894</f>
        <v>successful</v>
      </c>
      <c r="O894">
        <f>Crowdfunding!H894</f>
        <v>182</v>
      </c>
    </row>
    <row r="895" spans="13:15" x14ac:dyDescent="0.25">
      <c r="M895" t="str">
        <f>Crowdfunding!G895&amp;COUNTIF(Crowdfunding!G895:G$1001,Crowdfunding!G895)</f>
        <v>successful56</v>
      </c>
      <c r="N895" t="str">
        <f>Crowdfunding!G895</f>
        <v>successful</v>
      </c>
      <c r="O895">
        <f>Crowdfunding!H895</f>
        <v>199</v>
      </c>
    </row>
    <row r="896" spans="13:15" x14ac:dyDescent="0.25">
      <c r="M896" t="str">
        <f>Crowdfunding!G896&amp;COUNTIF(Crowdfunding!G896:G$1001,Crowdfunding!G896)</f>
        <v>successful55</v>
      </c>
      <c r="N896" t="str">
        <f>Crowdfunding!G896</f>
        <v>successful</v>
      </c>
      <c r="O896">
        <f>Crowdfunding!H896</f>
        <v>56</v>
      </c>
    </row>
    <row r="897" spans="13:15" x14ac:dyDescent="0.25">
      <c r="M897" t="str">
        <f>Crowdfunding!G897&amp;COUNTIF(Crowdfunding!G897:G$1001,Crowdfunding!G897)</f>
        <v>failed41</v>
      </c>
      <c r="N897" t="str">
        <f>Crowdfunding!G897</f>
        <v>failed</v>
      </c>
      <c r="O897">
        <f>Crowdfunding!H897</f>
        <v>107</v>
      </c>
    </row>
    <row r="898" spans="13:15" x14ac:dyDescent="0.25">
      <c r="M898" t="str">
        <f>Crowdfunding!G898&amp;COUNTIF(Crowdfunding!G898:G$1001,Crowdfunding!G898)</f>
        <v>successful54</v>
      </c>
      <c r="N898" t="str">
        <f>Crowdfunding!G898</f>
        <v>successful</v>
      </c>
      <c r="O898">
        <f>Crowdfunding!H898</f>
        <v>1460</v>
      </c>
    </row>
    <row r="899" spans="13:15" x14ac:dyDescent="0.25">
      <c r="M899" t="str">
        <f>Crowdfunding!G899&amp;COUNTIF(Crowdfunding!G899:G$1001,Crowdfunding!G899)</f>
        <v>failed40</v>
      </c>
      <c r="N899" t="str">
        <f>Crowdfunding!G899</f>
        <v>failed</v>
      </c>
      <c r="O899">
        <f>Crowdfunding!H899</f>
        <v>27</v>
      </c>
    </row>
    <row r="900" spans="13:15" x14ac:dyDescent="0.25">
      <c r="M900" t="str">
        <f>Crowdfunding!G900&amp;COUNTIF(Crowdfunding!G900:G$1001,Crowdfunding!G900)</f>
        <v>failed39</v>
      </c>
      <c r="N900" t="str">
        <f>Crowdfunding!G900</f>
        <v>failed</v>
      </c>
      <c r="O900">
        <f>Crowdfunding!H900</f>
        <v>1221</v>
      </c>
    </row>
    <row r="901" spans="13:15" x14ac:dyDescent="0.25">
      <c r="M901" t="str">
        <f>Crowdfunding!G901&amp;COUNTIF(Crowdfunding!G901:G$1001,Crowdfunding!G901)</f>
        <v>successful53</v>
      </c>
      <c r="N901" t="str">
        <f>Crowdfunding!G901</f>
        <v>successful</v>
      </c>
      <c r="O901">
        <f>Crowdfunding!H901</f>
        <v>123</v>
      </c>
    </row>
    <row r="902" spans="13:15" x14ac:dyDescent="0.25">
      <c r="M902" t="str">
        <f>Crowdfunding!G902&amp;COUNTIF(Crowdfunding!G902:G$1001,Crowdfunding!G902)</f>
        <v>failed38</v>
      </c>
      <c r="N902" t="str">
        <f>Crowdfunding!G902</f>
        <v>failed</v>
      </c>
      <c r="O902">
        <f>Crowdfunding!H902</f>
        <v>1</v>
      </c>
    </row>
    <row r="903" spans="13:15" x14ac:dyDescent="0.25">
      <c r="M903" t="str">
        <f>Crowdfunding!G903&amp;COUNTIF(Crowdfunding!G903:G$1001,Crowdfunding!G903)</f>
        <v>successful52</v>
      </c>
      <c r="N903" t="str">
        <f>Crowdfunding!G903</f>
        <v>successful</v>
      </c>
      <c r="O903">
        <f>Crowdfunding!H903</f>
        <v>159</v>
      </c>
    </row>
    <row r="904" spans="13:15" x14ac:dyDescent="0.25">
      <c r="M904" t="str">
        <f>Crowdfunding!G904&amp;COUNTIF(Crowdfunding!G904:G$1001,Crowdfunding!G904)</f>
        <v>successful51</v>
      </c>
      <c r="N904" t="str">
        <f>Crowdfunding!G904</f>
        <v>successful</v>
      </c>
      <c r="O904">
        <f>Crowdfunding!H904</f>
        <v>110</v>
      </c>
    </row>
    <row r="905" spans="13:15" x14ac:dyDescent="0.25">
      <c r="M905" t="str">
        <f>Crowdfunding!G905&amp;COUNTIF(Crowdfunding!G905:G$1001,Crowdfunding!G905)</f>
        <v>live3</v>
      </c>
      <c r="N905" t="str">
        <f>Crowdfunding!G905</f>
        <v>live</v>
      </c>
      <c r="O905">
        <f>Crowdfunding!H905</f>
        <v>14</v>
      </c>
    </row>
    <row r="906" spans="13:15" x14ac:dyDescent="0.25">
      <c r="M906" t="str">
        <f>Crowdfunding!G906&amp;COUNTIF(Crowdfunding!G906:G$1001,Crowdfunding!G906)</f>
        <v>failed37</v>
      </c>
      <c r="N906" t="str">
        <f>Crowdfunding!G906</f>
        <v>failed</v>
      </c>
      <c r="O906">
        <f>Crowdfunding!H906</f>
        <v>16</v>
      </c>
    </row>
    <row r="907" spans="13:15" x14ac:dyDescent="0.25">
      <c r="M907" t="str">
        <f>Crowdfunding!G907&amp;COUNTIF(Crowdfunding!G907:G$1001,Crowdfunding!G907)</f>
        <v>successful50</v>
      </c>
      <c r="N907" t="str">
        <f>Crowdfunding!G907</f>
        <v>successful</v>
      </c>
      <c r="O907">
        <f>Crowdfunding!H907</f>
        <v>236</v>
      </c>
    </row>
    <row r="908" spans="13:15" x14ac:dyDescent="0.25">
      <c r="M908" t="str">
        <f>Crowdfunding!G908&amp;COUNTIF(Crowdfunding!G908:G$1001,Crowdfunding!G908)</f>
        <v>successful49</v>
      </c>
      <c r="N908" t="str">
        <f>Crowdfunding!G908</f>
        <v>successful</v>
      </c>
      <c r="O908">
        <f>Crowdfunding!H908</f>
        <v>191</v>
      </c>
    </row>
    <row r="909" spans="13:15" x14ac:dyDescent="0.25">
      <c r="M909" t="str">
        <f>Crowdfunding!G909&amp;COUNTIF(Crowdfunding!G909:G$1001,Crowdfunding!G909)</f>
        <v>failed36</v>
      </c>
      <c r="N909" t="str">
        <f>Crowdfunding!G909</f>
        <v>failed</v>
      </c>
      <c r="O909">
        <f>Crowdfunding!H909</f>
        <v>41</v>
      </c>
    </row>
    <row r="910" spans="13:15" x14ac:dyDescent="0.25">
      <c r="M910" t="str">
        <f>Crowdfunding!G910&amp;COUNTIF(Crowdfunding!G910:G$1001,Crowdfunding!G910)</f>
        <v>successful48</v>
      </c>
      <c r="N910" t="str">
        <f>Crowdfunding!G910</f>
        <v>successful</v>
      </c>
      <c r="O910">
        <f>Crowdfunding!H910</f>
        <v>3934</v>
      </c>
    </row>
    <row r="911" spans="13:15" x14ac:dyDescent="0.25">
      <c r="M911" t="str">
        <f>Crowdfunding!G911&amp;COUNTIF(Crowdfunding!G911:G$1001,Crowdfunding!G911)</f>
        <v>successful47</v>
      </c>
      <c r="N911" t="str">
        <f>Crowdfunding!G911</f>
        <v>successful</v>
      </c>
      <c r="O911">
        <f>Crowdfunding!H911</f>
        <v>80</v>
      </c>
    </row>
    <row r="912" spans="13:15" x14ac:dyDescent="0.25">
      <c r="M912" t="str">
        <f>Crowdfunding!G912&amp;COUNTIF(Crowdfunding!G912:G$1001,Crowdfunding!G912)</f>
        <v>canceled7</v>
      </c>
      <c r="N912" t="str">
        <f>Crowdfunding!G912</f>
        <v>canceled</v>
      </c>
      <c r="O912">
        <f>Crowdfunding!H912</f>
        <v>296</v>
      </c>
    </row>
    <row r="913" spans="13:15" x14ac:dyDescent="0.25">
      <c r="M913" t="str">
        <f>Crowdfunding!G913&amp;COUNTIF(Crowdfunding!G913:G$1001,Crowdfunding!G913)</f>
        <v>successful46</v>
      </c>
      <c r="N913" t="str">
        <f>Crowdfunding!G913</f>
        <v>successful</v>
      </c>
      <c r="O913">
        <f>Crowdfunding!H913</f>
        <v>462</v>
      </c>
    </row>
    <row r="914" spans="13:15" x14ac:dyDescent="0.25">
      <c r="M914" t="str">
        <f>Crowdfunding!G914&amp;COUNTIF(Crowdfunding!G914:G$1001,Crowdfunding!G914)</f>
        <v>successful45</v>
      </c>
      <c r="N914" t="str">
        <f>Crowdfunding!G914</f>
        <v>successful</v>
      </c>
      <c r="O914">
        <f>Crowdfunding!H914</f>
        <v>179</v>
      </c>
    </row>
    <row r="915" spans="13:15" x14ac:dyDescent="0.25">
      <c r="M915" t="str">
        <f>Crowdfunding!G915&amp;COUNTIF(Crowdfunding!G915:G$1001,Crowdfunding!G915)</f>
        <v>failed35</v>
      </c>
      <c r="N915" t="str">
        <f>Crowdfunding!G915</f>
        <v>failed</v>
      </c>
      <c r="O915">
        <f>Crowdfunding!H915</f>
        <v>523</v>
      </c>
    </row>
    <row r="916" spans="13:15" x14ac:dyDescent="0.25">
      <c r="M916" t="str">
        <f>Crowdfunding!G916&amp;COUNTIF(Crowdfunding!G916:G$1001,Crowdfunding!G916)</f>
        <v>failed34</v>
      </c>
      <c r="N916" t="str">
        <f>Crowdfunding!G916</f>
        <v>failed</v>
      </c>
      <c r="O916">
        <f>Crowdfunding!H916</f>
        <v>141</v>
      </c>
    </row>
    <row r="917" spans="13:15" x14ac:dyDescent="0.25">
      <c r="M917" t="str">
        <f>Crowdfunding!G917&amp;COUNTIF(Crowdfunding!G917:G$1001,Crowdfunding!G917)</f>
        <v>successful44</v>
      </c>
      <c r="N917" t="str">
        <f>Crowdfunding!G917</f>
        <v>successful</v>
      </c>
      <c r="O917">
        <f>Crowdfunding!H917</f>
        <v>1866</v>
      </c>
    </row>
    <row r="918" spans="13:15" x14ac:dyDescent="0.25">
      <c r="M918" t="str">
        <f>Crowdfunding!G918&amp;COUNTIF(Crowdfunding!G918:G$1001,Crowdfunding!G918)</f>
        <v>failed33</v>
      </c>
      <c r="N918" t="str">
        <f>Crowdfunding!G918</f>
        <v>failed</v>
      </c>
      <c r="O918">
        <f>Crowdfunding!H918</f>
        <v>52</v>
      </c>
    </row>
    <row r="919" spans="13:15" x14ac:dyDescent="0.25">
      <c r="M919" t="str">
        <f>Crowdfunding!G919&amp;COUNTIF(Crowdfunding!G919:G$1001,Crowdfunding!G919)</f>
        <v>live2</v>
      </c>
      <c r="N919" t="str">
        <f>Crowdfunding!G919</f>
        <v>live</v>
      </c>
      <c r="O919">
        <f>Crowdfunding!H919</f>
        <v>27</v>
      </c>
    </row>
    <row r="920" spans="13:15" x14ac:dyDescent="0.25">
      <c r="M920" t="str">
        <f>Crowdfunding!G920&amp;COUNTIF(Crowdfunding!G920:G$1001,Crowdfunding!G920)</f>
        <v>successful43</v>
      </c>
      <c r="N920" t="str">
        <f>Crowdfunding!G920</f>
        <v>successful</v>
      </c>
      <c r="O920">
        <f>Crowdfunding!H920</f>
        <v>156</v>
      </c>
    </row>
    <row r="921" spans="13:15" x14ac:dyDescent="0.25">
      <c r="M921" t="str">
        <f>Crowdfunding!G921&amp;COUNTIF(Crowdfunding!G921:G$1001,Crowdfunding!G921)</f>
        <v>failed32</v>
      </c>
      <c r="N921" t="str">
        <f>Crowdfunding!G921</f>
        <v>failed</v>
      </c>
      <c r="O921">
        <f>Crowdfunding!H921</f>
        <v>225</v>
      </c>
    </row>
    <row r="922" spans="13:15" x14ac:dyDescent="0.25">
      <c r="M922" t="str">
        <f>Crowdfunding!G922&amp;COUNTIF(Crowdfunding!G922:G$1001,Crowdfunding!G922)</f>
        <v>successful42</v>
      </c>
      <c r="N922" t="str">
        <f>Crowdfunding!G922</f>
        <v>successful</v>
      </c>
      <c r="O922">
        <f>Crowdfunding!H922</f>
        <v>255</v>
      </c>
    </row>
    <row r="923" spans="13:15" x14ac:dyDescent="0.25">
      <c r="M923" t="str">
        <f>Crowdfunding!G923&amp;COUNTIF(Crowdfunding!G923:G$1001,Crowdfunding!G923)</f>
        <v>failed31</v>
      </c>
      <c r="N923" t="str">
        <f>Crowdfunding!G923</f>
        <v>failed</v>
      </c>
      <c r="O923">
        <f>Crowdfunding!H923</f>
        <v>38</v>
      </c>
    </row>
    <row r="924" spans="13:15" x14ac:dyDescent="0.25">
      <c r="M924" t="str">
        <f>Crowdfunding!G924&amp;COUNTIF(Crowdfunding!G924:G$1001,Crowdfunding!G924)</f>
        <v>successful41</v>
      </c>
      <c r="N924" t="str">
        <f>Crowdfunding!G924</f>
        <v>successful</v>
      </c>
      <c r="O924">
        <f>Crowdfunding!H924</f>
        <v>2261</v>
      </c>
    </row>
    <row r="925" spans="13:15" x14ac:dyDescent="0.25">
      <c r="M925" t="str">
        <f>Crowdfunding!G925&amp;COUNTIF(Crowdfunding!G925:G$1001,Crowdfunding!G925)</f>
        <v>successful40</v>
      </c>
      <c r="N925" t="str">
        <f>Crowdfunding!G925</f>
        <v>successful</v>
      </c>
      <c r="O925">
        <f>Crowdfunding!H925</f>
        <v>40</v>
      </c>
    </row>
    <row r="926" spans="13:15" x14ac:dyDescent="0.25">
      <c r="M926" t="str">
        <f>Crowdfunding!G926&amp;COUNTIF(Crowdfunding!G926:G$1001,Crowdfunding!G926)</f>
        <v>successful39</v>
      </c>
      <c r="N926" t="str">
        <f>Crowdfunding!G926</f>
        <v>successful</v>
      </c>
      <c r="O926">
        <f>Crowdfunding!H926</f>
        <v>2289</v>
      </c>
    </row>
    <row r="927" spans="13:15" x14ac:dyDescent="0.25">
      <c r="M927" t="str">
        <f>Crowdfunding!G927&amp;COUNTIF(Crowdfunding!G927:G$1001,Crowdfunding!G927)</f>
        <v>successful38</v>
      </c>
      <c r="N927" t="str">
        <f>Crowdfunding!G927</f>
        <v>successful</v>
      </c>
      <c r="O927">
        <f>Crowdfunding!H927</f>
        <v>65</v>
      </c>
    </row>
    <row r="928" spans="13:15" x14ac:dyDescent="0.25">
      <c r="M928" t="str">
        <f>Crowdfunding!G928&amp;COUNTIF(Crowdfunding!G928:G$1001,Crowdfunding!G928)</f>
        <v>failed30</v>
      </c>
      <c r="N928" t="str">
        <f>Crowdfunding!G928</f>
        <v>failed</v>
      </c>
      <c r="O928">
        <f>Crowdfunding!H928</f>
        <v>15</v>
      </c>
    </row>
    <row r="929" spans="13:15" x14ac:dyDescent="0.25">
      <c r="M929" t="str">
        <f>Crowdfunding!G929&amp;COUNTIF(Crowdfunding!G929:G$1001,Crowdfunding!G929)</f>
        <v>failed29</v>
      </c>
      <c r="N929" t="str">
        <f>Crowdfunding!G929</f>
        <v>failed</v>
      </c>
      <c r="O929">
        <f>Crowdfunding!H929</f>
        <v>37</v>
      </c>
    </row>
    <row r="930" spans="13:15" x14ac:dyDescent="0.25">
      <c r="M930" t="str">
        <f>Crowdfunding!G930&amp;COUNTIF(Crowdfunding!G930:G$1001,Crowdfunding!G930)</f>
        <v>successful37</v>
      </c>
      <c r="N930" t="str">
        <f>Crowdfunding!G930</f>
        <v>successful</v>
      </c>
      <c r="O930">
        <f>Crowdfunding!H930</f>
        <v>3777</v>
      </c>
    </row>
    <row r="931" spans="13:15" x14ac:dyDescent="0.25">
      <c r="M931" t="str">
        <f>Crowdfunding!G931&amp;COUNTIF(Crowdfunding!G931:G$1001,Crowdfunding!G931)</f>
        <v>successful36</v>
      </c>
      <c r="N931" t="str">
        <f>Crowdfunding!G931</f>
        <v>successful</v>
      </c>
      <c r="O931">
        <f>Crowdfunding!H931</f>
        <v>184</v>
      </c>
    </row>
    <row r="932" spans="13:15" x14ac:dyDescent="0.25">
      <c r="M932" t="str">
        <f>Crowdfunding!G932&amp;COUNTIF(Crowdfunding!G932:G$1001,Crowdfunding!G932)</f>
        <v>successful35</v>
      </c>
      <c r="N932" t="str">
        <f>Crowdfunding!G932</f>
        <v>successful</v>
      </c>
      <c r="O932">
        <f>Crowdfunding!H932</f>
        <v>85</v>
      </c>
    </row>
    <row r="933" spans="13:15" x14ac:dyDescent="0.25">
      <c r="M933" t="str">
        <f>Crowdfunding!G933&amp;COUNTIF(Crowdfunding!G933:G$1001,Crowdfunding!G933)</f>
        <v>failed28</v>
      </c>
      <c r="N933" t="str">
        <f>Crowdfunding!G933</f>
        <v>failed</v>
      </c>
      <c r="O933">
        <f>Crowdfunding!H933</f>
        <v>112</v>
      </c>
    </row>
    <row r="934" spans="13:15" x14ac:dyDescent="0.25">
      <c r="M934" t="str">
        <f>Crowdfunding!G934&amp;COUNTIF(Crowdfunding!G934:G$1001,Crowdfunding!G934)</f>
        <v>successful34</v>
      </c>
      <c r="N934" t="str">
        <f>Crowdfunding!G934</f>
        <v>successful</v>
      </c>
      <c r="O934">
        <f>Crowdfunding!H934</f>
        <v>144</v>
      </c>
    </row>
    <row r="935" spans="13:15" x14ac:dyDescent="0.25">
      <c r="M935" t="str">
        <f>Crowdfunding!G935&amp;COUNTIF(Crowdfunding!G935:G$1001,Crowdfunding!G935)</f>
        <v>successful33</v>
      </c>
      <c r="N935" t="str">
        <f>Crowdfunding!G935</f>
        <v>successful</v>
      </c>
      <c r="O935">
        <f>Crowdfunding!H935</f>
        <v>1902</v>
      </c>
    </row>
    <row r="936" spans="13:15" x14ac:dyDescent="0.25">
      <c r="M936" t="str">
        <f>Crowdfunding!G936&amp;COUNTIF(Crowdfunding!G936:G$1001,Crowdfunding!G936)</f>
        <v>successful32</v>
      </c>
      <c r="N936" t="str">
        <f>Crowdfunding!G936</f>
        <v>successful</v>
      </c>
      <c r="O936">
        <f>Crowdfunding!H936</f>
        <v>105</v>
      </c>
    </row>
    <row r="937" spans="13:15" x14ac:dyDescent="0.25">
      <c r="M937" t="str">
        <f>Crowdfunding!G937&amp;COUNTIF(Crowdfunding!G937:G$1001,Crowdfunding!G937)</f>
        <v>successful31</v>
      </c>
      <c r="N937" t="str">
        <f>Crowdfunding!G937</f>
        <v>successful</v>
      </c>
      <c r="O937">
        <f>Crowdfunding!H937</f>
        <v>132</v>
      </c>
    </row>
    <row r="938" spans="13:15" x14ac:dyDescent="0.25">
      <c r="M938" t="str">
        <f>Crowdfunding!G938&amp;COUNTIF(Crowdfunding!G938:G$1001,Crowdfunding!G938)</f>
        <v>failed27</v>
      </c>
      <c r="N938" t="str">
        <f>Crowdfunding!G938</f>
        <v>failed</v>
      </c>
      <c r="O938">
        <f>Crowdfunding!H938</f>
        <v>21</v>
      </c>
    </row>
    <row r="939" spans="13:15" x14ac:dyDescent="0.25">
      <c r="M939" t="str">
        <f>Crowdfunding!G939&amp;COUNTIF(Crowdfunding!G939:G$1001,Crowdfunding!G939)</f>
        <v>canceled6</v>
      </c>
      <c r="N939" t="str">
        <f>Crowdfunding!G939</f>
        <v>canceled</v>
      </c>
      <c r="O939">
        <f>Crowdfunding!H939</f>
        <v>976</v>
      </c>
    </row>
    <row r="940" spans="13:15" x14ac:dyDescent="0.25">
      <c r="M940" t="str">
        <f>Crowdfunding!G940&amp;COUNTIF(Crowdfunding!G940:G$1001,Crowdfunding!G940)</f>
        <v>successful30</v>
      </c>
      <c r="N940" t="str">
        <f>Crowdfunding!G940</f>
        <v>successful</v>
      </c>
      <c r="O940">
        <f>Crowdfunding!H940</f>
        <v>96</v>
      </c>
    </row>
    <row r="941" spans="13:15" x14ac:dyDescent="0.25">
      <c r="M941" t="str">
        <f>Crowdfunding!G941&amp;COUNTIF(Crowdfunding!G941:G$1001,Crowdfunding!G941)</f>
        <v>failed26</v>
      </c>
      <c r="N941" t="str">
        <f>Crowdfunding!G941</f>
        <v>failed</v>
      </c>
      <c r="O941">
        <f>Crowdfunding!H941</f>
        <v>67</v>
      </c>
    </row>
    <row r="942" spans="13:15" x14ac:dyDescent="0.25">
      <c r="M942" t="str">
        <f>Crowdfunding!G942&amp;COUNTIF(Crowdfunding!G942:G$1001,Crowdfunding!G942)</f>
        <v>live1</v>
      </c>
      <c r="N942" t="str">
        <f>Crowdfunding!G942</f>
        <v>live</v>
      </c>
      <c r="O942">
        <f>Crowdfunding!H942</f>
        <v>66</v>
      </c>
    </row>
    <row r="943" spans="13:15" x14ac:dyDescent="0.25">
      <c r="M943" t="str">
        <f>Crowdfunding!G943&amp;COUNTIF(Crowdfunding!G943:G$1001,Crowdfunding!G943)</f>
        <v>failed25</v>
      </c>
      <c r="N943" t="str">
        <f>Crowdfunding!G943</f>
        <v>failed</v>
      </c>
      <c r="O943">
        <f>Crowdfunding!H943</f>
        <v>78</v>
      </c>
    </row>
    <row r="944" spans="13:15" x14ac:dyDescent="0.25">
      <c r="M944" t="str">
        <f>Crowdfunding!G944&amp;COUNTIF(Crowdfunding!G944:G$1001,Crowdfunding!G944)</f>
        <v>failed24</v>
      </c>
      <c r="N944" t="str">
        <f>Crowdfunding!G944</f>
        <v>failed</v>
      </c>
      <c r="O944">
        <f>Crowdfunding!H944</f>
        <v>67</v>
      </c>
    </row>
    <row r="945" spans="13:15" x14ac:dyDescent="0.25">
      <c r="M945" t="str">
        <f>Crowdfunding!G945&amp;COUNTIF(Crowdfunding!G945:G$1001,Crowdfunding!G945)</f>
        <v>successful29</v>
      </c>
      <c r="N945" t="str">
        <f>Crowdfunding!G945</f>
        <v>successful</v>
      </c>
      <c r="O945">
        <f>Crowdfunding!H945</f>
        <v>114</v>
      </c>
    </row>
    <row r="946" spans="13:15" x14ac:dyDescent="0.25">
      <c r="M946" t="str">
        <f>Crowdfunding!G946&amp;COUNTIF(Crowdfunding!G946:G$1001,Crowdfunding!G946)</f>
        <v>failed23</v>
      </c>
      <c r="N946" t="str">
        <f>Crowdfunding!G946</f>
        <v>failed</v>
      </c>
      <c r="O946">
        <f>Crowdfunding!H946</f>
        <v>263</v>
      </c>
    </row>
    <row r="947" spans="13:15" x14ac:dyDescent="0.25">
      <c r="M947" t="str">
        <f>Crowdfunding!G947&amp;COUNTIF(Crowdfunding!G947:G$1001,Crowdfunding!G947)</f>
        <v>failed22</v>
      </c>
      <c r="N947" t="str">
        <f>Crowdfunding!G947</f>
        <v>failed</v>
      </c>
      <c r="O947">
        <f>Crowdfunding!H947</f>
        <v>1691</v>
      </c>
    </row>
    <row r="948" spans="13:15" x14ac:dyDescent="0.25">
      <c r="M948" t="str">
        <f>Crowdfunding!G948&amp;COUNTIF(Crowdfunding!G948:G$1001,Crowdfunding!G948)</f>
        <v>failed21</v>
      </c>
      <c r="N948" t="str">
        <f>Crowdfunding!G948</f>
        <v>failed</v>
      </c>
      <c r="O948">
        <f>Crowdfunding!H948</f>
        <v>181</v>
      </c>
    </row>
    <row r="949" spans="13:15" x14ac:dyDescent="0.25">
      <c r="M949" t="str">
        <f>Crowdfunding!G949&amp;COUNTIF(Crowdfunding!G949:G$1001,Crowdfunding!G949)</f>
        <v>failed20</v>
      </c>
      <c r="N949" t="str">
        <f>Crowdfunding!G949</f>
        <v>failed</v>
      </c>
      <c r="O949">
        <f>Crowdfunding!H949</f>
        <v>13</v>
      </c>
    </row>
    <row r="950" spans="13:15" x14ac:dyDescent="0.25">
      <c r="M950" t="str">
        <f>Crowdfunding!G950&amp;COUNTIF(Crowdfunding!G950:G$1001,Crowdfunding!G950)</f>
        <v>canceled5</v>
      </c>
      <c r="N950" t="str">
        <f>Crowdfunding!G950</f>
        <v>canceled</v>
      </c>
      <c r="O950">
        <f>Crowdfunding!H950</f>
        <v>160</v>
      </c>
    </row>
    <row r="951" spans="13:15" x14ac:dyDescent="0.25">
      <c r="M951" t="str">
        <f>Crowdfunding!G951&amp;COUNTIF(Crowdfunding!G951:G$1001,Crowdfunding!G951)</f>
        <v>successful28</v>
      </c>
      <c r="N951" t="str">
        <f>Crowdfunding!G951</f>
        <v>successful</v>
      </c>
      <c r="O951">
        <f>Crowdfunding!H951</f>
        <v>203</v>
      </c>
    </row>
    <row r="952" spans="13:15" x14ac:dyDescent="0.25">
      <c r="M952" t="str">
        <f>Crowdfunding!G952&amp;COUNTIF(Crowdfunding!G952:G$1001,Crowdfunding!G952)</f>
        <v>failed19</v>
      </c>
      <c r="N952" t="str">
        <f>Crowdfunding!G952</f>
        <v>failed</v>
      </c>
      <c r="O952">
        <f>Crowdfunding!H952</f>
        <v>1</v>
      </c>
    </row>
    <row r="953" spans="13:15" x14ac:dyDescent="0.25">
      <c r="M953" t="str">
        <f>Crowdfunding!G953&amp;COUNTIF(Crowdfunding!G953:G$1001,Crowdfunding!G953)</f>
        <v>successful27</v>
      </c>
      <c r="N953" t="str">
        <f>Crowdfunding!G953</f>
        <v>successful</v>
      </c>
      <c r="O953">
        <f>Crowdfunding!H953</f>
        <v>1559</v>
      </c>
    </row>
    <row r="954" spans="13:15" x14ac:dyDescent="0.25">
      <c r="M954" t="str">
        <f>Crowdfunding!G954&amp;COUNTIF(Crowdfunding!G954:G$1001,Crowdfunding!G954)</f>
        <v>canceled4</v>
      </c>
      <c r="N954" t="str">
        <f>Crowdfunding!G954</f>
        <v>canceled</v>
      </c>
      <c r="O954">
        <f>Crowdfunding!H954</f>
        <v>2266</v>
      </c>
    </row>
    <row r="955" spans="13:15" x14ac:dyDescent="0.25">
      <c r="M955" t="str">
        <f>Crowdfunding!G955&amp;COUNTIF(Crowdfunding!G955:G$1001,Crowdfunding!G955)</f>
        <v>failed18</v>
      </c>
      <c r="N955" t="str">
        <f>Crowdfunding!G955</f>
        <v>failed</v>
      </c>
      <c r="O955">
        <f>Crowdfunding!H955</f>
        <v>21</v>
      </c>
    </row>
    <row r="956" spans="13:15" x14ac:dyDescent="0.25">
      <c r="M956" t="str">
        <f>Crowdfunding!G956&amp;COUNTIF(Crowdfunding!G956:G$1001,Crowdfunding!G956)</f>
        <v>successful26</v>
      </c>
      <c r="N956" t="str">
        <f>Crowdfunding!G956</f>
        <v>successful</v>
      </c>
      <c r="O956">
        <f>Crowdfunding!H956</f>
        <v>1548</v>
      </c>
    </row>
    <row r="957" spans="13:15" x14ac:dyDescent="0.25">
      <c r="M957" t="str">
        <f>Crowdfunding!G957&amp;COUNTIF(Crowdfunding!G957:G$1001,Crowdfunding!G957)</f>
        <v>successful25</v>
      </c>
      <c r="N957" t="str">
        <f>Crowdfunding!G957</f>
        <v>successful</v>
      </c>
      <c r="O957">
        <f>Crowdfunding!H957</f>
        <v>80</v>
      </c>
    </row>
    <row r="958" spans="13:15" x14ac:dyDescent="0.25">
      <c r="M958" t="str">
        <f>Crowdfunding!G958&amp;COUNTIF(Crowdfunding!G958:G$1001,Crowdfunding!G958)</f>
        <v>failed17</v>
      </c>
      <c r="N958" t="str">
        <f>Crowdfunding!G958</f>
        <v>failed</v>
      </c>
      <c r="O958">
        <f>Crowdfunding!H958</f>
        <v>830</v>
      </c>
    </row>
    <row r="959" spans="13:15" x14ac:dyDescent="0.25">
      <c r="M959" t="str">
        <f>Crowdfunding!G959&amp;COUNTIF(Crowdfunding!G959:G$1001,Crowdfunding!G959)</f>
        <v>successful24</v>
      </c>
      <c r="N959" t="str">
        <f>Crowdfunding!G959</f>
        <v>successful</v>
      </c>
      <c r="O959">
        <f>Crowdfunding!H959</f>
        <v>131</v>
      </c>
    </row>
    <row r="960" spans="13:15" x14ac:dyDescent="0.25">
      <c r="M960" t="str">
        <f>Crowdfunding!G960&amp;COUNTIF(Crowdfunding!G960:G$1001,Crowdfunding!G960)</f>
        <v>successful23</v>
      </c>
      <c r="N960" t="str">
        <f>Crowdfunding!G960</f>
        <v>successful</v>
      </c>
      <c r="O960">
        <f>Crowdfunding!H960</f>
        <v>112</v>
      </c>
    </row>
    <row r="961" spans="13:15" x14ac:dyDescent="0.25">
      <c r="M961" t="str">
        <f>Crowdfunding!G961&amp;COUNTIF(Crowdfunding!G961:G$1001,Crowdfunding!G961)</f>
        <v>failed16</v>
      </c>
      <c r="N961" t="str">
        <f>Crowdfunding!G961</f>
        <v>failed</v>
      </c>
      <c r="O961">
        <f>Crowdfunding!H961</f>
        <v>130</v>
      </c>
    </row>
    <row r="962" spans="13:15" x14ac:dyDescent="0.25">
      <c r="M962" t="str">
        <f>Crowdfunding!G962&amp;COUNTIF(Crowdfunding!G962:G$1001,Crowdfunding!G962)</f>
        <v>failed15</v>
      </c>
      <c r="N962" t="str">
        <f>Crowdfunding!G962</f>
        <v>failed</v>
      </c>
      <c r="O962">
        <f>Crowdfunding!H962</f>
        <v>55</v>
      </c>
    </row>
    <row r="963" spans="13:15" x14ac:dyDescent="0.25">
      <c r="M963" t="str">
        <f>Crowdfunding!G963&amp;COUNTIF(Crowdfunding!G963:G$1001,Crowdfunding!G963)</f>
        <v>successful22</v>
      </c>
      <c r="N963" t="str">
        <f>Crowdfunding!G963</f>
        <v>successful</v>
      </c>
      <c r="O963">
        <f>Crowdfunding!H963</f>
        <v>155</v>
      </c>
    </row>
    <row r="964" spans="13:15" x14ac:dyDescent="0.25">
      <c r="M964" t="str">
        <f>Crowdfunding!G964&amp;COUNTIF(Crowdfunding!G964:G$1001,Crowdfunding!G964)</f>
        <v>successful21</v>
      </c>
      <c r="N964" t="str">
        <f>Crowdfunding!G964</f>
        <v>successful</v>
      </c>
      <c r="O964">
        <f>Crowdfunding!H964</f>
        <v>266</v>
      </c>
    </row>
    <row r="965" spans="13:15" x14ac:dyDescent="0.25">
      <c r="M965" t="str">
        <f>Crowdfunding!G965&amp;COUNTIF(Crowdfunding!G965:G$1001,Crowdfunding!G965)</f>
        <v>failed14</v>
      </c>
      <c r="N965" t="str">
        <f>Crowdfunding!G965</f>
        <v>failed</v>
      </c>
      <c r="O965">
        <f>Crowdfunding!H965</f>
        <v>114</v>
      </c>
    </row>
    <row r="966" spans="13:15" x14ac:dyDescent="0.25">
      <c r="M966" t="str">
        <f>Crowdfunding!G966&amp;COUNTIF(Crowdfunding!G966:G$1001,Crowdfunding!G966)</f>
        <v>successful20</v>
      </c>
      <c r="N966" t="str">
        <f>Crowdfunding!G966</f>
        <v>successful</v>
      </c>
      <c r="O966">
        <f>Crowdfunding!H966</f>
        <v>155</v>
      </c>
    </row>
    <row r="967" spans="13:15" x14ac:dyDescent="0.25">
      <c r="M967" t="str">
        <f>Crowdfunding!G967&amp;COUNTIF(Crowdfunding!G967:G$1001,Crowdfunding!G967)</f>
        <v>successful19</v>
      </c>
      <c r="N967" t="str">
        <f>Crowdfunding!G967</f>
        <v>successful</v>
      </c>
      <c r="O967">
        <f>Crowdfunding!H967</f>
        <v>207</v>
      </c>
    </row>
    <row r="968" spans="13:15" x14ac:dyDescent="0.25">
      <c r="M968" t="str">
        <f>Crowdfunding!G968&amp;COUNTIF(Crowdfunding!G968:G$1001,Crowdfunding!G968)</f>
        <v>successful18</v>
      </c>
      <c r="N968" t="str">
        <f>Crowdfunding!G968</f>
        <v>successful</v>
      </c>
      <c r="O968">
        <f>Crowdfunding!H968</f>
        <v>245</v>
      </c>
    </row>
    <row r="969" spans="13:15" x14ac:dyDescent="0.25">
      <c r="M969" t="str">
        <f>Crowdfunding!G969&amp;COUNTIF(Crowdfunding!G969:G$1001,Crowdfunding!G969)</f>
        <v>successful17</v>
      </c>
      <c r="N969" t="str">
        <f>Crowdfunding!G969</f>
        <v>successful</v>
      </c>
      <c r="O969">
        <f>Crowdfunding!H969</f>
        <v>1573</v>
      </c>
    </row>
    <row r="970" spans="13:15" x14ac:dyDescent="0.25">
      <c r="M970" t="str">
        <f>Crowdfunding!G970&amp;COUNTIF(Crowdfunding!G970:G$1001,Crowdfunding!G970)</f>
        <v>successful16</v>
      </c>
      <c r="N970" t="str">
        <f>Crowdfunding!G970</f>
        <v>successful</v>
      </c>
      <c r="O970">
        <f>Crowdfunding!H970</f>
        <v>114</v>
      </c>
    </row>
    <row r="971" spans="13:15" x14ac:dyDescent="0.25">
      <c r="M971" t="str">
        <f>Crowdfunding!G971&amp;COUNTIF(Crowdfunding!G971:G$1001,Crowdfunding!G971)</f>
        <v>successful15</v>
      </c>
      <c r="N971" t="str">
        <f>Crowdfunding!G971</f>
        <v>successful</v>
      </c>
      <c r="O971">
        <f>Crowdfunding!H971</f>
        <v>93</v>
      </c>
    </row>
    <row r="972" spans="13:15" x14ac:dyDescent="0.25">
      <c r="M972" t="str">
        <f>Crowdfunding!G972&amp;COUNTIF(Crowdfunding!G972:G$1001,Crowdfunding!G972)</f>
        <v>failed13</v>
      </c>
      <c r="N972" t="str">
        <f>Crowdfunding!G972</f>
        <v>failed</v>
      </c>
      <c r="O972">
        <f>Crowdfunding!H972</f>
        <v>594</v>
      </c>
    </row>
    <row r="973" spans="13:15" x14ac:dyDescent="0.25">
      <c r="M973" t="str">
        <f>Crowdfunding!G973&amp;COUNTIF(Crowdfunding!G973:G$1001,Crowdfunding!G973)</f>
        <v>failed12</v>
      </c>
      <c r="N973" t="str">
        <f>Crowdfunding!G973</f>
        <v>failed</v>
      </c>
      <c r="O973">
        <f>Crowdfunding!H973</f>
        <v>24</v>
      </c>
    </row>
    <row r="974" spans="13:15" x14ac:dyDescent="0.25">
      <c r="M974" t="str">
        <f>Crowdfunding!G974&amp;COUNTIF(Crowdfunding!G974:G$1001,Crowdfunding!G974)</f>
        <v>successful14</v>
      </c>
      <c r="N974" t="str">
        <f>Crowdfunding!G974</f>
        <v>successful</v>
      </c>
      <c r="O974">
        <f>Crowdfunding!H974</f>
        <v>1681</v>
      </c>
    </row>
    <row r="975" spans="13:15" x14ac:dyDescent="0.25">
      <c r="M975" t="str">
        <f>Crowdfunding!G975&amp;COUNTIF(Crowdfunding!G975:G$1001,Crowdfunding!G975)</f>
        <v>failed11</v>
      </c>
      <c r="N975" t="str">
        <f>Crowdfunding!G975</f>
        <v>failed</v>
      </c>
      <c r="O975">
        <f>Crowdfunding!H975</f>
        <v>252</v>
      </c>
    </row>
    <row r="976" spans="13:15" x14ac:dyDescent="0.25">
      <c r="M976" t="str">
        <f>Crowdfunding!G976&amp;COUNTIF(Crowdfunding!G976:G$1001,Crowdfunding!G976)</f>
        <v>successful13</v>
      </c>
      <c r="N976" t="str">
        <f>Crowdfunding!G976</f>
        <v>successful</v>
      </c>
      <c r="O976">
        <f>Crowdfunding!H976</f>
        <v>32</v>
      </c>
    </row>
    <row r="977" spans="13:15" x14ac:dyDescent="0.25">
      <c r="M977" t="str">
        <f>Crowdfunding!G977&amp;COUNTIF(Crowdfunding!G977:G$1001,Crowdfunding!G977)</f>
        <v>successful12</v>
      </c>
      <c r="N977" t="str">
        <f>Crowdfunding!G977</f>
        <v>successful</v>
      </c>
      <c r="O977">
        <f>Crowdfunding!H977</f>
        <v>135</v>
      </c>
    </row>
    <row r="978" spans="13:15" x14ac:dyDescent="0.25">
      <c r="M978" t="str">
        <f>Crowdfunding!G978&amp;COUNTIF(Crowdfunding!G978:G$1001,Crowdfunding!G978)</f>
        <v>successful11</v>
      </c>
      <c r="N978" t="str">
        <f>Crowdfunding!G978</f>
        <v>successful</v>
      </c>
      <c r="O978">
        <f>Crowdfunding!H978</f>
        <v>140</v>
      </c>
    </row>
    <row r="979" spans="13:15" x14ac:dyDescent="0.25">
      <c r="M979" t="str">
        <f>Crowdfunding!G979&amp;COUNTIF(Crowdfunding!G979:G$1001,Crowdfunding!G979)</f>
        <v>failed10</v>
      </c>
      <c r="N979" t="str">
        <f>Crowdfunding!G979</f>
        <v>failed</v>
      </c>
      <c r="O979">
        <f>Crowdfunding!H979</f>
        <v>67</v>
      </c>
    </row>
    <row r="980" spans="13:15" x14ac:dyDescent="0.25">
      <c r="M980" t="str">
        <f>Crowdfunding!G980&amp;COUNTIF(Crowdfunding!G980:G$1001,Crowdfunding!G980)</f>
        <v>successful10</v>
      </c>
      <c r="N980" t="str">
        <f>Crowdfunding!G980</f>
        <v>successful</v>
      </c>
      <c r="O980">
        <f>Crowdfunding!H980</f>
        <v>92</v>
      </c>
    </row>
    <row r="981" spans="13:15" x14ac:dyDescent="0.25">
      <c r="M981" t="str">
        <f>Crowdfunding!G981&amp;COUNTIF(Crowdfunding!G981:G$1001,Crowdfunding!G981)</f>
        <v>successful9</v>
      </c>
      <c r="N981" t="str">
        <f>Crowdfunding!G981</f>
        <v>successful</v>
      </c>
      <c r="O981">
        <f>Crowdfunding!H981</f>
        <v>1015</v>
      </c>
    </row>
    <row r="982" spans="13:15" x14ac:dyDescent="0.25">
      <c r="M982" t="str">
        <f>Crowdfunding!G982&amp;COUNTIF(Crowdfunding!G982:G$1001,Crowdfunding!G982)</f>
        <v>failed9</v>
      </c>
      <c r="N982" t="str">
        <f>Crowdfunding!G982</f>
        <v>failed</v>
      </c>
      <c r="O982">
        <f>Crowdfunding!H982</f>
        <v>742</v>
      </c>
    </row>
    <row r="983" spans="13:15" x14ac:dyDescent="0.25">
      <c r="M983" t="str">
        <f>Crowdfunding!G983&amp;COUNTIF(Crowdfunding!G983:G$1001,Crowdfunding!G983)</f>
        <v>successful8</v>
      </c>
      <c r="N983" t="str">
        <f>Crowdfunding!G983</f>
        <v>successful</v>
      </c>
      <c r="O983">
        <f>Crowdfunding!H983</f>
        <v>323</v>
      </c>
    </row>
    <row r="984" spans="13:15" x14ac:dyDescent="0.25">
      <c r="M984" t="str">
        <f>Crowdfunding!G984&amp;COUNTIF(Crowdfunding!G984:G$1001,Crowdfunding!G984)</f>
        <v>failed8</v>
      </c>
      <c r="N984" t="str">
        <f>Crowdfunding!G984</f>
        <v>failed</v>
      </c>
      <c r="O984">
        <f>Crowdfunding!H984</f>
        <v>75</v>
      </c>
    </row>
    <row r="985" spans="13:15" x14ac:dyDescent="0.25">
      <c r="M985" t="str">
        <f>Crowdfunding!G985&amp;COUNTIF(Crowdfunding!G985:G$1001,Crowdfunding!G985)</f>
        <v>successful7</v>
      </c>
      <c r="N985" t="str">
        <f>Crowdfunding!G985</f>
        <v>successful</v>
      </c>
      <c r="O985">
        <f>Crowdfunding!H985</f>
        <v>2326</v>
      </c>
    </row>
    <row r="986" spans="13:15" x14ac:dyDescent="0.25">
      <c r="M986" t="str">
        <f>Crowdfunding!G986&amp;COUNTIF(Crowdfunding!G986:G$1001,Crowdfunding!G986)</f>
        <v>successful6</v>
      </c>
      <c r="N986" t="str">
        <f>Crowdfunding!G986</f>
        <v>successful</v>
      </c>
      <c r="O986">
        <f>Crowdfunding!H986</f>
        <v>381</v>
      </c>
    </row>
    <row r="987" spans="13:15" x14ac:dyDescent="0.25">
      <c r="M987" t="str">
        <f>Crowdfunding!G987&amp;COUNTIF(Crowdfunding!G987:G$1001,Crowdfunding!G987)</f>
        <v>failed7</v>
      </c>
      <c r="N987" t="str">
        <f>Crowdfunding!G987</f>
        <v>failed</v>
      </c>
      <c r="O987">
        <f>Crowdfunding!H987</f>
        <v>4405</v>
      </c>
    </row>
    <row r="988" spans="13:15" x14ac:dyDescent="0.25">
      <c r="M988" t="str">
        <f>Crowdfunding!G988&amp;COUNTIF(Crowdfunding!G988:G$1001,Crowdfunding!G988)</f>
        <v>failed6</v>
      </c>
      <c r="N988" t="str">
        <f>Crowdfunding!G988</f>
        <v>failed</v>
      </c>
      <c r="O988">
        <f>Crowdfunding!H988</f>
        <v>92</v>
      </c>
    </row>
    <row r="989" spans="13:15" x14ac:dyDescent="0.25">
      <c r="M989" t="str">
        <f>Crowdfunding!G989&amp;COUNTIF(Crowdfunding!G989:G$1001,Crowdfunding!G989)</f>
        <v>successful5</v>
      </c>
      <c r="N989" t="str">
        <f>Crowdfunding!G989</f>
        <v>successful</v>
      </c>
      <c r="O989">
        <f>Crowdfunding!H989</f>
        <v>480</v>
      </c>
    </row>
    <row r="990" spans="13:15" x14ac:dyDescent="0.25">
      <c r="M990" t="str">
        <f>Crowdfunding!G990&amp;COUNTIF(Crowdfunding!G990:G$1001,Crowdfunding!G990)</f>
        <v>failed5</v>
      </c>
      <c r="N990" t="str">
        <f>Crowdfunding!G990</f>
        <v>failed</v>
      </c>
      <c r="O990">
        <f>Crowdfunding!H990</f>
        <v>64</v>
      </c>
    </row>
    <row r="991" spans="13:15" x14ac:dyDescent="0.25">
      <c r="M991" t="str">
        <f>Crowdfunding!G991&amp;COUNTIF(Crowdfunding!G991:G$1001,Crowdfunding!G991)</f>
        <v>successful4</v>
      </c>
      <c r="N991" t="str">
        <f>Crowdfunding!G991</f>
        <v>successful</v>
      </c>
      <c r="O991">
        <f>Crowdfunding!H991</f>
        <v>226</v>
      </c>
    </row>
    <row r="992" spans="13:15" x14ac:dyDescent="0.25">
      <c r="M992" t="str">
        <f>Crowdfunding!G992&amp;COUNTIF(Crowdfunding!G992:G$1001,Crowdfunding!G992)</f>
        <v>failed4</v>
      </c>
      <c r="N992" t="str">
        <f>Crowdfunding!G992</f>
        <v>failed</v>
      </c>
      <c r="O992">
        <f>Crowdfunding!H992</f>
        <v>64</v>
      </c>
    </row>
    <row r="993" spans="13:15" x14ac:dyDescent="0.25">
      <c r="M993" t="str">
        <f>Crowdfunding!G993&amp;COUNTIF(Crowdfunding!G993:G$1001,Crowdfunding!G993)</f>
        <v>successful3</v>
      </c>
      <c r="N993" t="str">
        <f>Crowdfunding!G993</f>
        <v>successful</v>
      </c>
      <c r="O993">
        <f>Crowdfunding!H993</f>
        <v>241</v>
      </c>
    </row>
    <row r="994" spans="13:15" x14ac:dyDescent="0.25">
      <c r="M994" t="str">
        <f>Crowdfunding!G994&amp;COUNTIF(Crowdfunding!G994:G$1001,Crowdfunding!G994)</f>
        <v>successful2</v>
      </c>
      <c r="N994" t="str">
        <f>Crowdfunding!G994</f>
        <v>successful</v>
      </c>
      <c r="O994">
        <f>Crowdfunding!H994</f>
        <v>132</v>
      </c>
    </row>
    <row r="995" spans="13:15" x14ac:dyDescent="0.25">
      <c r="M995" t="str">
        <f>Crowdfunding!G995&amp;COUNTIF(Crowdfunding!G995:G$1001,Crowdfunding!G995)</f>
        <v>canceled3</v>
      </c>
      <c r="N995" t="str">
        <f>Crowdfunding!G995</f>
        <v>canceled</v>
      </c>
      <c r="O995">
        <f>Crowdfunding!H995</f>
        <v>75</v>
      </c>
    </row>
    <row r="996" spans="13:15" x14ac:dyDescent="0.25">
      <c r="M996" t="str">
        <f>Crowdfunding!G996&amp;COUNTIF(Crowdfunding!G996:G$1001,Crowdfunding!G996)</f>
        <v>failed3</v>
      </c>
      <c r="N996" t="str">
        <f>Crowdfunding!G996</f>
        <v>failed</v>
      </c>
      <c r="O996">
        <f>Crowdfunding!H996</f>
        <v>842</v>
      </c>
    </row>
    <row r="997" spans="13:15" x14ac:dyDescent="0.25">
      <c r="M997" t="str">
        <f>Crowdfunding!G997&amp;COUNTIF(Crowdfunding!G997:G$1001,Crowdfunding!G997)</f>
        <v>successful1</v>
      </c>
      <c r="N997" t="str">
        <f>Crowdfunding!G997</f>
        <v>successful</v>
      </c>
      <c r="O997">
        <f>Crowdfunding!H997</f>
        <v>2043</v>
      </c>
    </row>
    <row r="998" spans="13:15" x14ac:dyDescent="0.25">
      <c r="M998" t="str">
        <f>Crowdfunding!G998&amp;COUNTIF(Crowdfunding!G998:G$1001,Crowdfunding!G998)</f>
        <v>failed2</v>
      </c>
      <c r="N998" t="str">
        <f>Crowdfunding!G998</f>
        <v>failed</v>
      </c>
      <c r="O998">
        <f>Crowdfunding!H998</f>
        <v>112</v>
      </c>
    </row>
    <row r="999" spans="13:15" x14ac:dyDescent="0.25">
      <c r="M999" t="str">
        <f>Crowdfunding!G999&amp;COUNTIF(Crowdfunding!G999:G$1001,Crowdfunding!G999)</f>
        <v>canceled2</v>
      </c>
      <c r="N999" t="str">
        <f>Crowdfunding!G999</f>
        <v>canceled</v>
      </c>
      <c r="O999">
        <f>Crowdfunding!H999</f>
        <v>139</v>
      </c>
    </row>
    <row r="1000" spans="13:15" x14ac:dyDescent="0.25">
      <c r="M1000" t="str">
        <f>Crowdfunding!G1000&amp;COUNTIF(Crowdfunding!G1000:G$1001,Crowdfunding!G1000)</f>
        <v>failed1</v>
      </c>
      <c r="N1000" t="str">
        <f>Crowdfunding!G1000</f>
        <v>failed</v>
      </c>
      <c r="O1000">
        <f>Crowdfunding!H1000</f>
        <v>374</v>
      </c>
    </row>
    <row r="1001" spans="13:15" x14ac:dyDescent="0.25">
      <c r="M1001" t="str">
        <f>Crowdfunding!G1001&amp;COUNTIF(Crowdfunding!G1001:G$1001,Crowdfunding!G1001)</f>
        <v>canceled1</v>
      </c>
      <c r="N1001" t="str">
        <f>Crowdfunding!G1001</f>
        <v>canceled</v>
      </c>
      <c r="O1001">
        <f>Crowdfunding!H1001</f>
        <v>1122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O17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625" customWidth="1"/>
    <col min="7" max="7" width="11" style="23"/>
    <col min="8" max="8" width="13" bestFit="1" customWidth="1"/>
    <col min="9" max="9" width="16.375" customWidth="1"/>
    <col min="12" max="12" width="22.375" customWidth="1"/>
    <col min="13" max="13" width="11.5" customWidth="1"/>
    <col min="14" max="14" width="21" customWidth="1"/>
    <col min="15" max="15" width="11.125" bestFit="1" customWidth="1"/>
    <col min="18" max="18" width="28" bestFit="1" customWidth="1"/>
    <col min="19" max="19" width="15.125" customWidth="1"/>
    <col min="20" max="20" width="13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22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s="23" t="s">
        <v>14</v>
      </c>
      <c r="H2">
        <v>0</v>
      </c>
      <c r="I2" s="5">
        <f>IF(H2=0, 0, (E2/H2))</f>
        <v>0</v>
      </c>
      <c r="J2" t="s">
        <v>15</v>
      </c>
      <c r="K2" t="s">
        <v>16</v>
      </c>
      <c r="L2" s="8">
        <f>(((M2/60)/60)/24)+DATE(1970,1,1)</f>
        <v>42336.25</v>
      </c>
      <c r="M2">
        <v>1448690400</v>
      </c>
      <c r="N2" s="9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s="23" t="s">
        <v>20</v>
      </c>
      <c r="H3">
        <v>158</v>
      </c>
      <c r="I3" s="5">
        <f t="shared" ref="I3:I6" si="1">IF(H3=0, 0, (E3/H3))</f>
        <v>92.151898734177209</v>
      </c>
      <c r="J3" t="s">
        <v>21</v>
      </c>
      <c r="K3" t="s">
        <v>22</v>
      </c>
      <c r="L3" s="8">
        <f t="shared" ref="L3:L66" si="2">(((M3/60)/60)/24)+DATE(1970,1,1)</f>
        <v>41870.208333333336</v>
      </c>
      <c r="M3">
        <v>1408424400</v>
      </c>
      <c r="N3" s="9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s="23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 s="8">
        <f t="shared" si="2"/>
        <v>41595.25</v>
      </c>
      <c r="M4">
        <v>1384668000</v>
      </c>
      <c r="N4" s="9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s="23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 s="8">
        <f t="shared" si="2"/>
        <v>43688.208333333328</v>
      </c>
      <c r="M5">
        <v>1565499600</v>
      </c>
      <c r="N5" s="9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s="23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 s="8">
        <f t="shared" si="2"/>
        <v>43485.25</v>
      </c>
      <c r="M6">
        <v>1547964000</v>
      </c>
      <c r="N6" s="9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s="23" t="s">
        <v>20</v>
      </c>
      <c r="H7">
        <v>174</v>
      </c>
      <c r="I7" s="5">
        <f t="shared" ref="I7:I67" si="4">E7/H7</f>
        <v>75.833333333333329</v>
      </c>
      <c r="J7" t="s">
        <v>36</v>
      </c>
      <c r="K7" t="s">
        <v>37</v>
      </c>
      <c r="L7" s="8">
        <f t="shared" si="2"/>
        <v>41149.208333333336</v>
      </c>
      <c r="M7">
        <v>1346130000</v>
      </c>
      <c r="N7" s="9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s="23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 s="8">
        <f t="shared" si="2"/>
        <v>42991.208333333328</v>
      </c>
      <c r="M8">
        <v>1505278800</v>
      </c>
      <c r="N8" s="9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s="23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 s="8">
        <f t="shared" si="2"/>
        <v>42229.208333333328</v>
      </c>
      <c r="M9">
        <v>1439442000</v>
      </c>
      <c r="N9" s="9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s="23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 s="8">
        <f t="shared" si="2"/>
        <v>40399.208333333336</v>
      </c>
      <c r="M10">
        <v>1281330000</v>
      </c>
      <c r="N10" s="9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s="23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 s="8">
        <f t="shared" si="2"/>
        <v>41536.208333333336</v>
      </c>
      <c r="M11">
        <v>1379566800</v>
      </c>
      <c r="N11" s="9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s="23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 s="8">
        <f t="shared" si="2"/>
        <v>40404.208333333336</v>
      </c>
      <c r="M12">
        <v>1281762000</v>
      </c>
      <c r="N12" s="9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s="2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 s="8">
        <f t="shared" si="2"/>
        <v>40442.208333333336</v>
      </c>
      <c r="M13">
        <v>1285045200</v>
      </c>
      <c r="N13" s="9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s="23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 s="8">
        <f t="shared" si="2"/>
        <v>43760.208333333328</v>
      </c>
      <c r="M14">
        <v>1571720400</v>
      </c>
      <c r="N14" s="9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s="23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 s="8">
        <f t="shared" si="2"/>
        <v>42532.208333333328</v>
      </c>
      <c r="M15">
        <v>1465621200</v>
      </c>
      <c r="N15" s="9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s="23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 s="8">
        <f t="shared" si="2"/>
        <v>40974.25</v>
      </c>
      <c r="M16">
        <v>1331013600</v>
      </c>
      <c r="N16" s="9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s="23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 s="8">
        <f t="shared" si="2"/>
        <v>43809.25</v>
      </c>
      <c r="M17">
        <v>1575957600</v>
      </c>
      <c r="N17" s="9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s="23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 s="8">
        <f t="shared" si="2"/>
        <v>41661.25</v>
      </c>
      <c r="M18">
        <v>1390370400</v>
      </c>
      <c r="N18" s="9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s="23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 s="8">
        <f t="shared" si="2"/>
        <v>40555.25</v>
      </c>
      <c r="M19">
        <v>1294812000</v>
      </c>
      <c r="N19" s="9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s="23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 s="8">
        <f t="shared" si="2"/>
        <v>43351.208333333328</v>
      </c>
      <c r="M20">
        <v>1536382800</v>
      </c>
      <c r="N20" s="9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s="23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 s="8">
        <f t="shared" si="2"/>
        <v>43528.25</v>
      </c>
      <c r="M21">
        <v>1551679200</v>
      </c>
      <c r="N21" s="9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s="23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 s="8">
        <f t="shared" si="2"/>
        <v>41848.208333333336</v>
      </c>
      <c r="M22">
        <v>1406523600</v>
      </c>
      <c r="N22" s="9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s="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 s="8">
        <f t="shared" si="2"/>
        <v>40770.208333333336</v>
      </c>
      <c r="M23">
        <v>1313384400</v>
      </c>
      <c r="N23" s="9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s="23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 s="8">
        <f t="shared" si="2"/>
        <v>43193.208333333328</v>
      </c>
      <c r="M24">
        <v>1522731600</v>
      </c>
      <c r="N24" s="9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s="23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 s="8">
        <f t="shared" si="2"/>
        <v>43510.25</v>
      </c>
      <c r="M25">
        <v>1550124000</v>
      </c>
      <c r="N25" s="9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s="23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 s="8">
        <f t="shared" si="2"/>
        <v>41811.208333333336</v>
      </c>
      <c r="M26">
        <v>1403326800</v>
      </c>
      <c r="N26" s="9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s="23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 s="8">
        <f t="shared" si="2"/>
        <v>40681.208333333336</v>
      </c>
      <c r="M27">
        <v>1305694800</v>
      </c>
      <c r="N27" s="9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s="23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 s="8">
        <f t="shared" si="2"/>
        <v>43312.208333333328</v>
      </c>
      <c r="M28">
        <v>1533013200</v>
      </c>
      <c r="N28" s="9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s="23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 s="8">
        <f t="shared" si="2"/>
        <v>42280.208333333328</v>
      </c>
      <c r="M29">
        <v>1443848400</v>
      </c>
      <c r="N29" s="9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s="23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 s="8">
        <f t="shared" si="2"/>
        <v>40218.25</v>
      </c>
      <c r="M30">
        <v>1265695200</v>
      </c>
      <c r="N30" s="9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s="23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 s="8">
        <f t="shared" si="2"/>
        <v>43301.208333333328</v>
      </c>
      <c r="M31">
        <v>1532062800</v>
      </c>
      <c r="N31" s="9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s="23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 s="8">
        <f t="shared" si="2"/>
        <v>43609.208333333328</v>
      </c>
      <c r="M32">
        <v>1558674000</v>
      </c>
      <c r="N32" s="9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s="2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 s="8">
        <f t="shared" si="2"/>
        <v>42374.25</v>
      </c>
      <c r="M33">
        <v>1451973600</v>
      </c>
      <c r="N33" s="9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s="23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 s="8">
        <f t="shared" si="2"/>
        <v>43110.25</v>
      </c>
      <c r="M34">
        <v>1515564000</v>
      </c>
      <c r="N34" s="9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s="23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 s="8">
        <f t="shared" si="2"/>
        <v>41917.208333333336</v>
      </c>
      <c r="M35">
        <v>1412485200</v>
      </c>
      <c r="N35" s="9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s="23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 s="8">
        <f t="shared" si="2"/>
        <v>42817.208333333328</v>
      </c>
      <c r="M36">
        <v>1490245200</v>
      </c>
      <c r="N36" s="9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s="23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 s="8">
        <f t="shared" si="2"/>
        <v>43484.25</v>
      </c>
      <c r="M37">
        <v>1547877600</v>
      </c>
      <c r="N37" s="9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s="23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 s="8">
        <f t="shared" si="2"/>
        <v>40600.25</v>
      </c>
      <c r="M38">
        <v>1298700000</v>
      </c>
      <c r="N38" s="9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s="23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 s="8">
        <f t="shared" si="2"/>
        <v>43744.208333333328</v>
      </c>
      <c r="M39">
        <v>1570338000</v>
      </c>
      <c r="N39" s="9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s="23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 s="8">
        <f t="shared" si="2"/>
        <v>40469.208333333336</v>
      </c>
      <c r="M40">
        <v>1287378000</v>
      </c>
      <c r="N40" s="9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s="23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 s="8">
        <f t="shared" si="2"/>
        <v>41330.25</v>
      </c>
      <c r="M41">
        <v>1361772000</v>
      </c>
      <c r="N41" s="9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s="23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 s="8">
        <f t="shared" si="2"/>
        <v>40334.208333333336</v>
      </c>
      <c r="M42">
        <v>1275714000</v>
      </c>
      <c r="N42" s="9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s="2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 s="8">
        <f t="shared" si="2"/>
        <v>41156.208333333336</v>
      </c>
      <c r="M43">
        <v>1346734800</v>
      </c>
      <c r="N43" s="9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s="23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 s="8">
        <f t="shared" si="2"/>
        <v>40728.208333333336</v>
      </c>
      <c r="M44">
        <v>1309755600</v>
      </c>
      <c r="N44" s="9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s="23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 s="8">
        <f t="shared" si="2"/>
        <v>41844.208333333336</v>
      </c>
      <c r="M45">
        <v>1406178000</v>
      </c>
      <c r="N45" s="9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s="23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 s="8">
        <f t="shared" si="2"/>
        <v>43541.208333333328</v>
      </c>
      <c r="M46">
        <v>1552798800</v>
      </c>
      <c r="N46" s="9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s="23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 s="8">
        <f t="shared" si="2"/>
        <v>42676.208333333328</v>
      </c>
      <c r="M47">
        <v>1478062800</v>
      </c>
      <c r="N47" s="9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s="23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 s="8">
        <f t="shared" si="2"/>
        <v>40367.208333333336</v>
      </c>
      <c r="M48">
        <v>1278565200</v>
      </c>
      <c r="N48" s="9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s="23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 s="8">
        <f t="shared" si="2"/>
        <v>41727.208333333336</v>
      </c>
      <c r="M49">
        <v>1396069200</v>
      </c>
      <c r="N49" s="9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s="23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 s="8">
        <f t="shared" si="2"/>
        <v>42180.208333333328</v>
      </c>
      <c r="M50">
        <v>1435208400</v>
      </c>
      <c r="N50" s="9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s="23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 s="8">
        <f t="shared" si="2"/>
        <v>43758.208333333328</v>
      </c>
      <c r="M51">
        <v>1571547600</v>
      </c>
      <c r="N51" s="9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s="23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 s="8">
        <f t="shared" si="2"/>
        <v>41487.208333333336</v>
      </c>
      <c r="M52">
        <v>1375333200</v>
      </c>
      <c r="N52" s="9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s="2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 s="8">
        <f t="shared" si="2"/>
        <v>40995.208333333336</v>
      </c>
      <c r="M53">
        <v>1332824400</v>
      </c>
      <c r="N53" s="9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s="23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 s="8">
        <f t="shared" si="2"/>
        <v>40436.208333333336</v>
      </c>
      <c r="M54">
        <v>1284526800</v>
      </c>
      <c r="N54" s="9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s="23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 s="8">
        <f t="shared" si="2"/>
        <v>41779.208333333336</v>
      </c>
      <c r="M55">
        <v>1400562000</v>
      </c>
      <c r="N55" s="9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s="23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 s="8">
        <f t="shared" si="2"/>
        <v>43170.25</v>
      </c>
      <c r="M56">
        <v>1520748000</v>
      </c>
      <c r="N56" s="9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s="23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 s="8">
        <f t="shared" si="2"/>
        <v>43311.208333333328</v>
      </c>
      <c r="M57">
        <v>1532926800</v>
      </c>
      <c r="N57" s="9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s="23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 s="8">
        <f t="shared" si="2"/>
        <v>42014.25</v>
      </c>
      <c r="M58">
        <v>1420869600</v>
      </c>
      <c r="N58" s="9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s="23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 s="8">
        <f t="shared" si="2"/>
        <v>42979.208333333328</v>
      </c>
      <c r="M59">
        <v>1504242000</v>
      </c>
      <c r="N59" s="9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s="23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 s="8">
        <f t="shared" si="2"/>
        <v>42268.208333333328</v>
      </c>
      <c r="M60">
        <v>1442811600</v>
      </c>
      <c r="N60" s="9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s="23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 s="8">
        <f t="shared" si="2"/>
        <v>42898.208333333328</v>
      </c>
      <c r="M61">
        <v>1497243600</v>
      </c>
      <c r="N61" s="9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s="23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 s="8">
        <f t="shared" si="2"/>
        <v>41107.208333333336</v>
      </c>
      <c r="M62">
        <v>1342501200</v>
      </c>
      <c r="N62" s="9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s="2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 s="8">
        <f t="shared" si="2"/>
        <v>40595.25</v>
      </c>
      <c r="M63">
        <v>1298268000</v>
      </c>
      <c r="N63" s="9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s="23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 s="8">
        <f t="shared" si="2"/>
        <v>42160.208333333328</v>
      </c>
      <c r="M64">
        <v>1433480400</v>
      </c>
      <c r="N64" s="9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s="23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 s="8">
        <f t="shared" si="2"/>
        <v>42853.208333333328</v>
      </c>
      <c r="M65">
        <v>1493355600</v>
      </c>
      <c r="N65" s="9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s="23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 s="8">
        <f t="shared" si="2"/>
        <v>43283.208333333328</v>
      </c>
      <c r="M66">
        <v>1530507600</v>
      </c>
      <c r="N66" s="9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s="23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 s="8">
        <f t="shared" ref="L67:L130" si="6">(((M67/60)/60)/24)+DATE(1970,1,1)</f>
        <v>40570.25</v>
      </c>
      <c r="M67">
        <v>1296108000</v>
      </c>
      <c r="N67" s="9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s="23" t="s">
        <v>14</v>
      </c>
      <c r="H68">
        <v>12</v>
      </c>
      <c r="I68" s="5">
        <f t="shared" ref="I68:I131" si="8">E68/H68</f>
        <v>108.91666666666667</v>
      </c>
      <c r="J68" t="s">
        <v>21</v>
      </c>
      <c r="K68" t="s">
        <v>22</v>
      </c>
      <c r="L68" s="8">
        <f t="shared" si="6"/>
        <v>42102.208333333328</v>
      </c>
      <c r="M68">
        <v>1428469200</v>
      </c>
      <c r="N68" s="9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s="23" t="s">
        <v>20</v>
      </c>
      <c r="H69">
        <v>4065</v>
      </c>
      <c r="I69" s="5">
        <f t="shared" si="8"/>
        <v>29.001722017220171</v>
      </c>
      <c r="J69" t="s">
        <v>40</v>
      </c>
      <c r="K69" t="s">
        <v>41</v>
      </c>
      <c r="L69" s="8">
        <f t="shared" si="6"/>
        <v>40203.25</v>
      </c>
      <c r="M69">
        <v>1264399200</v>
      </c>
      <c r="N69" s="9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s="23" t="s">
        <v>20</v>
      </c>
      <c r="H70">
        <v>246</v>
      </c>
      <c r="I70" s="5">
        <f t="shared" si="8"/>
        <v>58.975609756097562</v>
      </c>
      <c r="J70" t="s">
        <v>107</v>
      </c>
      <c r="K70" t="s">
        <v>108</v>
      </c>
      <c r="L70" s="8">
        <f t="shared" si="6"/>
        <v>42943.208333333328</v>
      </c>
      <c r="M70">
        <v>1501131600</v>
      </c>
      <c r="N70" s="9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s="23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 s="8">
        <f t="shared" si="6"/>
        <v>40531.25</v>
      </c>
      <c r="M71">
        <v>1292738400</v>
      </c>
      <c r="N71" s="9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s="23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 s="8">
        <f t="shared" si="6"/>
        <v>40484.208333333336</v>
      </c>
      <c r="M72">
        <v>1288674000</v>
      </c>
      <c r="N72" s="9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s="2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 s="8">
        <f t="shared" si="6"/>
        <v>43799.25</v>
      </c>
      <c r="M73">
        <v>1575093600</v>
      </c>
      <c r="N73" s="9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s="23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 s="8">
        <f t="shared" si="6"/>
        <v>42186.208333333328</v>
      </c>
      <c r="M74">
        <v>1435726800</v>
      </c>
      <c r="N74" s="9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s="23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 s="8">
        <f t="shared" si="6"/>
        <v>42701.25</v>
      </c>
      <c r="M75">
        <v>1480226400</v>
      </c>
      <c r="N75" s="9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s="23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 s="8">
        <f t="shared" si="6"/>
        <v>42456.208333333328</v>
      </c>
      <c r="M76">
        <v>1459054800</v>
      </c>
      <c r="N76" s="9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s="23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 s="8">
        <f t="shared" si="6"/>
        <v>43296.208333333328</v>
      </c>
      <c r="M77">
        <v>1531630800</v>
      </c>
      <c r="N77" s="9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s="23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 s="8">
        <f t="shared" si="6"/>
        <v>42027.25</v>
      </c>
      <c r="M78">
        <v>1421992800</v>
      </c>
      <c r="N78" s="9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s="23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 s="8">
        <f t="shared" si="6"/>
        <v>40448.208333333336</v>
      </c>
      <c r="M79">
        <v>1285563600</v>
      </c>
      <c r="N79" s="9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s="23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 s="8">
        <f t="shared" si="6"/>
        <v>43206.208333333328</v>
      </c>
      <c r="M80">
        <v>1523854800</v>
      </c>
      <c r="N80" s="9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s="23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 s="8">
        <f t="shared" si="6"/>
        <v>43267.208333333328</v>
      </c>
      <c r="M81">
        <v>1529125200</v>
      </c>
      <c r="N81" s="9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s="23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 s="8">
        <f t="shared" si="6"/>
        <v>42976.208333333328</v>
      </c>
      <c r="M82">
        <v>1503982800</v>
      </c>
      <c r="N82" s="9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s="2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 s="8">
        <f t="shared" si="6"/>
        <v>43062.25</v>
      </c>
      <c r="M83">
        <v>1511416800</v>
      </c>
      <c r="N83" s="9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s="23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 s="8">
        <f t="shared" si="6"/>
        <v>43482.25</v>
      </c>
      <c r="M84">
        <v>1547704800</v>
      </c>
      <c r="N84" s="9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s="23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 s="8">
        <f t="shared" si="6"/>
        <v>42579.208333333328</v>
      </c>
      <c r="M85">
        <v>1469682000</v>
      </c>
      <c r="N85" s="9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s="23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 s="8">
        <f t="shared" si="6"/>
        <v>41118.208333333336</v>
      </c>
      <c r="M86">
        <v>1343451600</v>
      </c>
      <c r="N86" s="9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s="23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 s="8">
        <f t="shared" si="6"/>
        <v>40797.208333333336</v>
      </c>
      <c r="M87">
        <v>1315717200</v>
      </c>
      <c r="N87" s="9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s="23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 s="8">
        <f t="shared" si="6"/>
        <v>42128.208333333328</v>
      </c>
      <c r="M88">
        <v>1430715600</v>
      </c>
      <c r="N88" s="9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s="23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 s="8">
        <f t="shared" si="6"/>
        <v>40610.25</v>
      </c>
      <c r="M89">
        <v>1299564000</v>
      </c>
      <c r="N89" s="9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s="23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 s="8">
        <f t="shared" si="6"/>
        <v>42110.208333333328</v>
      </c>
      <c r="M90">
        <v>1429160400</v>
      </c>
      <c r="N90" s="9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s="23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 s="8">
        <f t="shared" si="6"/>
        <v>40283.208333333336</v>
      </c>
      <c r="M91">
        <v>1271307600</v>
      </c>
      <c r="N91" s="9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s="23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 s="8">
        <f t="shared" si="6"/>
        <v>42425.25</v>
      </c>
      <c r="M92">
        <v>1456380000</v>
      </c>
      <c r="N92" s="9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s="2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 s="8">
        <f t="shared" si="6"/>
        <v>42588.208333333328</v>
      </c>
      <c r="M93">
        <v>1470459600</v>
      </c>
      <c r="N93" s="9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s="23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 s="8">
        <f t="shared" si="6"/>
        <v>40352.208333333336</v>
      </c>
      <c r="M94">
        <v>1277269200</v>
      </c>
      <c r="N94" s="9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s="23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 s="8">
        <f t="shared" si="6"/>
        <v>41202.208333333336</v>
      </c>
      <c r="M95">
        <v>1350709200</v>
      </c>
      <c r="N95" s="9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s="23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 s="8">
        <f t="shared" si="6"/>
        <v>43562.208333333328</v>
      </c>
      <c r="M96">
        <v>1554613200</v>
      </c>
      <c r="N96" s="9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s="23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 s="8">
        <f t="shared" si="6"/>
        <v>43752.208333333328</v>
      </c>
      <c r="M97">
        <v>1571029200</v>
      </c>
      <c r="N97" s="9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s="23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 s="8">
        <f t="shared" si="6"/>
        <v>40612.25</v>
      </c>
      <c r="M98">
        <v>1299736800</v>
      </c>
      <c r="N98" s="9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s="23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 s="8">
        <f t="shared" si="6"/>
        <v>42180.208333333328</v>
      </c>
      <c r="M99">
        <v>1435208400</v>
      </c>
      <c r="N99" s="9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s="23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 s="8">
        <f t="shared" si="6"/>
        <v>42212.208333333328</v>
      </c>
      <c r="M100">
        <v>1437973200</v>
      </c>
      <c r="N100" s="9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s="23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 s="8">
        <f t="shared" si="6"/>
        <v>41968.25</v>
      </c>
      <c r="M101">
        <v>1416895200</v>
      </c>
      <c r="N101" s="9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s="23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 s="8">
        <f t="shared" si="6"/>
        <v>40835.208333333336</v>
      </c>
      <c r="M102">
        <v>1319000400</v>
      </c>
      <c r="N102" s="9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s="2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 s="8">
        <f t="shared" si="6"/>
        <v>42056.25</v>
      </c>
      <c r="M103">
        <v>1424498400</v>
      </c>
      <c r="N103" s="9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s="23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 s="8">
        <f t="shared" si="6"/>
        <v>43234.208333333328</v>
      </c>
      <c r="M104">
        <v>1526274000</v>
      </c>
      <c r="N104" s="9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s="23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 s="8">
        <f t="shared" si="6"/>
        <v>40475.208333333336</v>
      </c>
      <c r="M105">
        <v>1287896400</v>
      </c>
      <c r="N105" s="9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s="23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 s="8">
        <f t="shared" si="6"/>
        <v>42878.208333333328</v>
      </c>
      <c r="M106">
        <v>1495515600</v>
      </c>
      <c r="N106" s="9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s="23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 s="8">
        <f t="shared" si="6"/>
        <v>41366.208333333336</v>
      </c>
      <c r="M107">
        <v>1364878800</v>
      </c>
      <c r="N107" s="9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s="23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 s="8">
        <f t="shared" si="6"/>
        <v>43716.208333333328</v>
      </c>
      <c r="M108">
        <v>1567918800</v>
      </c>
      <c r="N108" s="9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s="23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 s="8">
        <f t="shared" si="6"/>
        <v>43213.208333333328</v>
      </c>
      <c r="M109">
        <v>1524459600</v>
      </c>
      <c r="N109" s="9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s="23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 s="8">
        <f t="shared" si="6"/>
        <v>41005.208333333336</v>
      </c>
      <c r="M110">
        <v>1333688400</v>
      </c>
      <c r="N110" s="9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s="23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 s="8">
        <f t="shared" si="6"/>
        <v>41651.25</v>
      </c>
      <c r="M111">
        <v>1389506400</v>
      </c>
      <c r="N111" s="9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s="23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 s="8">
        <f t="shared" si="6"/>
        <v>43354.208333333328</v>
      </c>
      <c r="M112">
        <v>1536642000</v>
      </c>
      <c r="N112" s="9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s="2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 s="8">
        <f t="shared" si="6"/>
        <v>41174.208333333336</v>
      </c>
      <c r="M113">
        <v>1348290000</v>
      </c>
      <c r="N113" s="9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s="23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 s="8">
        <f t="shared" si="6"/>
        <v>41875.208333333336</v>
      </c>
      <c r="M114">
        <v>1408856400</v>
      </c>
      <c r="N114" s="9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s="23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 s="8">
        <f t="shared" si="6"/>
        <v>42990.208333333328</v>
      </c>
      <c r="M115">
        <v>1505192400</v>
      </c>
      <c r="N115" s="9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s="23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 s="8">
        <f t="shared" si="6"/>
        <v>43564.208333333328</v>
      </c>
      <c r="M116">
        <v>1554786000</v>
      </c>
      <c r="N116" s="9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s="23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 s="8">
        <f t="shared" si="6"/>
        <v>43056.25</v>
      </c>
      <c r="M117">
        <v>1510898400</v>
      </c>
      <c r="N117" s="9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s="23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 s="8">
        <f t="shared" si="6"/>
        <v>42265.208333333328</v>
      </c>
      <c r="M118">
        <v>1442552400</v>
      </c>
      <c r="N118" s="9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s="23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 s="8">
        <f t="shared" si="6"/>
        <v>40808.208333333336</v>
      </c>
      <c r="M119">
        <v>1316667600</v>
      </c>
      <c r="N119" s="9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s="23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 s="8">
        <f t="shared" si="6"/>
        <v>41665.25</v>
      </c>
      <c r="M120">
        <v>1390716000</v>
      </c>
      <c r="N120" s="9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s="23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 s="8">
        <f t="shared" si="6"/>
        <v>41806.208333333336</v>
      </c>
      <c r="M121">
        <v>1402894800</v>
      </c>
      <c r="N121" s="9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s="23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 s="8">
        <f t="shared" si="6"/>
        <v>42111.208333333328</v>
      </c>
      <c r="M122">
        <v>1429246800</v>
      </c>
      <c r="N122" s="9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s="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 s="8">
        <f t="shared" si="6"/>
        <v>41917.208333333336</v>
      </c>
      <c r="M123">
        <v>1412485200</v>
      </c>
      <c r="N123" s="9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s="23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 s="8">
        <f t="shared" si="6"/>
        <v>41970.25</v>
      </c>
      <c r="M124">
        <v>1417068000</v>
      </c>
      <c r="N124" s="9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s="23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 s="8">
        <f t="shared" si="6"/>
        <v>42332.25</v>
      </c>
      <c r="M125">
        <v>1448344800</v>
      </c>
      <c r="N125" s="9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s="23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 s="8">
        <f t="shared" si="6"/>
        <v>43598.208333333328</v>
      </c>
      <c r="M126">
        <v>1557723600</v>
      </c>
      <c r="N126" s="9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s="23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 s="8">
        <f t="shared" si="6"/>
        <v>43362.208333333328</v>
      </c>
      <c r="M127">
        <v>1537333200</v>
      </c>
      <c r="N127" s="9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s="23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 s="8">
        <f t="shared" si="6"/>
        <v>42596.208333333328</v>
      </c>
      <c r="M128">
        <v>1471150800</v>
      </c>
      <c r="N128" s="9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s="23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 s="8">
        <f t="shared" si="6"/>
        <v>40310.208333333336</v>
      </c>
      <c r="M129">
        <v>1273640400</v>
      </c>
      <c r="N129" s="9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s="23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 s="8">
        <f t="shared" si="6"/>
        <v>40417.208333333336</v>
      </c>
      <c r="M130">
        <v>1282885200</v>
      </c>
      <c r="N130" s="9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E131/D131</f>
        <v>3.2026936026936029E-2</v>
      </c>
      <c r="G131" s="23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 s="8">
        <f t="shared" ref="L131:L194" si="10">(((M131/60)/60)/24)+DATE(1970,1,1)</f>
        <v>42038.25</v>
      </c>
      <c r="M131">
        <v>1422943200</v>
      </c>
      <c r="N131" s="9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s="23" t="s">
        <v>20</v>
      </c>
      <c r="H132">
        <v>533</v>
      </c>
      <c r="I132" s="5">
        <f t="shared" ref="I132:I195" si="12">E132/H132</f>
        <v>28.001876172607879</v>
      </c>
      <c r="J132" t="s">
        <v>36</v>
      </c>
      <c r="K132" t="s">
        <v>37</v>
      </c>
      <c r="L132" s="8">
        <f t="shared" si="10"/>
        <v>40842.208333333336</v>
      </c>
      <c r="M132">
        <v>1319605200</v>
      </c>
      <c r="N132" s="9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s="2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 s="8">
        <f t="shared" si="10"/>
        <v>41607.25</v>
      </c>
      <c r="M133">
        <v>1385704800</v>
      </c>
      <c r="N133" s="9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s="23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 s="8">
        <f t="shared" si="10"/>
        <v>43112.25</v>
      </c>
      <c r="M134">
        <v>1515736800</v>
      </c>
      <c r="N134" s="9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s="23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 s="8">
        <f t="shared" si="10"/>
        <v>40767.208333333336</v>
      </c>
      <c r="M135">
        <v>1313125200</v>
      </c>
      <c r="N135" s="9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s="23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 s="8">
        <f t="shared" si="10"/>
        <v>40713.208333333336</v>
      </c>
      <c r="M136">
        <v>1308459600</v>
      </c>
      <c r="N136" s="9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s="23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 s="8">
        <f t="shared" si="10"/>
        <v>41340.25</v>
      </c>
      <c r="M137">
        <v>1362636000</v>
      </c>
      <c r="N137" s="9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s="23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 s="8">
        <f t="shared" si="10"/>
        <v>41797.208333333336</v>
      </c>
      <c r="M138">
        <v>1402117200</v>
      </c>
      <c r="N138" s="9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s="23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 s="8">
        <f t="shared" si="10"/>
        <v>40457.208333333336</v>
      </c>
      <c r="M139">
        <v>1286341200</v>
      </c>
      <c r="N139" s="9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s="23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 s="8">
        <f t="shared" si="10"/>
        <v>41180.208333333336</v>
      </c>
      <c r="M140">
        <v>1348808400</v>
      </c>
      <c r="N140" s="9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s="23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 s="8">
        <f t="shared" si="10"/>
        <v>42115.208333333328</v>
      </c>
      <c r="M141">
        <v>1429592400</v>
      </c>
      <c r="N141" s="9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s="23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 s="8">
        <f t="shared" si="10"/>
        <v>43156.25</v>
      </c>
      <c r="M142">
        <v>1519538400</v>
      </c>
      <c r="N142" s="9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s="2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 s="8">
        <f t="shared" si="10"/>
        <v>42167.208333333328</v>
      </c>
      <c r="M143">
        <v>1434085200</v>
      </c>
      <c r="N143" s="9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s="23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 s="8">
        <f t="shared" si="10"/>
        <v>41005.208333333336</v>
      </c>
      <c r="M144">
        <v>1333688400</v>
      </c>
      <c r="N144" s="9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s="23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 s="8">
        <f t="shared" si="10"/>
        <v>40357.208333333336</v>
      </c>
      <c r="M145">
        <v>1277701200</v>
      </c>
      <c r="N145" s="9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s="23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 s="8">
        <f t="shared" si="10"/>
        <v>43633.208333333328</v>
      </c>
      <c r="M146">
        <v>1560747600</v>
      </c>
      <c r="N146" s="9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s="23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 s="8">
        <f t="shared" si="10"/>
        <v>41889.208333333336</v>
      </c>
      <c r="M147">
        <v>1410066000</v>
      </c>
      <c r="N147" s="9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s="23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 s="8">
        <f t="shared" si="10"/>
        <v>40855.25</v>
      </c>
      <c r="M148">
        <v>1320732000</v>
      </c>
      <c r="N148" s="9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s="23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 s="8">
        <f t="shared" si="10"/>
        <v>42534.208333333328</v>
      </c>
      <c r="M149">
        <v>1465794000</v>
      </c>
      <c r="N149" s="9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s="23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 s="8">
        <f t="shared" si="10"/>
        <v>42941.208333333328</v>
      </c>
      <c r="M150">
        <v>1500958800</v>
      </c>
      <c r="N150" s="9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s="23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 s="8">
        <f t="shared" si="10"/>
        <v>41275.25</v>
      </c>
      <c r="M151">
        <v>1357020000</v>
      </c>
      <c r="N151" s="9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s="23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 s="8">
        <f t="shared" si="10"/>
        <v>43450.25</v>
      </c>
      <c r="M152">
        <v>1544940000</v>
      </c>
      <c r="N152" s="9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s="2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 s="8">
        <f t="shared" si="10"/>
        <v>41799.208333333336</v>
      </c>
      <c r="M153">
        <v>1402290000</v>
      </c>
      <c r="N153" s="9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s="23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 s="8">
        <f t="shared" si="10"/>
        <v>42783.25</v>
      </c>
      <c r="M154">
        <v>1487311200</v>
      </c>
      <c r="N154" s="9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s="23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 s="8">
        <f t="shared" si="10"/>
        <v>41201.208333333336</v>
      </c>
      <c r="M155">
        <v>1350622800</v>
      </c>
      <c r="N155" s="9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s="23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 s="8">
        <f t="shared" si="10"/>
        <v>42502.208333333328</v>
      </c>
      <c r="M156">
        <v>1463029200</v>
      </c>
      <c r="N156" s="9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s="23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 s="8">
        <f t="shared" si="10"/>
        <v>40262.208333333336</v>
      </c>
      <c r="M157">
        <v>1269493200</v>
      </c>
      <c r="N157" s="9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s="23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 s="8">
        <f t="shared" si="10"/>
        <v>43743.208333333328</v>
      </c>
      <c r="M158">
        <v>1570251600</v>
      </c>
      <c r="N158" s="9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s="23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 s="8">
        <f t="shared" si="10"/>
        <v>41638.25</v>
      </c>
      <c r="M159">
        <v>1388383200</v>
      </c>
      <c r="N159" s="9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s="23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 s="8">
        <f t="shared" si="10"/>
        <v>42346.25</v>
      </c>
      <c r="M160">
        <v>1449554400</v>
      </c>
      <c r="N160" s="9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s="23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 s="8">
        <f t="shared" si="10"/>
        <v>43551.208333333328</v>
      </c>
      <c r="M161">
        <v>1553662800</v>
      </c>
      <c r="N161" s="9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s="23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 s="8">
        <f t="shared" si="10"/>
        <v>43582.208333333328</v>
      </c>
      <c r="M162">
        <v>1556341200</v>
      </c>
      <c r="N162" s="9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s="2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 s="8">
        <f t="shared" si="10"/>
        <v>42270.208333333328</v>
      </c>
      <c r="M163">
        <v>1442984400</v>
      </c>
      <c r="N163" s="9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s="23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 s="8">
        <f t="shared" si="10"/>
        <v>43442.25</v>
      </c>
      <c r="M164">
        <v>1544248800</v>
      </c>
      <c r="N164" s="9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s="23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 s="8">
        <f t="shared" si="10"/>
        <v>43028.208333333328</v>
      </c>
      <c r="M165">
        <v>1508475600</v>
      </c>
      <c r="N165" s="9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s="23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 s="8">
        <f t="shared" si="10"/>
        <v>43016.208333333328</v>
      </c>
      <c r="M166">
        <v>1507438800</v>
      </c>
      <c r="N166" s="9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s="23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 s="8">
        <f t="shared" si="10"/>
        <v>42948.208333333328</v>
      </c>
      <c r="M167">
        <v>1501563600</v>
      </c>
      <c r="N167" s="9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s="23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 s="8">
        <f t="shared" si="10"/>
        <v>40534.25</v>
      </c>
      <c r="M168">
        <v>1292997600</v>
      </c>
      <c r="N168" s="9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s="23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 s="8">
        <f t="shared" si="10"/>
        <v>41435.208333333336</v>
      </c>
      <c r="M169">
        <v>1370840400</v>
      </c>
      <c r="N169" s="9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s="23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 s="8">
        <f t="shared" si="10"/>
        <v>43518.25</v>
      </c>
      <c r="M170">
        <v>1550815200</v>
      </c>
      <c r="N170" s="9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s="23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 s="8">
        <f t="shared" si="10"/>
        <v>41077.208333333336</v>
      </c>
      <c r="M171">
        <v>1339909200</v>
      </c>
      <c r="N171" s="9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s="23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 s="8">
        <f t="shared" si="10"/>
        <v>42950.208333333328</v>
      </c>
      <c r="M172">
        <v>1501736400</v>
      </c>
      <c r="N172" s="9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s="2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 s="8">
        <f t="shared" si="10"/>
        <v>41718.208333333336</v>
      </c>
      <c r="M173">
        <v>1395291600</v>
      </c>
      <c r="N173" s="9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s="23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 s="8">
        <f t="shared" si="10"/>
        <v>41839.208333333336</v>
      </c>
      <c r="M174">
        <v>1405746000</v>
      </c>
      <c r="N174" s="9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s="23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 s="8">
        <f t="shared" si="10"/>
        <v>41412.208333333336</v>
      </c>
      <c r="M175">
        <v>1368853200</v>
      </c>
      <c r="N175" s="9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s="23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 s="8">
        <f t="shared" si="10"/>
        <v>42282.208333333328</v>
      </c>
      <c r="M176">
        <v>1444021200</v>
      </c>
      <c r="N176" s="9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s="23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 s="8">
        <f t="shared" si="10"/>
        <v>42613.208333333328</v>
      </c>
      <c r="M177">
        <v>1472619600</v>
      </c>
      <c r="N177" s="9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s="23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 s="8">
        <f t="shared" si="10"/>
        <v>42616.208333333328</v>
      </c>
      <c r="M178">
        <v>1472878800</v>
      </c>
      <c r="N178" s="9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s="23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 s="8">
        <f t="shared" si="10"/>
        <v>40497.25</v>
      </c>
      <c r="M179">
        <v>1289800800</v>
      </c>
      <c r="N179" s="9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s="23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 s="8">
        <f t="shared" si="10"/>
        <v>42999.208333333328</v>
      </c>
      <c r="M180">
        <v>1505970000</v>
      </c>
      <c r="N180" s="9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s="23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 s="8">
        <f t="shared" si="10"/>
        <v>41350.208333333336</v>
      </c>
      <c r="M181">
        <v>1363496400</v>
      </c>
      <c r="N181" s="9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s="23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 s="8">
        <f t="shared" si="10"/>
        <v>40259.208333333336</v>
      </c>
      <c r="M182">
        <v>1269234000</v>
      </c>
      <c r="N182" s="9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s="2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 s="8">
        <f t="shared" si="10"/>
        <v>43012.208333333328</v>
      </c>
      <c r="M183">
        <v>1507093200</v>
      </c>
      <c r="N183" s="9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s="23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 s="8">
        <f t="shared" si="10"/>
        <v>43631.208333333328</v>
      </c>
      <c r="M184">
        <v>1560574800</v>
      </c>
      <c r="N184" s="9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s="23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 s="8">
        <f t="shared" si="10"/>
        <v>40430.208333333336</v>
      </c>
      <c r="M185">
        <v>1284008400</v>
      </c>
      <c r="N185" s="9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s="23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 s="8">
        <f t="shared" si="10"/>
        <v>43588.208333333328</v>
      </c>
      <c r="M186">
        <v>1556859600</v>
      </c>
      <c r="N186" s="9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s="23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 s="8">
        <f t="shared" si="10"/>
        <v>43233.208333333328</v>
      </c>
      <c r="M187">
        <v>1526187600</v>
      </c>
      <c r="N187" s="9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s="23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 s="8">
        <f t="shared" si="10"/>
        <v>41782.208333333336</v>
      </c>
      <c r="M188">
        <v>1400821200</v>
      </c>
      <c r="N188" s="9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s="23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 s="8">
        <f t="shared" si="10"/>
        <v>41328.25</v>
      </c>
      <c r="M189">
        <v>1361599200</v>
      </c>
      <c r="N189" s="9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s="23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 s="8">
        <f t="shared" si="10"/>
        <v>41975.25</v>
      </c>
      <c r="M190">
        <v>1417500000</v>
      </c>
      <c r="N190" s="9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s="23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 s="8">
        <f t="shared" si="10"/>
        <v>42433.25</v>
      </c>
      <c r="M191">
        <v>1457071200</v>
      </c>
      <c r="N191" s="9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s="23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 s="8">
        <f t="shared" si="10"/>
        <v>41429.208333333336</v>
      </c>
      <c r="M192">
        <v>1370322000</v>
      </c>
      <c r="N192" s="9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s="2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 s="8">
        <f t="shared" si="10"/>
        <v>43536.208333333328</v>
      </c>
      <c r="M193">
        <v>1552366800</v>
      </c>
      <c r="N193" s="9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s="23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 s="8">
        <f t="shared" si="10"/>
        <v>41817.208333333336</v>
      </c>
      <c r="M194">
        <v>1403845200</v>
      </c>
      <c r="N194" s="9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E195/D195</f>
        <v>0.45636363636363636</v>
      </c>
      <c r="G195" s="23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 s="8">
        <f t="shared" ref="L195:L258" si="14">(((M195/60)/60)/24)+DATE(1970,1,1)</f>
        <v>43198.208333333328</v>
      </c>
      <c r="M195">
        <v>1523163600</v>
      </c>
      <c r="N195" s="9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s="23" t="s">
        <v>20</v>
      </c>
      <c r="H196">
        <v>126</v>
      </c>
      <c r="I196" s="5">
        <f t="shared" ref="I196:I259" si="16">E196/H196</f>
        <v>69.174603174603178</v>
      </c>
      <c r="J196" t="s">
        <v>21</v>
      </c>
      <c r="K196" t="s">
        <v>22</v>
      </c>
      <c r="L196" s="8">
        <f t="shared" si="14"/>
        <v>42261.208333333328</v>
      </c>
      <c r="M196">
        <v>1442206800</v>
      </c>
      <c r="N196" s="9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s="23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 s="8">
        <f t="shared" si="14"/>
        <v>43310.208333333328</v>
      </c>
      <c r="M197">
        <v>1532840400</v>
      </c>
      <c r="N197" s="9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s="23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 s="8">
        <f t="shared" si="14"/>
        <v>42616.208333333328</v>
      </c>
      <c r="M198">
        <v>1472878800</v>
      </c>
      <c r="N198" s="9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s="23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 s="8">
        <f t="shared" si="14"/>
        <v>42909.208333333328</v>
      </c>
      <c r="M199">
        <v>1498194000</v>
      </c>
      <c r="N199" s="9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s="23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 s="8">
        <f t="shared" si="14"/>
        <v>40396.208333333336</v>
      </c>
      <c r="M200">
        <v>1281070800</v>
      </c>
      <c r="N200" s="9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s="23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 s="8">
        <f t="shared" si="14"/>
        <v>42192.208333333328</v>
      </c>
      <c r="M201">
        <v>1436245200</v>
      </c>
      <c r="N201" s="9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s="23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 s="8">
        <f t="shared" si="14"/>
        <v>40262.208333333336</v>
      </c>
      <c r="M202">
        <v>1269493200</v>
      </c>
      <c r="N202" s="9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s="2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 s="8">
        <f t="shared" si="14"/>
        <v>41845.208333333336</v>
      </c>
      <c r="M203">
        <v>1406264400</v>
      </c>
      <c r="N203" s="9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s="23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 s="8">
        <f t="shared" si="14"/>
        <v>40818.208333333336</v>
      </c>
      <c r="M204">
        <v>1317531600</v>
      </c>
      <c r="N204" s="9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s="23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 s="8">
        <f t="shared" si="14"/>
        <v>42752.25</v>
      </c>
      <c r="M205">
        <v>1484632800</v>
      </c>
      <c r="N205" s="9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s="23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 s="8">
        <f t="shared" si="14"/>
        <v>40636.208333333336</v>
      </c>
      <c r="M206">
        <v>1301806800</v>
      </c>
      <c r="N206" s="9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s="23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 s="8">
        <f t="shared" si="14"/>
        <v>43390.208333333328</v>
      </c>
      <c r="M207">
        <v>1539752400</v>
      </c>
      <c r="N207" s="9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s="23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 s="8">
        <f t="shared" si="14"/>
        <v>40236.25</v>
      </c>
      <c r="M208">
        <v>1267250400</v>
      </c>
      <c r="N208" s="9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s="23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 s="8">
        <f t="shared" si="14"/>
        <v>43340.208333333328</v>
      </c>
      <c r="M209">
        <v>1535432400</v>
      </c>
      <c r="N209" s="9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s="23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 s="8">
        <f t="shared" si="14"/>
        <v>43048.25</v>
      </c>
      <c r="M210">
        <v>1510207200</v>
      </c>
      <c r="N210" s="9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s="23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 s="8">
        <f t="shared" si="14"/>
        <v>42496.208333333328</v>
      </c>
      <c r="M211">
        <v>1462510800</v>
      </c>
      <c r="N211" s="9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s="23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 s="8">
        <f t="shared" si="14"/>
        <v>42797.25</v>
      </c>
      <c r="M212">
        <v>1488520800</v>
      </c>
      <c r="N212" s="9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s="2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 s="8">
        <f t="shared" si="14"/>
        <v>41513.208333333336</v>
      </c>
      <c r="M213">
        <v>1377579600</v>
      </c>
      <c r="N213" s="9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s="23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 s="8">
        <f t="shared" si="14"/>
        <v>43814.25</v>
      </c>
      <c r="M214">
        <v>1576389600</v>
      </c>
      <c r="N214" s="9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s="23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 s="8">
        <f t="shared" si="14"/>
        <v>40488.208333333336</v>
      </c>
      <c r="M215">
        <v>1289019600</v>
      </c>
      <c r="N215" s="9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s="23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 s="8">
        <f t="shared" si="14"/>
        <v>40409.208333333336</v>
      </c>
      <c r="M216">
        <v>1282194000</v>
      </c>
      <c r="N216" s="9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s="23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 s="8">
        <f t="shared" si="14"/>
        <v>43509.25</v>
      </c>
      <c r="M217">
        <v>1550037600</v>
      </c>
      <c r="N217" s="9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s="23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 s="8">
        <f t="shared" si="14"/>
        <v>40869.25</v>
      </c>
      <c r="M218">
        <v>1321941600</v>
      </c>
      <c r="N218" s="9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s="23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 s="8">
        <f t="shared" si="14"/>
        <v>43583.208333333328</v>
      </c>
      <c r="M219">
        <v>1556427600</v>
      </c>
      <c r="N219" s="9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s="23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 s="8">
        <f t="shared" si="14"/>
        <v>40858.25</v>
      </c>
      <c r="M220">
        <v>1320991200</v>
      </c>
      <c r="N220" s="9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s="23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 s="8">
        <f t="shared" si="14"/>
        <v>41137.208333333336</v>
      </c>
      <c r="M221">
        <v>1345093200</v>
      </c>
      <c r="N221" s="9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s="23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 s="8">
        <f t="shared" si="14"/>
        <v>40725.208333333336</v>
      </c>
      <c r="M222">
        <v>1309496400</v>
      </c>
      <c r="N222" s="9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s="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 s="8">
        <f t="shared" si="14"/>
        <v>41081.208333333336</v>
      </c>
      <c r="M223">
        <v>1340254800</v>
      </c>
      <c r="N223" s="9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s="23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 s="8">
        <f t="shared" si="14"/>
        <v>41914.208333333336</v>
      </c>
      <c r="M224">
        <v>1412226000</v>
      </c>
      <c r="N224" s="9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s="23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 s="8">
        <f t="shared" si="14"/>
        <v>42445.208333333328</v>
      </c>
      <c r="M225">
        <v>1458104400</v>
      </c>
      <c r="N225" s="9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s="23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 s="8">
        <f t="shared" si="14"/>
        <v>41906.208333333336</v>
      </c>
      <c r="M226">
        <v>1411534800</v>
      </c>
      <c r="N226" s="9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s="23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 s="8">
        <f t="shared" si="14"/>
        <v>41762.208333333336</v>
      </c>
      <c r="M227">
        <v>1399093200</v>
      </c>
      <c r="N227" s="9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s="23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 s="8">
        <f t="shared" si="14"/>
        <v>40276.208333333336</v>
      </c>
      <c r="M228">
        <v>1270702800</v>
      </c>
      <c r="N228" s="9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s="23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 s="8">
        <f t="shared" si="14"/>
        <v>42139.208333333328</v>
      </c>
      <c r="M229">
        <v>1431666000</v>
      </c>
      <c r="N229" s="9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s="23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 s="8">
        <f t="shared" si="14"/>
        <v>42613.208333333328</v>
      </c>
      <c r="M230">
        <v>1472619600</v>
      </c>
      <c r="N230" s="9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s="23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 s="8">
        <f t="shared" si="14"/>
        <v>42887.208333333328</v>
      </c>
      <c r="M231">
        <v>1496293200</v>
      </c>
      <c r="N231" s="9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s="23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 s="8">
        <f t="shared" si="14"/>
        <v>43805.25</v>
      </c>
      <c r="M232">
        <v>1575612000</v>
      </c>
      <c r="N232" s="9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s="2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 s="8">
        <f t="shared" si="14"/>
        <v>41415.208333333336</v>
      </c>
      <c r="M233">
        <v>1369112400</v>
      </c>
      <c r="N233" s="9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s="23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 s="8">
        <f t="shared" si="14"/>
        <v>42576.208333333328</v>
      </c>
      <c r="M234">
        <v>1469422800</v>
      </c>
      <c r="N234" s="9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s="23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 s="8">
        <f t="shared" si="14"/>
        <v>40706.208333333336</v>
      </c>
      <c r="M235">
        <v>1307854800</v>
      </c>
      <c r="N235" s="9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s="23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 s="8">
        <f t="shared" si="14"/>
        <v>42969.208333333328</v>
      </c>
      <c r="M236">
        <v>1503378000</v>
      </c>
      <c r="N236" s="9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s="23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 s="8">
        <f t="shared" si="14"/>
        <v>42779.25</v>
      </c>
      <c r="M237">
        <v>1486965600</v>
      </c>
      <c r="N237" s="9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s="23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 s="8">
        <f t="shared" si="14"/>
        <v>43641.208333333328</v>
      </c>
      <c r="M238">
        <v>1561438800</v>
      </c>
      <c r="N238" s="9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s="23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 s="8">
        <f t="shared" si="14"/>
        <v>41754.208333333336</v>
      </c>
      <c r="M239">
        <v>1398402000</v>
      </c>
      <c r="N239" s="9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s="23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 s="8">
        <f t="shared" si="14"/>
        <v>43083.25</v>
      </c>
      <c r="M240">
        <v>1513231200</v>
      </c>
      <c r="N240" s="9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s="23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 s="8">
        <f t="shared" si="14"/>
        <v>42245.208333333328</v>
      </c>
      <c r="M241">
        <v>1440824400</v>
      </c>
      <c r="N241" s="9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s="23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 s="8">
        <f t="shared" si="14"/>
        <v>40396.208333333336</v>
      </c>
      <c r="M242">
        <v>1281070800</v>
      </c>
      <c r="N242" s="9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s="2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 s="8">
        <f t="shared" si="14"/>
        <v>41742.208333333336</v>
      </c>
      <c r="M243">
        <v>1397365200</v>
      </c>
      <c r="N243" s="9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s="23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 s="8">
        <f t="shared" si="14"/>
        <v>42865.208333333328</v>
      </c>
      <c r="M244">
        <v>1494392400</v>
      </c>
      <c r="N244" s="9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s="23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 s="8">
        <f t="shared" si="14"/>
        <v>43163.25</v>
      </c>
      <c r="M245">
        <v>1520143200</v>
      </c>
      <c r="N245" s="9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s="23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 s="8">
        <f t="shared" si="14"/>
        <v>41834.208333333336</v>
      </c>
      <c r="M246">
        <v>1405314000</v>
      </c>
      <c r="N246" s="9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s="23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 s="8">
        <f t="shared" si="14"/>
        <v>41736.208333333336</v>
      </c>
      <c r="M247">
        <v>1396846800</v>
      </c>
      <c r="N247" s="9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s="23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 s="8">
        <f t="shared" si="14"/>
        <v>41491.208333333336</v>
      </c>
      <c r="M248">
        <v>1375678800</v>
      </c>
      <c r="N248" s="9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s="23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 s="8">
        <f t="shared" si="14"/>
        <v>42726.25</v>
      </c>
      <c r="M249">
        <v>1482386400</v>
      </c>
      <c r="N249" s="9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s="23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 s="8">
        <f t="shared" si="14"/>
        <v>42004.25</v>
      </c>
      <c r="M250">
        <v>1420005600</v>
      </c>
      <c r="N250" s="9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s="23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 s="8">
        <f t="shared" si="14"/>
        <v>42006.25</v>
      </c>
      <c r="M251">
        <v>1420178400</v>
      </c>
      <c r="N251" s="9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s="23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 s="8">
        <f t="shared" si="14"/>
        <v>40203.25</v>
      </c>
      <c r="M252">
        <v>1264399200</v>
      </c>
      <c r="N252" s="9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s="2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 s="8">
        <f t="shared" si="14"/>
        <v>41252.25</v>
      </c>
      <c r="M253">
        <v>1355032800</v>
      </c>
      <c r="N253" s="9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s="23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 s="8">
        <f t="shared" si="14"/>
        <v>41572.208333333336</v>
      </c>
      <c r="M254">
        <v>1382677200</v>
      </c>
      <c r="N254" s="9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s="23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 s="8">
        <f t="shared" si="14"/>
        <v>40641.208333333336</v>
      </c>
      <c r="M255">
        <v>1302238800</v>
      </c>
      <c r="N255" s="9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s="23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 s="8">
        <f t="shared" si="14"/>
        <v>42787.25</v>
      </c>
      <c r="M256">
        <v>1487656800</v>
      </c>
      <c r="N256" s="9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s="23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 s="8">
        <f t="shared" si="14"/>
        <v>40590.25</v>
      </c>
      <c r="M257">
        <v>1297836000</v>
      </c>
      <c r="N257" s="9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s="23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 s="8">
        <f t="shared" si="14"/>
        <v>42393.25</v>
      </c>
      <c r="M258">
        <v>1453615200</v>
      </c>
      <c r="N258" s="9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E259/D259</f>
        <v>1.46</v>
      </c>
      <c r="G259" s="23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 s="8">
        <f t="shared" ref="L259:L322" si="18">(((M259/60)/60)/24)+DATE(1970,1,1)</f>
        <v>41338.25</v>
      </c>
      <c r="M259">
        <v>1362463200</v>
      </c>
      <c r="N259" s="9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s="23" t="s">
        <v>20</v>
      </c>
      <c r="H260">
        <v>186</v>
      </c>
      <c r="I260" s="5">
        <f t="shared" ref="I260:I323" si="20">E260/H260</f>
        <v>72.172043010752688</v>
      </c>
      <c r="J260" t="s">
        <v>21</v>
      </c>
      <c r="K260" t="s">
        <v>22</v>
      </c>
      <c r="L260" s="8">
        <f t="shared" si="18"/>
        <v>42712.25</v>
      </c>
      <c r="M260">
        <v>1481176800</v>
      </c>
      <c r="N260" s="9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s="23" t="s">
        <v>20</v>
      </c>
      <c r="H261">
        <v>138</v>
      </c>
      <c r="I261" s="5">
        <f t="shared" si="20"/>
        <v>77.934782608695656</v>
      </c>
      <c r="J261" t="s">
        <v>21</v>
      </c>
      <c r="K261" t="s">
        <v>22</v>
      </c>
      <c r="L261" s="8">
        <f t="shared" si="18"/>
        <v>41251.25</v>
      </c>
      <c r="M261">
        <v>1354946400</v>
      </c>
      <c r="N261" s="9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s="23" t="s">
        <v>20</v>
      </c>
      <c r="H262">
        <v>261</v>
      </c>
      <c r="I262" s="5">
        <f t="shared" si="20"/>
        <v>38.065134099616856</v>
      </c>
      <c r="J262" t="s">
        <v>21</v>
      </c>
      <c r="K262" t="s">
        <v>22</v>
      </c>
      <c r="L262" s="8">
        <f t="shared" si="18"/>
        <v>41180.208333333336</v>
      </c>
      <c r="M262">
        <v>1348808400</v>
      </c>
      <c r="N262" s="9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s="23" t="s">
        <v>14</v>
      </c>
      <c r="H263">
        <v>454</v>
      </c>
      <c r="I263" s="5">
        <f t="shared" si="20"/>
        <v>57.936123348017624</v>
      </c>
      <c r="J263" t="s">
        <v>21</v>
      </c>
      <c r="K263" t="s">
        <v>22</v>
      </c>
      <c r="L263" s="8">
        <f t="shared" si="18"/>
        <v>40415.208333333336</v>
      </c>
      <c r="M263">
        <v>1282712400</v>
      </c>
      <c r="N263" s="9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s="23" t="s">
        <v>20</v>
      </c>
      <c r="H264">
        <v>107</v>
      </c>
      <c r="I264" s="5">
        <f t="shared" si="20"/>
        <v>49.794392523364486</v>
      </c>
      <c r="J264" t="s">
        <v>21</v>
      </c>
      <c r="K264" t="s">
        <v>22</v>
      </c>
      <c r="L264" s="8">
        <f t="shared" si="18"/>
        <v>40638.208333333336</v>
      </c>
      <c r="M264">
        <v>1301979600</v>
      </c>
      <c r="N264" s="9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s="23" t="s">
        <v>20</v>
      </c>
      <c r="H265">
        <v>199</v>
      </c>
      <c r="I265" s="5">
        <f t="shared" si="20"/>
        <v>54.050251256281406</v>
      </c>
      <c r="J265" t="s">
        <v>21</v>
      </c>
      <c r="K265" t="s">
        <v>22</v>
      </c>
      <c r="L265" s="8">
        <f t="shared" si="18"/>
        <v>40187.25</v>
      </c>
      <c r="M265">
        <v>1263016800</v>
      </c>
      <c r="N265" s="9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s="23" t="s">
        <v>20</v>
      </c>
      <c r="H266">
        <v>5512</v>
      </c>
      <c r="I266" s="5">
        <f t="shared" si="20"/>
        <v>30.002721335268504</v>
      </c>
      <c r="J266" t="s">
        <v>21</v>
      </c>
      <c r="K266" t="s">
        <v>22</v>
      </c>
      <c r="L266" s="8">
        <f t="shared" si="18"/>
        <v>41317.25</v>
      </c>
      <c r="M266">
        <v>1360648800</v>
      </c>
      <c r="N266" s="9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s="23" t="s">
        <v>20</v>
      </c>
      <c r="H267">
        <v>86</v>
      </c>
      <c r="I267" s="5">
        <f t="shared" si="20"/>
        <v>70.127906976744185</v>
      </c>
      <c r="J267" t="s">
        <v>21</v>
      </c>
      <c r="K267" t="s">
        <v>22</v>
      </c>
      <c r="L267" s="8">
        <f t="shared" si="18"/>
        <v>42372.25</v>
      </c>
      <c r="M267">
        <v>1451800800</v>
      </c>
      <c r="N267" s="9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s="23" t="s">
        <v>14</v>
      </c>
      <c r="H268">
        <v>3182</v>
      </c>
      <c r="I268" s="5">
        <f t="shared" si="20"/>
        <v>26.996228786926462</v>
      </c>
      <c r="J268" t="s">
        <v>107</v>
      </c>
      <c r="K268" t="s">
        <v>108</v>
      </c>
      <c r="L268" s="8">
        <f t="shared" si="18"/>
        <v>41950.25</v>
      </c>
      <c r="M268">
        <v>1415340000</v>
      </c>
      <c r="N268" s="9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s="23" t="s">
        <v>20</v>
      </c>
      <c r="H269">
        <v>2768</v>
      </c>
      <c r="I269" s="5">
        <f t="shared" si="20"/>
        <v>51.990606936416185</v>
      </c>
      <c r="J269" t="s">
        <v>26</v>
      </c>
      <c r="K269" t="s">
        <v>27</v>
      </c>
      <c r="L269" s="8">
        <f t="shared" si="18"/>
        <v>41206.208333333336</v>
      </c>
      <c r="M269">
        <v>1351054800</v>
      </c>
      <c r="N269" s="9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s="23" t="s">
        <v>20</v>
      </c>
      <c r="H270">
        <v>48</v>
      </c>
      <c r="I270" s="5">
        <f t="shared" si="20"/>
        <v>56.416666666666664</v>
      </c>
      <c r="J270" t="s">
        <v>21</v>
      </c>
      <c r="K270" t="s">
        <v>22</v>
      </c>
      <c r="L270" s="8">
        <f t="shared" si="18"/>
        <v>41186.208333333336</v>
      </c>
      <c r="M270">
        <v>1349326800</v>
      </c>
      <c r="N270" s="9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s="23" t="s">
        <v>20</v>
      </c>
      <c r="H271">
        <v>87</v>
      </c>
      <c r="I271" s="5">
        <f t="shared" si="20"/>
        <v>101.63218390804597</v>
      </c>
      <c r="J271" t="s">
        <v>21</v>
      </c>
      <c r="K271" t="s">
        <v>22</v>
      </c>
      <c r="L271" s="8">
        <f t="shared" si="18"/>
        <v>43496.25</v>
      </c>
      <c r="M271">
        <v>1548914400</v>
      </c>
      <c r="N271" s="9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s="23" t="s">
        <v>74</v>
      </c>
      <c r="H272">
        <v>1890</v>
      </c>
      <c r="I272" s="5">
        <f t="shared" si="20"/>
        <v>25.005291005291006</v>
      </c>
      <c r="J272" t="s">
        <v>21</v>
      </c>
      <c r="K272" t="s">
        <v>22</v>
      </c>
      <c r="L272" s="8">
        <f t="shared" si="18"/>
        <v>40514.25</v>
      </c>
      <c r="M272">
        <v>1291269600</v>
      </c>
      <c r="N272" s="9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s="23" t="s">
        <v>47</v>
      </c>
      <c r="H273">
        <v>61</v>
      </c>
      <c r="I273" s="5">
        <f t="shared" si="20"/>
        <v>32.016393442622949</v>
      </c>
      <c r="J273" t="s">
        <v>21</v>
      </c>
      <c r="K273" t="s">
        <v>22</v>
      </c>
      <c r="L273" s="8">
        <f t="shared" si="18"/>
        <v>42345.25</v>
      </c>
      <c r="M273">
        <v>1449468000</v>
      </c>
      <c r="N273" s="9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s="23" t="s">
        <v>20</v>
      </c>
      <c r="H274">
        <v>1894</v>
      </c>
      <c r="I274" s="5">
        <f t="shared" si="20"/>
        <v>82.021647307286173</v>
      </c>
      <c r="J274" t="s">
        <v>21</v>
      </c>
      <c r="K274" t="s">
        <v>22</v>
      </c>
      <c r="L274" s="8">
        <f t="shared" si="18"/>
        <v>43656.208333333328</v>
      </c>
      <c r="M274">
        <v>1562734800</v>
      </c>
      <c r="N274" s="9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s="23" t="s">
        <v>20</v>
      </c>
      <c r="H275">
        <v>282</v>
      </c>
      <c r="I275" s="5">
        <f t="shared" si="20"/>
        <v>37.957446808510639</v>
      </c>
      <c r="J275" t="s">
        <v>15</v>
      </c>
      <c r="K275" t="s">
        <v>16</v>
      </c>
      <c r="L275" s="8">
        <f t="shared" si="18"/>
        <v>42995.208333333328</v>
      </c>
      <c r="M275">
        <v>1505624400</v>
      </c>
      <c r="N275" s="9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s="23" t="s">
        <v>14</v>
      </c>
      <c r="H276">
        <v>15</v>
      </c>
      <c r="I276" s="5">
        <f t="shared" si="20"/>
        <v>51.533333333333331</v>
      </c>
      <c r="J276" t="s">
        <v>21</v>
      </c>
      <c r="K276" t="s">
        <v>22</v>
      </c>
      <c r="L276" s="8">
        <f t="shared" si="18"/>
        <v>43045.25</v>
      </c>
      <c r="M276">
        <v>1509948000</v>
      </c>
      <c r="N276" s="9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s="23" t="s">
        <v>20</v>
      </c>
      <c r="H277">
        <v>116</v>
      </c>
      <c r="I277" s="5">
        <f t="shared" si="20"/>
        <v>81.198275862068968</v>
      </c>
      <c r="J277" t="s">
        <v>21</v>
      </c>
      <c r="K277" t="s">
        <v>22</v>
      </c>
      <c r="L277" s="8">
        <f t="shared" si="18"/>
        <v>43561.208333333328</v>
      </c>
      <c r="M277">
        <v>1554526800</v>
      </c>
      <c r="N277" s="9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s="23" t="s">
        <v>14</v>
      </c>
      <c r="H278">
        <v>133</v>
      </c>
      <c r="I278" s="5">
        <f t="shared" si="20"/>
        <v>40.030075187969928</v>
      </c>
      <c r="J278" t="s">
        <v>21</v>
      </c>
      <c r="K278" t="s">
        <v>22</v>
      </c>
      <c r="L278" s="8">
        <f t="shared" si="18"/>
        <v>41018.208333333336</v>
      </c>
      <c r="M278">
        <v>1334811600</v>
      </c>
      <c r="N278" s="9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s="23" t="s">
        <v>20</v>
      </c>
      <c r="H279">
        <v>83</v>
      </c>
      <c r="I279" s="5">
        <f t="shared" si="20"/>
        <v>89.939759036144579</v>
      </c>
      <c r="J279" t="s">
        <v>21</v>
      </c>
      <c r="K279" t="s">
        <v>22</v>
      </c>
      <c r="L279" s="8">
        <f t="shared" si="18"/>
        <v>40378.208333333336</v>
      </c>
      <c r="M279">
        <v>1279515600</v>
      </c>
      <c r="N279" s="9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s="23" t="s">
        <v>20</v>
      </c>
      <c r="H280">
        <v>91</v>
      </c>
      <c r="I280" s="5">
        <f t="shared" si="20"/>
        <v>96.692307692307693</v>
      </c>
      <c r="J280" t="s">
        <v>21</v>
      </c>
      <c r="K280" t="s">
        <v>22</v>
      </c>
      <c r="L280" s="8">
        <f t="shared" si="18"/>
        <v>41239.25</v>
      </c>
      <c r="M280">
        <v>1353909600</v>
      </c>
      <c r="N280" s="9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s="23" t="s">
        <v>20</v>
      </c>
      <c r="H281">
        <v>546</v>
      </c>
      <c r="I281" s="5">
        <f t="shared" si="20"/>
        <v>25.010989010989011</v>
      </c>
      <c r="J281" t="s">
        <v>21</v>
      </c>
      <c r="K281" t="s">
        <v>22</v>
      </c>
      <c r="L281" s="8">
        <f t="shared" si="18"/>
        <v>43346.208333333328</v>
      </c>
      <c r="M281">
        <v>1535950800</v>
      </c>
      <c r="N281" s="9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s="23" t="s">
        <v>20</v>
      </c>
      <c r="H282">
        <v>393</v>
      </c>
      <c r="I282" s="5">
        <f t="shared" si="20"/>
        <v>36.987277353689571</v>
      </c>
      <c r="J282" t="s">
        <v>21</v>
      </c>
      <c r="K282" t="s">
        <v>22</v>
      </c>
      <c r="L282" s="8">
        <f t="shared" si="18"/>
        <v>43060.25</v>
      </c>
      <c r="M282">
        <v>1511244000</v>
      </c>
      <c r="N282" s="9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s="23" t="s">
        <v>14</v>
      </c>
      <c r="H283">
        <v>2062</v>
      </c>
      <c r="I283" s="5">
        <f t="shared" si="20"/>
        <v>73.012609117361791</v>
      </c>
      <c r="J283" t="s">
        <v>21</v>
      </c>
      <c r="K283" t="s">
        <v>22</v>
      </c>
      <c r="L283" s="8">
        <f t="shared" si="18"/>
        <v>40979.25</v>
      </c>
      <c r="M283">
        <v>1331445600</v>
      </c>
      <c r="N283" s="9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s="23" t="s">
        <v>20</v>
      </c>
      <c r="H284">
        <v>133</v>
      </c>
      <c r="I284" s="5">
        <f t="shared" si="20"/>
        <v>68.240601503759393</v>
      </c>
      <c r="J284" t="s">
        <v>21</v>
      </c>
      <c r="K284" t="s">
        <v>22</v>
      </c>
      <c r="L284" s="8">
        <f t="shared" si="18"/>
        <v>42701.25</v>
      </c>
      <c r="M284">
        <v>1480226400</v>
      </c>
      <c r="N284" s="9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s="23" t="s">
        <v>14</v>
      </c>
      <c r="H285">
        <v>29</v>
      </c>
      <c r="I285" s="5">
        <f t="shared" si="20"/>
        <v>52.310344827586206</v>
      </c>
      <c r="J285" t="s">
        <v>36</v>
      </c>
      <c r="K285" t="s">
        <v>37</v>
      </c>
      <c r="L285" s="8">
        <f t="shared" si="18"/>
        <v>42520.208333333328</v>
      </c>
      <c r="M285">
        <v>1464584400</v>
      </c>
      <c r="N285" s="9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s="23" t="s">
        <v>14</v>
      </c>
      <c r="H286">
        <v>132</v>
      </c>
      <c r="I286" s="5">
        <f t="shared" si="20"/>
        <v>61.765151515151516</v>
      </c>
      <c r="J286" t="s">
        <v>21</v>
      </c>
      <c r="K286" t="s">
        <v>22</v>
      </c>
      <c r="L286" s="8">
        <f t="shared" si="18"/>
        <v>41030.208333333336</v>
      </c>
      <c r="M286">
        <v>1335848400</v>
      </c>
      <c r="N286" s="9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s="23" t="s">
        <v>20</v>
      </c>
      <c r="H287">
        <v>254</v>
      </c>
      <c r="I287" s="5">
        <f t="shared" si="20"/>
        <v>25.027559055118111</v>
      </c>
      <c r="J287" t="s">
        <v>21</v>
      </c>
      <c r="K287" t="s">
        <v>22</v>
      </c>
      <c r="L287" s="8">
        <f t="shared" si="18"/>
        <v>42623.208333333328</v>
      </c>
      <c r="M287">
        <v>1473483600</v>
      </c>
      <c r="N287" s="9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s="23" t="s">
        <v>74</v>
      </c>
      <c r="H288">
        <v>184</v>
      </c>
      <c r="I288" s="5">
        <f t="shared" si="20"/>
        <v>106.28804347826087</v>
      </c>
      <c r="J288" t="s">
        <v>21</v>
      </c>
      <c r="K288" t="s">
        <v>22</v>
      </c>
      <c r="L288" s="8">
        <f t="shared" si="18"/>
        <v>42697.25</v>
      </c>
      <c r="M288">
        <v>1479880800</v>
      </c>
      <c r="N288" s="9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s="23" t="s">
        <v>20</v>
      </c>
      <c r="H289">
        <v>176</v>
      </c>
      <c r="I289" s="5">
        <f t="shared" si="20"/>
        <v>75.07386363636364</v>
      </c>
      <c r="J289" t="s">
        <v>21</v>
      </c>
      <c r="K289" t="s">
        <v>22</v>
      </c>
      <c r="L289" s="8">
        <f t="shared" si="18"/>
        <v>42122.208333333328</v>
      </c>
      <c r="M289">
        <v>1430197200</v>
      </c>
      <c r="N289" s="9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s="23" t="s">
        <v>14</v>
      </c>
      <c r="H290">
        <v>137</v>
      </c>
      <c r="I290" s="5">
        <f t="shared" si="20"/>
        <v>39.970802919708028</v>
      </c>
      <c r="J290" t="s">
        <v>36</v>
      </c>
      <c r="K290" t="s">
        <v>37</v>
      </c>
      <c r="L290" s="8">
        <f t="shared" si="18"/>
        <v>40982.208333333336</v>
      </c>
      <c r="M290">
        <v>1331701200</v>
      </c>
      <c r="N290" s="9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s="23" t="s">
        <v>20</v>
      </c>
      <c r="H291">
        <v>337</v>
      </c>
      <c r="I291" s="5">
        <f t="shared" si="20"/>
        <v>39.982195845697326</v>
      </c>
      <c r="J291" t="s">
        <v>15</v>
      </c>
      <c r="K291" t="s">
        <v>16</v>
      </c>
      <c r="L291" s="8">
        <f t="shared" si="18"/>
        <v>42219.208333333328</v>
      </c>
      <c r="M291">
        <v>1438578000</v>
      </c>
      <c r="N291" s="9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s="23" t="s">
        <v>14</v>
      </c>
      <c r="H292">
        <v>908</v>
      </c>
      <c r="I292" s="5">
        <f t="shared" si="20"/>
        <v>101.01541850220265</v>
      </c>
      <c r="J292" t="s">
        <v>21</v>
      </c>
      <c r="K292" t="s">
        <v>22</v>
      </c>
      <c r="L292" s="8">
        <f t="shared" si="18"/>
        <v>41404.208333333336</v>
      </c>
      <c r="M292">
        <v>1368162000</v>
      </c>
      <c r="N292" s="9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s="23" t="s">
        <v>20</v>
      </c>
      <c r="H293">
        <v>107</v>
      </c>
      <c r="I293" s="5">
        <f t="shared" si="20"/>
        <v>76.813084112149539</v>
      </c>
      <c r="J293" t="s">
        <v>21</v>
      </c>
      <c r="K293" t="s">
        <v>22</v>
      </c>
      <c r="L293" s="8">
        <f t="shared" si="18"/>
        <v>40831.208333333336</v>
      </c>
      <c r="M293">
        <v>1318654800</v>
      </c>
      <c r="N293" s="9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s="23" t="s">
        <v>14</v>
      </c>
      <c r="H294">
        <v>10</v>
      </c>
      <c r="I294" s="5">
        <f t="shared" si="20"/>
        <v>71.7</v>
      </c>
      <c r="J294" t="s">
        <v>21</v>
      </c>
      <c r="K294" t="s">
        <v>22</v>
      </c>
      <c r="L294" s="8">
        <f t="shared" si="18"/>
        <v>40984.208333333336</v>
      </c>
      <c r="M294">
        <v>1331874000</v>
      </c>
      <c r="N294" s="9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s="23" t="s">
        <v>74</v>
      </c>
      <c r="H295">
        <v>32</v>
      </c>
      <c r="I295" s="5">
        <f t="shared" si="20"/>
        <v>33.28125</v>
      </c>
      <c r="J295" t="s">
        <v>107</v>
      </c>
      <c r="K295" t="s">
        <v>108</v>
      </c>
      <c r="L295" s="8">
        <f t="shared" si="18"/>
        <v>40456.208333333336</v>
      </c>
      <c r="M295">
        <v>1286254800</v>
      </c>
      <c r="N295" s="9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s="23" t="s">
        <v>20</v>
      </c>
      <c r="H296">
        <v>183</v>
      </c>
      <c r="I296" s="5">
        <f t="shared" si="20"/>
        <v>43.923497267759565</v>
      </c>
      <c r="J296" t="s">
        <v>21</v>
      </c>
      <c r="K296" t="s">
        <v>22</v>
      </c>
      <c r="L296" s="8">
        <f t="shared" si="18"/>
        <v>43399.208333333328</v>
      </c>
      <c r="M296">
        <v>1540530000</v>
      </c>
      <c r="N296" s="9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s="23" t="s">
        <v>14</v>
      </c>
      <c r="H297">
        <v>1910</v>
      </c>
      <c r="I297" s="5">
        <f t="shared" si="20"/>
        <v>36.004712041884815</v>
      </c>
      <c r="J297" t="s">
        <v>98</v>
      </c>
      <c r="K297" t="s">
        <v>99</v>
      </c>
      <c r="L297" s="8">
        <f t="shared" si="18"/>
        <v>41562.208333333336</v>
      </c>
      <c r="M297">
        <v>1381813200</v>
      </c>
      <c r="N297" s="9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s="23" t="s">
        <v>14</v>
      </c>
      <c r="H298">
        <v>38</v>
      </c>
      <c r="I298" s="5">
        <f t="shared" si="20"/>
        <v>88.21052631578948</v>
      </c>
      <c r="J298" t="s">
        <v>26</v>
      </c>
      <c r="K298" t="s">
        <v>27</v>
      </c>
      <c r="L298" s="8">
        <f t="shared" si="18"/>
        <v>43493.25</v>
      </c>
      <c r="M298">
        <v>1548655200</v>
      </c>
      <c r="N298" s="9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s="23" t="s">
        <v>14</v>
      </c>
      <c r="H299">
        <v>104</v>
      </c>
      <c r="I299" s="5">
        <f t="shared" si="20"/>
        <v>65.240384615384613</v>
      </c>
      <c r="J299" t="s">
        <v>26</v>
      </c>
      <c r="K299" t="s">
        <v>27</v>
      </c>
      <c r="L299" s="8">
        <f t="shared" si="18"/>
        <v>41653.25</v>
      </c>
      <c r="M299">
        <v>1389679200</v>
      </c>
      <c r="N299" s="9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s="23" t="s">
        <v>20</v>
      </c>
      <c r="H300">
        <v>72</v>
      </c>
      <c r="I300" s="5">
        <f t="shared" si="20"/>
        <v>69.958333333333329</v>
      </c>
      <c r="J300" t="s">
        <v>21</v>
      </c>
      <c r="K300" t="s">
        <v>22</v>
      </c>
      <c r="L300" s="8">
        <f t="shared" si="18"/>
        <v>42426.25</v>
      </c>
      <c r="M300">
        <v>1456466400</v>
      </c>
      <c r="N300" s="9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s="23" t="s">
        <v>14</v>
      </c>
      <c r="H301">
        <v>49</v>
      </c>
      <c r="I301" s="5">
        <f t="shared" si="20"/>
        <v>39.877551020408163</v>
      </c>
      <c r="J301" t="s">
        <v>21</v>
      </c>
      <c r="K301" t="s">
        <v>22</v>
      </c>
      <c r="L301" s="8">
        <f t="shared" si="18"/>
        <v>42432.25</v>
      </c>
      <c r="M301">
        <v>1456984800</v>
      </c>
      <c r="N301" s="9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s="23" t="s">
        <v>14</v>
      </c>
      <c r="H302">
        <v>1</v>
      </c>
      <c r="I302" s="5">
        <f t="shared" si="20"/>
        <v>5</v>
      </c>
      <c r="J302" t="s">
        <v>36</v>
      </c>
      <c r="K302" t="s">
        <v>37</v>
      </c>
      <c r="L302" s="8">
        <f t="shared" si="18"/>
        <v>42977.208333333328</v>
      </c>
      <c r="M302">
        <v>1504069200</v>
      </c>
      <c r="N302" s="9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s="23" t="s">
        <v>20</v>
      </c>
      <c r="H303">
        <v>295</v>
      </c>
      <c r="I303" s="5">
        <f t="shared" si="20"/>
        <v>41.023728813559323</v>
      </c>
      <c r="J303" t="s">
        <v>21</v>
      </c>
      <c r="K303" t="s">
        <v>22</v>
      </c>
      <c r="L303" s="8">
        <f t="shared" si="18"/>
        <v>42061.25</v>
      </c>
      <c r="M303">
        <v>1424930400</v>
      </c>
      <c r="N303" s="9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s="23" t="s">
        <v>14</v>
      </c>
      <c r="H304">
        <v>245</v>
      </c>
      <c r="I304" s="5">
        <f t="shared" si="20"/>
        <v>98.914285714285711</v>
      </c>
      <c r="J304" t="s">
        <v>21</v>
      </c>
      <c r="K304" t="s">
        <v>22</v>
      </c>
      <c r="L304" s="8">
        <f t="shared" si="18"/>
        <v>43345.208333333328</v>
      </c>
      <c r="M304">
        <v>1535864400</v>
      </c>
      <c r="N304" s="9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s="23" t="s">
        <v>14</v>
      </c>
      <c r="H305">
        <v>32</v>
      </c>
      <c r="I305" s="5">
        <f t="shared" si="20"/>
        <v>87.78125</v>
      </c>
      <c r="J305" t="s">
        <v>21</v>
      </c>
      <c r="K305" t="s">
        <v>22</v>
      </c>
      <c r="L305" s="8">
        <f t="shared" si="18"/>
        <v>42376.25</v>
      </c>
      <c r="M305">
        <v>1452146400</v>
      </c>
      <c r="N305" s="9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s="23" t="s">
        <v>20</v>
      </c>
      <c r="H306">
        <v>142</v>
      </c>
      <c r="I306" s="5">
        <f t="shared" si="20"/>
        <v>80.767605633802816</v>
      </c>
      <c r="J306" t="s">
        <v>21</v>
      </c>
      <c r="K306" t="s">
        <v>22</v>
      </c>
      <c r="L306" s="8">
        <f t="shared" si="18"/>
        <v>42589.208333333328</v>
      </c>
      <c r="M306">
        <v>1470546000</v>
      </c>
      <c r="N306" s="9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s="23" t="s">
        <v>20</v>
      </c>
      <c r="H307">
        <v>85</v>
      </c>
      <c r="I307" s="5">
        <f t="shared" si="20"/>
        <v>94.28235294117647</v>
      </c>
      <c r="J307" t="s">
        <v>21</v>
      </c>
      <c r="K307" t="s">
        <v>22</v>
      </c>
      <c r="L307" s="8">
        <f t="shared" si="18"/>
        <v>42448.208333333328</v>
      </c>
      <c r="M307">
        <v>1458363600</v>
      </c>
      <c r="N307" s="9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s="23" t="s">
        <v>14</v>
      </c>
      <c r="H308">
        <v>7</v>
      </c>
      <c r="I308" s="5">
        <f t="shared" si="20"/>
        <v>73.428571428571431</v>
      </c>
      <c r="J308" t="s">
        <v>21</v>
      </c>
      <c r="K308" t="s">
        <v>22</v>
      </c>
      <c r="L308" s="8">
        <f t="shared" si="18"/>
        <v>42930.208333333328</v>
      </c>
      <c r="M308">
        <v>1500008400</v>
      </c>
      <c r="N308" s="9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s="23" t="s">
        <v>20</v>
      </c>
      <c r="H309">
        <v>659</v>
      </c>
      <c r="I309" s="5">
        <f t="shared" si="20"/>
        <v>65.968133535660087</v>
      </c>
      <c r="J309" t="s">
        <v>36</v>
      </c>
      <c r="K309" t="s">
        <v>37</v>
      </c>
      <c r="L309" s="8">
        <f t="shared" si="18"/>
        <v>41066.208333333336</v>
      </c>
      <c r="M309">
        <v>1338958800</v>
      </c>
      <c r="N309" s="9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s="23" t="s">
        <v>14</v>
      </c>
      <c r="H310">
        <v>803</v>
      </c>
      <c r="I310" s="5">
        <f t="shared" si="20"/>
        <v>109.04109589041096</v>
      </c>
      <c r="J310" t="s">
        <v>21</v>
      </c>
      <c r="K310" t="s">
        <v>22</v>
      </c>
      <c r="L310" s="8">
        <f t="shared" si="18"/>
        <v>40651.208333333336</v>
      </c>
      <c r="M310">
        <v>1303102800</v>
      </c>
      <c r="N310" s="9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s="23" t="s">
        <v>74</v>
      </c>
      <c r="H311">
        <v>75</v>
      </c>
      <c r="I311" s="5">
        <f t="shared" si="20"/>
        <v>41.16</v>
      </c>
      <c r="J311" t="s">
        <v>21</v>
      </c>
      <c r="K311" t="s">
        <v>22</v>
      </c>
      <c r="L311" s="8">
        <f t="shared" si="18"/>
        <v>40807.208333333336</v>
      </c>
      <c r="M311">
        <v>1316581200</v>
      </c>
      <c r="N311" s="9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s="23" t="s">
        <v>14</v>
      </c>
      <c r="H312">
        <v>16</v>
      </c>
      <c r="I312" s="5">
        <f t="shared" si="20"/>
        <v>99.125</v>
      </c>
      <c r="J312" t="s">
        <v>21</v>
      </c>
      <c r="K312" t="s">
        <v>22</v>
      </c>
      <c r="L312" s="8">
        <f t="shared" si="18"/>
        <v>40277.208333333336</v>
      </c>
      <c r="M312">
        <v>1270789200</v>
      </c>
      <c r="N312" s="9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s="23" t="s">
        <v>20</v>
      </c>
      <c r="H313">
        <v>121</v>
      </c>
      <c r="I313" s="5">
        <f t="shared" si="20"/>
        <v>105.88429752066116</v>
      </c>
      <c r="J313" t="s">
        <v>21</v>
      </c>
      <c r="K313" t="s">
        <v>22</v>
      </c>
      <c r="L313" s="8">
        <f t="shared" si="18"/>
        <v>40590.25</v>
      </c>
      <c r="M313">
        <v>1297836000</v>
      </c>
      <c r="N313" s="9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s="23" t="s">
        <v>20</v>
      </c>
      <c r="H314">
        <v>3742</v>
      </c>
      <c r="I314" s="5">
        <f t="shared" si="20"/>
        <v>48.996525921966864</v>
      </c>
      <c r="J314" t="s">
        <v>21</v>
      </c>
      <c r="K314" t="s">
        <v>22</v>
      </c>
      <c r="L314" s="8">
        <f t="shared" si="18"/>
        <v>41572.208333333336</v>
      </c>
      <c r="M314">
        <v>1382677200</v>
      </c>
      <c r="N314" s="9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s="23" t="s">
        <v>20</v>
      </c>
      <c r="H315">
        <v>223</v>
      </c>
      <c r="I315" s="5">
        <f t="shared" si="20"/>
        <v>39</v>
      </c>
      <c r="J315" t="s">
        <v>21</v>
      </c>
      <c r="K315" t="s">
        <v>22</v>
      </c>
      <c r="L315" s="8">
        <f t="shared" si="18"/>
        <v>40966.25</v>
      </c>
      <c r="M315">
        <v>1330322400</v>
      </c>
      <c r="N315" s="9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s="23" t="s">
        <v>20</v>
      </c>
      <c r="H316">
        <v>133</v>
      </c>
      <c r="I316" s="5">
        <f t="shared" si="20"/>
        <v>31.022556390977442</v>
      </c>
      <c r="J316" t="s">
        <v>21</v>
      </c>
      <c r="K316" t="s">
        <v>22</v>
      </c>
      <c r="L316" s="8">
        <f t="shared" si="18"/>
        <v>43536.208333333328</v>
      </c>
      <c r="M316">
        <v>1552366800</v>
      </c>
      <c r="N316" s="9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s="23" t="s">
        <v>14</v>
      </c>
      <c r="H317">
        <v>31</v>
      </c>
      <c r="I317" s="5">
        <f t="shared" si="20"/>
        <v>103.87096774193549</v>
      </c>
      <c r="J317" t="s">
        <v>21</v>
      </c>
      <c r="K317" t="s">
        <v>22</v>
      </c>
      <c r="L317" s="8">
        <f t="shared" si="18"/>
        <v>41783.208333333336</v>
      </c>
      <c r="M317">
        <v>1400907600</v>
      </c>
      <c r="N317" s="9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s="23" t="s">
        <v>14</v>
      </c>
      <c r="H318">
        <v>108</v>
      </c>
      <c r="I318" s="5">
        <f t="shared" si="20"/>
        <v>59.268518518518519</v>
      </c>
      <c r="J318" t="s">
        <v>107</v>
      </c>
      <c r="K318" t="s">
        <v>108</v>
      </c>
      <c r="L318" s="8">
        <f t="shared" si="18"/>
        <v>43788.25</v>
      </c>
      <c r="M318">
        <v>1574143200</v>
      </c>
      <c r="N318" s="9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s="23" t="s">
        <v>14</v>
      </c>
      <c r="H319">
        <v>30</v>
      </c>
      <c r="I319" s="5">
        <f t="shared" si="20"/>
        <v>42.3</v>
      </c>
      <c r="J319" t="s">
        <v>21</v>
      </c>
      <c r="K319" t="s">
        <v>22</v>
      </c>
      <c r="L319" s="8">
        <f t="shared" si="18"/>
        <v>42869.208333333328</v>
      </c>
      <c r="M319">
        <v>1494738000</v>
      </c>
      <c r="N319" s="9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s="23" t="s">
        <v>14</v>
      </c>
      <c r="H320">
        <v>17</v>
      </c>
      <c r="I320" s="5">
        <f t="shared" si="20"/>
        <v>53.117647058823529</v>
      </c>
      <c r="J320" t="s">
        <v>21</v>
      </c>
      <c r="K320" t="s">
        <v>22</v>
      </c>
      <c r="L320" s="8">
        <f t="shared" si="18"/>
        <v>41684.25</v>
      </c>
      <c r="M320">
        <v>1392357600</v>
      </c>
      <c r="N320" s="9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s="23" t="s">
        <v>74</v>
      </c>
      <c r="H321">
        <v>64</v>
      </c>
      <c r="I321" s="5">
        <f t="shared" si="20"/>
        <v>50.796875</v>
      </c>
      <c r="J321" t="s">
        <v>21</v>
      </c>
      <c r="K321" t="s">
        <v>22</v>
      </c>
      <c r="L321" s="8">
        <f t="shared" si="18"/>
        <v>40402.208333333336</v>
      </c>
      <c r="M321">
        <v>1281589200</v>
      </c>
      <c r="N321" s="9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s="23" t="s">
        <v>14</v>
      </c>
      <c r="H322">
        <v>80</v>
      </c>
      <c r="I322" s="5">
        <f t="shared" si="20"/>
        <v>101.15</v>
      </c>
      <c r="J322" t="s">
        <v>21</v>
      </c>
      <c r="K322" t="s">
        <v>22</v>
      </c>
      <c r="L322" s="8">
        <f t="shared" si="18"/>
        <v>40673.208333333336</v>
      </c>
      <c r="M322">
        <v>1305003600</v>
      </c>
      <c r="N322" s="9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E323/D323</f>
        <v>0.94144366197183094</v>
      </c>
      <c r="G323" s="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 s="8">
        <f t="shared" ref="L323:L386" si="22">(((M323/60)/60)/24)+DATE(1970,1,1)</f>
        <v>40634.208333333336</v>
      </c>
      <c r="M323">
        <v>1301634000</v>
      </c>
      <c r="N323" s="9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s="23" t="s">
        <v>20</v>
      </c>
      <c r="H324">
        <v>5168</v>
      </c>
      <c r="I324" s="5">
        <f t="shared" ref="I324:I387" si="24">E324/H324</f>
        <v>37.998645510835914</v>
      </c>
      <c r="J324" t="s">
        <v>21</v>
      </c>
      <c r="K324" t="s">
        <v>22</v>
      </c>
      <c r="L324" s="8">
        <f t="shared" si="22"/>
        <v>40507.25</v>
      </c>
      <c r="M324">
        <v>1290664800</v>
      </c>
      <c r="N324" s="9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s="23" t="s">
        <v>14</v>
      </c>
      <c r="H325">
        <v>26</v>
      </c>
      <c r="I325" s="5">
        <f t="shared" si="24"/>
        <v>82.615384615384613</v>
      </c>
      <c r="J325" t="s">
        <v>40</v>
      </c>
      <c r="K325" t="s">
        <v>41</v>
      </c>
      <c r="L325" s="8">
        <f t="shared" si="22"/>
        <v>41725.208333333336</v>
      </c>
      <c r="M325">
        <v>1395896400</v>
      </c>
      <c r="N325" s="9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s="23" t="s">
        <v>20</v>
      </c>
      <c r="H326">
        <v>307</v>
      </c>
      <c r="I326" s="5">
        <f t="shared" si="24"/>
        <v>37.941368078175898</v>
      </c>
      <c r="J326" t="s">
        <v>21</v>
      </c>
      <c r="K326" t="s">
        <v>22</v>
      </c>
      <c r="L326" s="8">
        <f t="shared" si="22"/>
        <v>42176.208333333328</v>
      </c>
      <c r="M326">
        <v>1434862800</v>
      </c>
      <c r="N326" s="9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s="23" t="s">
        <v>14</v>
      </c>
      <c r="H327">
        <v>73</v>
      </c>
      <c r="I327" s="5">
        <f t="shared" si="24"/>
        <v>80.780821917808225</v>
      </c>
      <c r="J327" t="s">
        <v>21</v>
      </c>
      <c r="K327" t="s">
        <v>22</v>
      </c>
      <c r="L327" s="8">
        <f t="shared" si="22"/>
        <v>43267.208333333328</v>
      </c>
      <c r="M327">
        <v>1529125200</v>
      </c>
      <c r="N327" s="9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s="23" t="s">
        <v>14</v>
      </c>
      <c r="H328">
        <v>128</v>
      </c>
      <c r="I328" s="5">
        <f t="shared" si="24"/>
        <v>25.984375</v>
      </c>
      <c r="J328" t="s">
        <v>21</v>
      </c>
      <c r="K328" t="s">
        <v>22</v>
      </c>
      <c r="L328" s="8">
        <f t="shared" si="22"/>
        <v>42364.25</v>
      </c>
      <c r="M328">
        <v>1451109600</v>
      </c>
      <c r="N328" s="9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s="23" t="s">
        <v>14</v>
      </c>
      <c r="H329">
        <v>33</v>
      </c>
      <c r="I329" s="5">
        <f t="shared" si="24"/>
        <v>30.363636363636363</v>
      </c>
      <c r="J329" t="s">
        <v>21</v>
      </c>
      <c r="K329" t="s">
        <v>22</v>
      </c>
      <c r="L329" s="8">
        <f t="shared" si="22"/>
        <v>43705.208333333328</v>
      </c>
      <c r="M329">
        <v>1566968400</v>
      </c>
      <c r="N329" s="9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s="23" t="s">
        <v>20</v>
      </c>
      <c r="H330">
        <v>2441</v>
      </c>
      <c r="I330" s="5">
        <f t="shared" si="24"/>
        <v>54.004916018025398</v>
      </c>
      <c r="J330" t="s">
        <v>21</v>
      </c>
      <c r="K330" t="s">
        <v>22</v>
      </c>
      <c r="L330" s="8">
        <f t="shared" si="22"/>
        <v>43434.25</v>
      </c>
      <c r="M330">
        <v>1543557600</v>
      </c>
      <c r="N330" s="9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s="23" t="s">
        <v>47</v>
      </c>
      <c r="H331">
        <v>211</v>
      </c>
      <c r="I331" s="5">
        <f t="shared" si="24"/>
        <v>101.78672985781991</v>
      </c>
      <c r="J331" t="s">
        <v>21</v>
      </c>
      <c r="K331" t="s">
        <v>22</v>
      </c>
      <c r="L331" s="8">
        <f t="shared" si="22"/>
        <v>42716.25</v>
      </c>
      <c r="M331">
        <v>1481522400</v>
      </c>
      <c r="N331" s="9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s="23" t="s">
        <v>20</v>
      </c>
      <c r="H332">
        <v>1385</v>
      </c>
      <c r="I332" s="5">
        <f t="shared" si="24"/>
        <v>45.003610108303249</v>
      </c>
      <c r="J332" t="s">
        <v>40</v>
      </c>
      <c r="K332" t="s">
        <v>41</v>
      </c>
      <c r="L332" s="8">
        <f t="shared" si="22"/>
        <v>43077.25</v>
      </c>
      <c r="M332">
        <v>1512712800</v>
      </c>
      <c r="N332" s="9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s="23" t="s">
        <v>20</v>
      </c>
      <c r="H333">
        <v>190</v>
      </c>
      <c r="I333" s="5">
        <f t="shared" si="24"/>
        <v>77.068421052631578</v>
      </c>
      <c r="J333" t="s">
        <v>21</v>
      </c>
      <c r="K333" t="s">
        <v>22</v>
      </c>
      <c r="L333" s="8">
        <f t="shared" si="22"/>
        <v>40896.25</v>
      </c>
      <c r="M333">
        <v>1324274400</v>
      </c>
      <c r="N333" s="9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s="23" t="s">
        <v>20</v>
      </c>
      <c r="H334">
        <v>470</v>
      </c>
      <c r="I334" s="5">
        <f t="shared" si="24"/>
        <v>88.076595744680844</v>
      </c>
      <c r="J334" t="s">
        <v>21</v>
      </c>
      <c r="K334" t="s">
        <v>22</v>
      </c>
      <c r="L334" s="8">
        <f t="shared" si="22"/>
        <v>41361.208333333336</v>
      </c>
      <c r="M334">
        <v>1364446800</v>
      </c>
      <c r="N334" s="9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s="23" t="s">
        <v>20</v>
      </c>
      <c r="H335">
        <v>253</v>
      </c>
      <c r="I335" s="5">
        <f t="shared" si="24"/>
        <v>47.035573122529641</v>
      </c>
      <c r="J335" t="s">
        <v>21</v>
      </c>
      <c r="K335" t="s">
        <v>22</v>
      </c>
      <c r="L335" s="8">
        <f t="shared" si="22"/>
        <v>43424.25</v>
      </c>
      <c r="M335">
        <v>1542693600</v>
      </c>
      <c r="N335" s="9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s="23" t="s">
        <v>20</v>
      </c>
      <c r="H336">
        <v>1113</v>
      </c>
      <c r="I336" s="5">
        <f t="shared" si="24"/>
        <v>110.99550763701707</v>
      </c>
      <c r="J336" t="s">
        <v>21</v>
      </c>
      <c r="K336" t="s">
        <v>22</v>
      </c>
      <c r="L336" s="8">
        <f t="shared" si="22"/>
        <v>43110.25</v>
      </c>
      <c r="M336">
        <v>1515564000</v>
      </c>
      <c r="N336" s="9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s="23" t="s">
        <v>20</v>
      </c>
      <c r="H337">
        <v>2283</v>
      </c>
      <c r="I337" s="5">
        <f t="shared" si="24"/>
        <v>87.003066141042481</v>
      </c>
      <c r="J337" t="s">
        <v>21</v>
      </c>
      <c r="K337" t="s">
        <v>22</v>
      </c>
      <c r="L337" s="8">
        <f t="shared" si="22"/>
        <v>43784.25</v>
      </c>
      <c r="M337">
        <v>1573797600</v>
      </c>
      <c r="N337" s="9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s="23" t="s">
        <v>14</v>
      </c>
      <c r="H338">
        <v>1072</v>
      </c>
      <c r="I338" s="5">
        <f t="shared" si="24"/>
        <v>63.994402985074629</v>
      </c>
      <c r="J338" t="s">
        <v>21</v>
      </c>
      <c r="K338" t="s">
        <v>22</v>
      </c>
      <c r="L338" s="8">
        <f t="shared" si="22"/>
        <v>40527.25</v>
      </c>
      <c r="M338">
        <v>1292392800</v>
      </c>
      <c r="N338" s="9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s="23" t="s">
        <v>20</v>
      </c>
      <c r="H339">
        <v>1095</v>
      </c>
      <c r="I339" s="5">
        <f t="shared" si="24"/>
        <v>105.9945205479452</v>
      </c>
      <c r="J339" t="s">
        <v>21</v>
      </c>
      <c r="K339" t="s">
        <v>22</v>
      </c>
      <c r="L339" s="8">
        <f t="shared" si="22"/>
        <v>43780.25</v>
      </c>
      <c r="M339">
        <v>1573452000</v>
      </c>
      <c r="N339" s="9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s="23" t="s">
        <v>20</v>
      </c>
      <c r="H340">
        <v>1690</v>
      </c>
      <c r="I340" s="5">
        <f t="shared" si="24"/>
        <v>73.989349112426041</v>
      </c>
      <c r="J340" t="s">
        <v>21</v>
      </c>
      <c r="K340" t="s">
        <v>22</v>
      </c>
      <c r="L340" s="8">
        <f t="shared" si="22"/>
        <v>40821.208333333336</v>
      </c>
      <c r="M340">
        <v>1317790800</v>
      </c>
      <c r="N340" s="9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s="23" t="s">
        <v>74</v>
      </c>
      <c r="H341">
        <v>1297</v>
      </c>
      <c r="I341" s="5">
        <f t="shared" si="24"/>
        <v>84.02004626060139</v>
      </c>
      <c r="J341" t="s">
        <v>15</v>
      </c>
      <c r="K341" t="s">
        <v>16</v>
      </c>
      <c r="L341" s="8">
        <f t="shared" si="22"/>
        <v>42949.208333333328</v>
      </c>
      <c r="M341">
        <v>1501650000</v>
      </c>
      <c r="N341" s="9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s="23" t="s">
        <v>14</v>
      </c>
      <c r="H342">
        <v>393</v>
      </c>
      <c r="I342" s="5">
        <f t="shared" si="24"/>
        <v>88.966921119592882</v>
      </c>
      <c r="J342" t="s">
        <v>21</v>
      </c>
      <c r="K342" t="s">
        <v>22</v>
      </c>
      <c r="L342" s="8">
        <f t="shared" si="22"/>
        <v>40889.25</v>
      </c>
      <c r="M342">
        <v>1323669600</v>
      </c>
      <c r="N342" s="9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s="23" t="s">
        <v>14</v>
      </c>
      <c r="H343">
        <v>1257</v>
      </c>
      <c r="I343" s="5">
        <f t="shared" si="24"/>
        <v>76.990453460620529</v>
      </c>
      <c r="J343" t="s">
        <v>21</v>
      </c>
      <c r="K343" t="s">
        <v>22</v>
      </c>
      <c r="L343" s="8">
        <f t="shared" si="22"/>
        <v>42244.208333333328</v>
      </c>
      <c r="M343">
        <v>1440738000</v>
      </c>
      <c r="N343" s="9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s="23" t="s">
        <v>14</v>
      </c>
      <c r="H344">
        <v>328</v>
      </c>
      <c r="I344" s="5">
        <f t="shared" si="24"/>
        <v>97.146341463414629</v>
      </c>
      <c r="J344" t="s">
        <v>21</v>
      </c>
      <c r="K344" t="s">
        <v>22</v>
      </c>
      <c r="L344" s="8">
        <f t="shared" si="22"/>
        <v>41475.208333333336</v>
      </c>
      <c r="M344">
        <v>1374296400</v>
      </c>
      <c r="N344" s="9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s="23" t="s">
        <v>14</v>
      </c>
      <c r="H345">
        <v>147</v>
      </c>
      <c r="I345" s="5">
        <f t="shared" si="24"/>
        <v>33.013605442176868</v>
      </c>
      <c r="J345" t="s">
        <v>21</v>
      </c>
      <c r="K345" t="s">
        <v>22</v>
      </c>
      <c r="L345" s="8">
        <f t="shared" si="22"/>
        <v>41597.25</v>
      </c>
      <c r="M345">
        <v>1384840800</v>
      </c>
      <c r="N345" s="9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s="23" t="s">
        <v>14</v>
      </c>
      <c r="H346">
        <v>830</v>
      </c>
      <c r="I346" s="5">
        <f t="shared" si="24"/>
        <v>99.950602409638549</v>
      </c>
      <c r="J346" t="s">
        <v>21</v>
      </c>
      <c r="K346" t="s">
        <v>22</v>
      </c>
      <c r="L346" s="8">
        <f t="shared" si="22"/>
        <v>43122.25</v>
      </c>
      <c r="M346">
        <v>1516600800</v>
      </c>
      <c r="N346" s="9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s="23" t="s">
        <v>14</v>
      </c>
      <c r="H347">
        <v>331</v>
      </c>
      <c r="I347" s="5">
        <f t="shared" si="24"/>
        <v>69.966767371601208</v>
      </c>
      <c r="J347" t="s">
        <v>40</v>
      </c>
      <c r="K347" t="s">
        <v>41</v>
      </c>
      <c r="L347" s="8">
        <f t="shared" si="22"/>
        <v>42194.208333333328</v>
      </c>
      <c r="M347">
        <v>1436418000</v>
      </c>
      <c r="N347" s="9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s="23" t="s">
        <v>14</v>
      </c>
      <c r="H348">
        <v>25</v>
      </c>
      <c r="I348" s="5">
        <f t="shared" si="24"/>
        <v>110.32</v>
      </c>
      <c r="J348" t="s">
        <v>21</v>
      </c>
      <c r="K348" t="s">
        <v>22</v>
      </c>
      <c r="L348" s="8">
        <f t="shared" si="22"/>
        <v>42971.208333333328</v>
      </c>
      <c r="M348">
        <v>1503550800</v>
      </c>
      <c r="N348" s="9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s="23" t="s">
        <v>20</v>
      </c>
      <c r="H349">
        <v>191</v>
      </c>
      <c r="I349" s="5">
        <f t="shared" si="24"/>
        <v>66.005235602094245</v>
      </c>
      <c r="J349" t="s">
        <v>21</v>
      </c>
      <c r="K349" t="s">
        <v>22</v>
      </c>
      <c r="L349" s="8">
        <f t="shared" si="22"/>
        <v>42046.25</v>
      </c>
      <c r="M349">
        <v>1423634400</v>
      </c>
      <c r="N349" s="9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s="23" t="s">
        <v>14</v>
      </c>
      <c r="H350">
        <v>3483</v>
      </c>
      <c r="I350" s="5">
        <f t="shared" si="24"/>
        <v>41.005742176284812</v>
      </c>
      <c r="J350" t="s">
        <v>21</v>
      </c>
      <c r="K350" t="s">
        <v>22</v>
      </c>
      <c r="L350" s="8">
        <f t="shared" si="22"/>
        <v>42782.25</v>
      </c>
      <c r="M350">
        <v>1487224800</v>
      </c>
      <c r="N350" s="9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s="23" t="s">
        <v>14</v>
      </c>
      <c r="H351">
        <v>923</v>
      </c>
      <c r="I351" s="5">
        <f t="shared" si="24"/>
        <v>103.96316359696641</v>
      </c>
      <c r="J351" t="s">
        <v>21</v>
      </c>
      <c r="K351" t="s">
        <v>22</v>
      </c>
      <c r="L351" s="8">
        <f t="shared" si="22"/>
        <v>42930.208333333328</v>
      </c>
      <c r="M351">
        <v>1500008400</v>
      </c>
      <c r="N351" s="9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s="23" t="s">
        <v>14</v>
      </c>
      <c r="H352">
        <v>1</v>
      </c>
      <c r="I352" s="5">
        <f t="shared" si="24"/>
        <v>5</v>
      </c>
      <c r="J352" t="s">
        <v>21</v>
      </c>
      <c r="K352" t="s">
        <v>22</v>
      </c>
      <c r="L352" s="8">
        <f t="shared" si="22"/>
        <v>42144.208333333328</v>
      </c>
      <c r="M352">
        <v>1432098000</v>
      </c>
      <c r="N352" s="9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s="23" t="s">
        <v>20</v>
      </c>
      <c r="H353">
        <v>2013</v>
      </c>
      <c r="I353" s="5">
        <f t="shared" si="24"/>
        <v>47.009935419771487</v>
      </c>
      <c r="J353" t="s">
        <v>21</v>
      </c>
      <c r="K353" t="s">
        <v>22</v>
      </c>
      <c r="L353" s="8">
        <f t="shared" si="22"/>
        <v>42240.208333333328</v>
      </c>
      <c r="M353">
        <v>1440392400</v>
      </c>
      <c r="N353" s="9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s="23" t="s">
        <v>14</v>
      </c>
      <c r="H354">
        <v>33</v>
      </c>
      <c r="I354" s="5">
        <f t="shared" si="24"/>
        <v>29.606060606060606</v>
      </c>
      <c r="J354" t="s">
        <v>15</v>
      </c>
      <c r="K354" t="s">
        <v>16</v>
      </c>
      <c r="L354" s="8">
        <f t="shared" si="22"/>
        <v>42315.25</v>
      </c>
      <c r="M354">
        <v>1446876000</v>
      </c>
      <c r="N354" s="9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s="23" t="s">
        <v>20</v>
      </c>
      <c r="H355">
        <v>1703</v>
      </c>
      <c r="I355" s="5">
        <f t="shared" si="24"/>
        <v>81.010569583088667</v>
      </c>
      <c r="J355" t="s">
        <v>21</v>
      </c>
      <c r="K355" t="s">
        <v>22</v>
      </c>
      <c r="L355" s="8">
        <f t="shared" si="22"/>
        <v>43651.208333333328</v>
      </c>
      <c r="M355">
        <v>1562302800</v>
      </c>
      <c r="N355" s="9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s="23" t="s">
        <v>20</v>
      </c>
      <c r="H356">
        <v>80</v>
      </c>
      <c r="I356" s="5">
        <f t="shared" si="24"/>
        <v>94.35</v>
      </c>
      <c r="J356" t="s">
        <v>36</v>
      </c>
      <c r="K356" t="s">
        <v>37</v>
      </c>
      <c r="L356" s="8">
        <f t="shared" si="22"/>
        <v>41520.208333333336</v>
      </c>
      <c r="M356">
        <v>1378184400</v>
      </c>
      <c r="N356" s="9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s="23" t="s">
        <v>47</v>
      </c>
      <c r="H357">
        <v>86</v>
      </c>
      <c r="I357" s="5">
        <f t="shared" si="24"/>
        <v>26.058139534883722</v>
      </c>
      <c r="J357" t="s">
        <v>21</v>
      </c>
      <c r="K357" t="s">
        <v>22</v>
      </c>
      <c r="L357" s="8">
        <f t="shared" si="22"/>
        <v>42757.25</v>
      </c>
      <c r="M357">
        <v>1485064800</v>
      </c>
      <c r="N357" s="9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s="23" t="s">
        <v>14</v>
      </c>
      <c r="H358">
        <v>40</v>
      </c>
      <c r="I358" s="5">
        <f t="shared" si="24"/>
        <v>85.775000000000006</v>
      </c>
      <c r="J358" t="s">
        <v>107</v>
      </c>
      <c r="K358" t="s">
        <v>108</v>
      </c>
      <c r="L358" s="8">
        <f t="shared" si="22"/>
        <v>40922.25</v>
      </c>
      <c r="M358">
        <v>1326520800</v>
      </c>
      <c r="N358" s="9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s="23" t="s">
        <v>20</v>
      </c>
      <c r="H359">
        <v>41</v>
      </c>
      <c r="I359" s="5">
        <f t="shared" si="24"/>
        <v>103.73170731707317</v>
      </c>
      <c r="J359" t="s">
        <v>21</v>
      </c>
      <c r="K359" t="s">
        <v>22</v>
      </c>
      <c r="L359" s="8">
        <f t="shared" si="22"/>
        <v>42250.208333333328</v>
      </c>
      <c r="M359">
        <v>1441256400</v>
      </c>
      <c r="N359" s="9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s="23" t="s">
        <v>14</v>
      </c>
      <c r="H360">
        <v>23</v>
      </c>
      <c r="I360" s="5">
        <f t="shared" si="24"/>
        <v>49.826086956521742</v>
      </c>
      <c r="J360" t="s">
        <v>15</v>
      </c>
      <c r="K360" t="s">
        <v>16</v>
      </c>
      <c r="L360" s="8">
        <f t="shared" si="22"/>
        <v>43322.208333333328</v>
      </c>
      <c r="M360">
        <v>1533877200</v>
      </c>
      <c r="N360" s="9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s="23" t="s">
        <v>20</v>
      </c>
      <c r="H361">
        <v>187</v>
      </c>
      <c r="I361" s="5">
        <f t="shared" si="24"/>
        <v>63.893048128342244</v>
      </c>
      <c r="J361" t="s">
        <v>21</v>
      </c>
      <c r="K361" t="s">
        <v>22</v>
      </c>
      <c r="L361" s="8">
        <f t="shared" si="22"/>
        <v>40782.208333333336</v>
      </c>
      <c r="M361">
        <v>1314421200</v>
      </c>
      <c r="N361" s="9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s="23" t="s">
        <v>20</v>
      </c>
      <c r="H362">
        <v>2875</v>
      </c>
      <c r="I362" s="5">
        <f t="shared" si="24"/>
        <v>47.002434782608695</v>
      </c>
      <c r="J362" t="s">
        <v>40</v>
      </c>
      <c r="K362" t="s">
        <v>41</v>
      </c>
      <c r="L362" s="8">
        <f t="shared" si="22"/>
        <v>40544.25</v>
      </c>
      <c r="M362">
        <v>1293861600</v>
      </c>
      <c r="N362" s="9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s="23" t="s">
        <v>20</v>
      </c>
      <c r="H363">
        <v>88</v>
      </c>
      <c r="I363" s="5">
        <f t="shared" si="24"/>
        <v>108.47727272727273</v>
      </c>
      <c r="J363" t="s">
        <v>21</v>
      </c>
      <c r="K363" t="s">
        <v>22</v>
      </c>
      <c r="L363" s="8">
        <f t="shared" si="22"/>
        <v>43015.208333333328</v>
      </c>
      <c r="M363">
        <v>1507352400</v>
      </c>
      <c r="N363" s="9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s="23" t="s">
        <v>20</v>
      </c>
      <c r="H364">
        <v>191</v>
      </c>
      <c r="I364" s="5">
        <f t="shared" si="24"/>
        <v>72.015706806282722</v>
      </c>
      <c r="J364" t="s">
        <v>21</v>
      </c>
      <c r="K364" t="s">
        <v>22</v>
      </c>
      <c r="L364" s="8">
        <f t="shared" si="22"/>
        <v>40570.25</v>
      </c>
      <c r="M364">
        <v>1296108000</v>
      </c>
      <c r="N364" s="9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s="23" t="s">
        <v>20</v>
      </c>
      <c r="H365">
        <v>139</v>
      </c>
      <c r="I365" s="5">
        <f t="shared" si="24"/>
        <v>59.928057553956833</v>
      </c>
      <c r="J365" t="s">
        <v>21</v>
      </c>
      <c r="K365" t="s">
        <v>22</v>
      </c>
      <c r="L365" s="8">
        <f t="shared" si="22"/>
        <v>40904.25</v>
      </c>
      <c r="M365">
        <v>1324965600</v>
      </c>
      <c r="N365" s="9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s="23" t="s">
        <v>20</v>
      </c>
      <c r="H366">
        <v>186</v>
      </c>
      <c r="I366" s="5">
        <f t="shared" si="24"/>
        <v>78.209677419354833</v>
      </c>
      <c r="J366" t="s">
        <v>21</v>
      </c>
      <c r="K366" t="s">
        <v>22</v>
      </c>
      <c r="L366" s="8">
        <f t="shared" si="22"/>
        <v>43164.25</v>
      </c>
      <c r="M366">
        <v>1520229600</v>
      </c>
      <c r="N366" s="9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s="23" t="s">
        <v>20</v>
      </c>
      <c r="H367">
        <v>112</v>
      </c>
      <c r="I367" s="5">
        <f t="shared" si="24"/>
        <v>104.77678571428571</v>
      </c>
      <c r="J367" t="s">
        <v>26</v>
      </c>
      <c r="K367" t="s">
        <v>27</v>
      </c>
      <c r="L367" s="8">
        <f t="shared" si="22"/>
        <v>42733.25</v>
      </c>
      <c r="M367">
        <v>1482991200</v>
      </c>
      <c r="N367" s="9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s="23" t="s">
        <v>20</v>
      </c>
      <c r="H368">
        <v>101</v>
      </c>
      <c r="I368" s="5">
        <f t="shared" si="24"/>
        <v>105.52475247524752</v>
      </c>
      <c r="J368" t="s">
        <v>21</v>
      </c>
      <c r="K368" t="s">
        <v>22</v>
      </c>
      <c r="L368" s="8">
        <f t="shared" si="22"/>
        <v>40546.25</v>
      </c>
      <c r="M368">
        <v>1294034400</v>
      </c>
      <c r="N368" s="9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s="23" t="s">
        <v>14</v>
      </c>
      <c r="H369">
        <v>75</v>
      </c>
      <c r="I369" s="5">
        <f t="shared" si="24"/>
        <v>24.933333333333334</v>
      </c>
      <c r="J369" t="s">
        <v>21</v>
      </c>
      <c r="K369" t="s">
        <v>22</v>
      </c>
      <c r="L369" s="8">
        <f t="shared" si="22"/>
        <v>41930.208333333336</v>
      </c>
      <c r="M369">
        <v>1413608400</v>
      </c>
      <c r="N369" s="9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s="23" t="s">
        <v>20</v>
      </c>
      <c r="H370">
        <v>206</v>
      </c>
      <c r="I370" s="5">
        <f t="shared" si="24"/>
        <v>69.873786407766985</v>
      </c>
      <c r="J370" t="s">
        <v>40</v>
      </c>
      <c r="K370" t="s">
        <v>41</v>
      </c>
      <c r="L370" s="8">
        <f t="shared" si="22"/>
        <v>40464.208333333336</v>
      </c>
      <c r="M370">
        <v>1286946000</v>
      </c>
      <c r="N370" s="9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s="23" t="s">
        <v>20</v>
      </c>
      <c r="H371">
        <v>154</v>
      </c>
      <c r="I371" s="5">
        <f t="shared" si="24"/>
        <v>95.733766233766232</v>
      </c>
      <c r="J371" t="s">
        <v>21</v>
      </c>
      <c r="K371" t="s">
        <v>22</v>
      </c>
      <c r="L371" s="8">
        <f t="shared" si="22"/>
        <v>41308.25</v>
      </c>
      <c r="M371">
        <v>1359871200</v>
      </c>
      <c r="N371" s="9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s="23" t="s">
        <v>20</v>
      </c>
      <c r="H372">
        <v>5966</v>
      </c>
      <c r="I372" s="5">
        <f t="shared" si="24"/>
        <v>29.997485752598056</v>
      </c>
      <c r="J372" t="s">
        <v>21</v>
      </c>
      <c r="K372" t="s">
        <v>22</v>
      </c>
      <c r="L372" s="8">
        <f t="shared" si="22"/>
        <v>43570.208333333328</v>
      </c>
      <c r="M372">
        <v>1555304400</v>
      </c>
      <c r="N372" s="9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s="23" t="s">
        <v>14</v>
      </c>
      <c r="H373">
        <v>2176</v>
      </c>
      <c r="I373" s="5">
        <f t="shared" si="24"/>
        <v>59.011948529411768</v>
      </c>
      <c r="J373" t="s">
        <v>21</v>
      </c>
      <c r="K373" t="s">
        <v>22</v>
      </c>
      <c r="L373" s="8">
        <f t="shared" si="22"/>
        <v>42043.25</v>
      </c>
      <c r="M373">
        <v>1423375200</v>
      </c>
      <c r="N373" s="9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s="23" t="s">
        <v>20</v>
      </c>
      <c r="H374">
        <v>169</v>
      </c>
      <c r="I374" s="5">
        <f t="shared" si="24"/>
        <v>84.757396449704146</v>
      </c>
      <c r="J374" t="s">
        <v>21</v>
      </c>
      <c r="K374" t="s">
        <v>22</v>
      </c>
      <c r="L374" s="8">
        <f t="shared" si="22"/>
        <v>42012.25</v>
      </c>
      <c r="M374">
        <v>1420696800</v>
      </c>
      <c r="N374" s="9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s="23" t="s">
        <v>20</v>
      </c>
      <c r="H375">
        <v>2106</v>
      </c>
      <c r="I375" s="5">
        <f t="shared" si="24"/>
        <v>78.010921177587846</v>
      </c>
      <c r="J375" t="s">
        <v>21</v>
      </c>
      <c r="K375" t="s">
        <v>22</v>
      </c>
      <c r="L375" s="8">
        <f t="shared" si="22"/>
        <v>42964.208333333328</v>
      </c>
      <c r="M375">
        <v>1502946000</v>
      </c>
      <c r="N375" s="9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s="23" t="s">
        <v>14</v>
      </c>
      <c r="H376">
        <v>441</v>
      </c>
      <c r="I376" s="5">
        <f t="shared" si="24"/>
        <v>50.05215419501134</v>
      </c>
      <c r="J376" t="s">
        <v>21</v>
      </c>
      <c r="K376" t="s">
        <v>22</v>
      </c>
      <c r="L376" s="8">
        <f t="shared" si="22"/>
        <v>43476.25</v>
      </c>
      <c r="M376">
        <v>1547186400</v>
      </c>
      <c r="N376" s="9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s="23" t="s">
        <v>14</v>
      </c>
      <c r="H377">
        <v>25</v>
      </c>
      <c r="I377" s="5">
        <f t="shared" si="24"/>
        <v>59.16</v>
      </c>
      <c r="J377" t="s">
        <v>21</v>
      </c>
      <c r="K377" t="s">
        <v>22</v>
      </c>
      <c r="L377" s="8">
        <f t="shared" si="22"/>
        <v>42293.208333333328</v>
      </c>
      <c r="M377">
        <v>1444971600</v>
      </c>
      <c r="N377" s="9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s="23" t="s">
        <v>20</v>
      </c>
      <c r="H378">
        <v>131</v>
      </c>
      <c r="I378" s="5">
        <f t="shared" si="24"/>
        <v>93.702290076335885</v>
      </c>
      <c r="J378" t="s">
        <v>21</v>
      </c>
      <c r="K378" t="s">
        <v>22</v>
      </c>
      <c r="L378" s="8">
        <f t="shared" si="22"/>
        <v>41826.208333333336</v>
      </c>
      <c r="M378">
        <v>1404622800</v>
      </c>
      <c r="N378" s="9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s="23" t="s">
        <v>14</v>
      </c>
      <c r="H379">
        <v>127</v>
      </c>
      <c r="I379" s="5">
        <f t="shared" si="24"/>
        <v>40.14173228346457</v>
      </c>
      <c r="J379" t="s">
        <v>21</v>
      </c>
      <c r="K379" t="s">
        <v>22</v>
      </c>
      <c r="L379" s="8">
        <f t="shared" si="22"/>
        <v>43760.208333333328</v>
      </c>
      <c r="M379">
        <v>1571720400</v>
      </c>
      <c r="N379" s="9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s="23" t="s">
        <v>14</v>
      </c>
      <c r="H380">
        <v>355</v>
      </c>
      <c r="I380" s="5">
        <f t="shared" si="24"/>
        <v>70.090140845070422</v>
      </c>
      <c r="J380" t="s">
        <v>21</v>
      </c>
      <c r="K380" t="s">
        <v>22</v>
      </c>
      <c r="L380" s="8">
        <f t="shared" si="22"/>
        <v>43241.208333333328</v>
      </c>
      <c r="M380">
        <v>1526878800</v>
      </c>
      <c r="N380" s="9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s="23" t="s">
        <v>14</v>
      </c>
      <c r="H381">
        <v>44</v>
      </c>
      <c r="I381" s="5">
        <f t="shared" si="24"/>
        <v>66.181818181818187</v>
      </c>
      <c r="J381" t="s">
        <v>40</v>
      </c>
      <c r="K381" t="s">
        <v>41</v>
      </c>
      <c r="L381" s="8">
        <f t="shared" si="22"/>
        <v>40843.208333333336</v>
      </c>
      <c r="M381">
        <v>1319691600</v>
      </c>
      <c r="N381" s="9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s="23" t="s">
        <v>20</v>
      </c>
      <c r="H382">
        <v>84</v>
      </c>
      <c r="I382" s="5">
        <f t="shared" si="24"/>
        <v>47.714285714285715</v>
      </c>
      <c r="J382" t="s">
        <v>21</v>
      </c>
      <c r="K382" t="s">
        <v>22</v>
      </c>
      <c r="L382" s="8">
        <f t="shared" si="22"/>
        <v>41448.208333333336</v>
      </c>
      <c r="M382">
        <v>1371963600</v>
      </c>
      <c r="N382" s="9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s="23" t="s">
        <v>20</v>
      </c>
      <c r="H383">
        <v>155</v>
      </c>
      <c r="I383" s="5">
        <f t="shared" si="24"/>
        <v>62.896774193548389</v>
      </c>
      <c r="J383" t="s">
        <v>21</v>
      </c>
      <c r="K383" t="s">
        <v>22</v>
      </c>
      <c r="L383" s="8">
        <f t="shared" si="22"/>
        <v>42163.208333333328</v>
      </c>
      <c r="M383">
        <v>1433739600</v>
      </c>
      <c r="N383" s="9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s="23" t="s">
        <v>14</v>
      </c>
      <c r="H384">
        <v>67</v>
      </c>
      <c r="I384" s="5">
        <f t="shared" si="24"/>
        <v>86.611940298507463</v>
      </c>
      <c r="J384" t="s">
        <v>21</v>
      </c>
      <c r="K384" t="s">
        <v>22</v>
      </c>
      <c r="L384" s="8">
        <f t="shared" si="22"/>
        <v>43024.208333333328</v>
      </c>
      <c r="M384">
        <v>1508130000</v>
      </c>
      <c r="N384" s="9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s="23" t="s">
        <v>20</v>
      </c>
      <c r="H385">
        <v>189</v>
      </c>
      <c r="I385" s="5">
        <f t="shared" si="24"/>
        <v>75.126984126984127</v>
      </c>
      <c r="J385" t="s">
        <v>21</v>
      </c>
      <c r="K385" t="s">
        <v>22</v>
      </c>
      <c r="L385" s="8">
        <f t="shared" si="22"/>
        <v>43509.25</v>
      </c>
      <c r="M385">
        <v>1550037600</v>
      </c>
      <c r="N385" s="9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s="23" t="s">
        <v>20</v>
      </c>
      <c r="H386">
        <v>4799</v>
      </c>
      <c r="I386" s="5">
        <f t="shared" si="24"/>
        <v>41.004167534903104</v>
      </c>
      <c r="J386" t="s">
        <v>21</v>
      </c>
      <c r="K386" t="s">
        <v>22</v>
      </c>
      <c r="L386" s="8">
        <f t="shared" si="22"/>
        <v>42776.25</v>
      </c>
      <c r="M386">
        <v>1486706400</v>
      </c>
      <c r="N386" s="9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E387/D387</f>
        <v>1.4616709511568124</v>
      </c>
      <c r="G387" s="23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 s="8">
        <f t="shared" ref="L387:L450" si="26">(((M387/60)/60)/24)+DATE(1970,1,1)</f>
        <v>43553.208333333328</v>
      </c>
      <c r="M387">
        <v>1553835600</v>
      </c>
      <c r="N387" s="9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s="23" t="s">
        <v>14</v>
      </c>
      <c r="H388">
        <v>1068</v>
      </c>
      <c r="I388" s="5">
        <f t="shared" ref="I388:I451" si="28">E388/H388</f>
        <v>96.960674157303373</v>
      </c>
      <c r="J388" t="s">
        <v>21</v>
      </c>
      <c r="K388" t="s">
        <v>22</v>
      </c>
      <c r="L388" s="8">
        <f t="shared" si="26"/>
        <v>40355.208333333336</v>
      </c>
      <c r="M388">
        <v>1277528400</v>
      </c>
      <c r="N388" s="9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s="23" t="s">
        <v>14</v>
      </c>
      <c r="H389">
        <v>424</v>
      </c>
      <c r="I389" s="5">
        <f t="shared" si="28"/>
        <v>100.93160377358491</v>
      </c>
      <c r="J389" t="s">
        <v>21</v>
      </c>
      <c r="K389" t="s">
        <v>22</v>
      </c>
      <c r="L389" s="8">
        <f t="shared" si="26"/>
        <v>41072.208333333336</v>
      </c>
      <c r="M389">
        <v>1339477200</v>
      </c>
      <c r="N389" s="9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s="23" t="s">
        <v>74</v>
      </c>
      <c r="H390">
        <v>145</v>
      </c>
      <c r="I390" s="5">
        <f t="shared" si="28"/>
        <v>89.227586206896547</v>
      </c>
      <c r="J390" t="s">
        <v>98</v>
      </c>
      <c r="K390" t="s">
        <v>99</v>
      </c>
      <c r="L390" s="8">
        <f t="shared" si="26"/>
        <v>40912.25</v>
      </c>
      <c r="M390">
        <v>1325656800</v>
      </c>
      <c r="N390" s="9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s="23" t="s">
        <v>20</v>
      </c>
      <c r="H391">
        <v>1152</v>
      </c>
      <c r="I391" s="5">
        <f t="shared" si="28"/>
        <v>87.979166666666671</v>
      </c>
      <c r="J391" t="s">
        <v>21</v>
      </c>
      <c r="K391" t="s">
        <v>22</v>
      </c>
      <c r="L391" s="8">
        <f t="shared" si="26"/>
        <v>40479.208333333336</v>
      </c>
      <c r="M391">
        <v>1288242000</v>
      </c>
      <c r="N391" s="9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s="23" t="s">
        <v>20</v>
      </c>
      <c r="H392">
        <v>50</v>
      </c>
      <c r="I392" s="5">
        <f t="shared" si="28"/>
        <v>89.54</v>
      </c>
      <c r="J392" t="s">
        <v>21</v>
      </c>
      <c r="K392" t="s">
        <v>22</v>
      </c>
      <c r="L392" s="8">
        <f t="shared" si="26"/>
        <v>41530.208333333336</v>
      </c>
      <c r="M392">
        <v>1379048400</v>
      </c>
      <c r="N392" s="9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s="23" t="s">
        <v>14</v>
      </c>
      <c r="H393">
        <v>151</v>
      </c>
      <c r="I393" s="5">
        <f t="shared" si="28"/>
        <v>29.09271523178808</v>
      </c>
      <c r="J393" t="s">
        <v>21</v>
      </c>
      <c r="K393" t="s">
        <v>22</v>
      </c>
      <c r="L393" s="8">
        <f t="shared" si="26"/>
        <v>41653.25</v>
      </c>
      <c r="M393">
        <v>1389679200</v>
      </c>
      <c r="N393" s="9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s="23" t="s">
        <v>14</v>
      </c>
      <c r="H394">
        <v>1608</v>
      </c>
      <c r="I394" s="5">
        <f t="shared" si="28"/>
        <v>42.006218905472636</v>
      </c>
      <c r="J394" t="s">
        <v>21</v>
      </c>
      <c r="K394" t="s">
        <v>22</v>
      </c>
      <c r="L394" s="8">
        <f t="shared" si="26"/>
        <v>40549.25</v>
      </c>
      <c r="M394">
        <v>1294293600</v>
      </c>
      <c r="N394" s="9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s="23" t="s">
        <v>20</v>
      </c>
      <c r="H395">
        <v>3059</v>
      </c>
      <c r="I395" s="5">
        <f t="shared" si="28"/>
        <v>47.004903563255965</v>
      </c>
      <c r="J395" t="s">
        <v>15</v>
      </c>
      <c r="K395" t="s">
        <v>16</v>
      </c>
      <c r="L395" s="8">
        <f t="shared" si="26"/>
        <v>42933.208333333328</v>
      </c>
      <c r="M395">
        <v>1500267600</v>
      </c>
      <c r="N395" s="9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s="23" t="s">
        <v>20</v>
      </c>
      <c r="H396">
        <v>34</v>
      </c>
      <c r="I396" s="5">
        <f t="shared" si="28"/>
        <v>110.44117647058823</v>
      </c>
      <c r="J396" t="s">
        <v>21</v>
      </c>
      <c r="K396" t="s">
        <v>22</v>
      </c>
      <c r="L396" s="8">
        <f t="shared" si="26"/>
        <v>41484.208333333336</v>
      </c>
      <c r="M396">
        <v>1375074000</v>
      </c>
      <c r="N396" s="9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s="23" t="s">
        <v>20</v>
      </c>
      <c r="H397">
        <v>220</v>
      </c>
      <c r="I397" s="5">
        <f t="shared" si="28"/>
        <v>41.990909090909092</v>
      </c>
      <c r="J397" t="s">
        <v>21</v>
      </c>
      <c r="K397" t="s">
        <v>22</v>
      </c>
      <c r="L397" s="8">
        <f t="shared" si="26"/>
        <v>40885.25</v>
      </c>
      <c r="M397">
        <v>1323324000</v>
      </c>
      <c r="N397" s="9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s="23" t="s">
        <v>20</v>
      </c>
      <c r="H398">
        <v>1604</v>
      </c>
      <c r="I398" s="5">
        <f t="shared" si="28"/>
        <v>48.012468827930178</v>
      </c>
      <c r="J398" t="s">
        <v>26</v>
      </c>
      <c r="K398" t="s">
        <v>27</v>
      </c>
      <c r="L398" s="8">
        <f t="shared" si="26"/>
        <v>43378.208333333328</v>
      </c>
      <c r="M398">
        <v>1538715600</v>
      </c>
      <c r="N398" s="9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s="23" t="s">
        <v>20</v>
      </c>
      <c r="H399">
        <v>454</v>
      </c>
      <c r="I399" s="5">
        <f t="shared" si="28"/>
        <v>31.019823788546255</v>
      </c>
      <c r="J399" t="s">
        <v>21</v>
      </c>
      <c r="K399" t="s">
        <v>22</v>
      </c>
      <c r="L399" s="8">
        <f t="shared" si="26"/>
        <v>41417.208333333336</v>
      </c>
      <c r="M399">
        <v>1369285200</v>
      </c>
      <c r="N399" s="9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s="23" t="s">
        <v>20</v>
      </c>
      <c r="H400">
        <v>123</v>
      </c>
      <c r="I400" s="5">
        <f t="shared" si="28"/>
        <v>99.203252032520325</v>
      </c>
      <c r="J400" t="s">
        <v>107</v>
      </c>
      <c r="K400" t="s">
        <v>108</v>
      </c>
      <c r="L400" s="8">
        <f t="shared" si="26"/>
        <v>43228.208333333328</v>
      </c>
      <c r="M400">
        <v>1525755600</v>
      </c>
      <c r="N400" s="9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s="23" t="s">
        <v>14</v>
      </c>
      <c r="H401">
        <v>941</v>
      </c>
      <c r="I401" s="5">
        <f t="shared" si="28"/>
        <v>66.022316684378325</v>
      </c>
      <c r="J401" t="s">
        <v>21</v>
      </c>
      <c r="K401" t="s">
        <v>22</v>
      </c>
      <c r="L401" s="8">
        <f t="shared" si="26"/>
        <v>40576.25</v>
      </c>
      <c r="M401">
        <v>1296626400</v>
      </c>
      <c r="N401" s="9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s="23" t="s">
        <v>14</v>
      </c>
      <c r="H402">
        <v>1</v>
      </c>
      <c r="I402" s="5">
        <f t="shared" si="28"/>
        <v>2</v>
      </c>
      <c r="J402" t="s">
        <v>21</v>
      </c>
      <c r="K402" t="s">
        <v>22</v>
      </c>
      <c r="L402" s="8">
        <f t="shared" si="26"/>
        <v>41502.208333333336</v>
      </c>
      <c r="M402">
        <v>1376629200</v>
      </c>
      <c r="N402" s="9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s="23" t="s">
        <v>20</v>
      </c>
      <c r="H403">
        <v>299</v>
      </c>
      <c r="I403" s="5">
        <f t="shared" si="28"/>
        <v>46.060200668896321</v>
      </c>
      <c r="J403" t="s">
        <v>21</v>
      </c>
      <c r="K403" t="s">
        <v>22</v>
      </c>
      <c r="L403" s="8">
        <f t="shared" si="26"/>
        <v>43765.208333333328</v>
      </c>
      <c r="M403">
        <v>1572152400</v>
      </c>
      <c r="N403" s="9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s="23" t="s">
        <v>14</v>
      </c>
      <c r="H404">
        <v>40</v>
      </c>
      <c r="I404" s="5">
        <f t="shared" si="28"/>
        <v>73.650000000000006</v>
      </c>
      <c r="J404" t="s">
        <v>21</v>
      </c>
      <c r="K404" t="s">
        <v>22</v>
      </c>
      <c r="L404" s="8">
        <f t="shared" si="26"/>
        <v>40914.25</v>
      </c>
      <c r="M404">
        <v>1325829600</v>
      </c>
      <c r="N404" s="9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s="23" t="s">
        <v>14</v>
      </c>
      <c r="H405">
        <v>3015</v>
      </c>
      <c r="I405" s="5">
        <f t="shared" si="28"/>
        <v>55.99336650082919</v>
      </c>
      <c r="J405" t="s">
        <v>15</v>
      </c>
      <c r="K405" t="s">
        <v>16</v>
      </c>
      <c r="L405" s="8">
        <f t="shared" si="26"/>
        <v>40310.208333333336</v>
      </c>
      <c r="M405">
        <v>1273640400</v>
      </c>
      <c r="N405" s="9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s="23" t="s">
        <v>20</v>
      </c>
      <c r="H406">
        <v>2237</v>
      </c>
      <c r="I406" s="5">
        <f t="shared" si="28"/>
        <v>68.985695127402778</v>
      </c>
      <c r="J406" t="s">
        <v>21</v>
      </c>
      <c r="K406" t="s">
        <v>22</v>
      </c>
      <c r="L406" s="8">
        <f t="shared" si="26"/>
        <v>43053.25</v>
      </c>
      <c r="M406">
        <v>1510639200</v>
      </c>
      <c r="N406" s="9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s="23" t="s">
        <v>14</v>
      </c>
      <c r="H407">
        <v>435</v>
      </c>
      <c r="I407" s="5">
        <f t="shared" si="28"/>
        <v>60.981609195402299</v>
      </c>
      <c r="J407" t="s">
        <v>21</v>
      </c>
      <c r="K407" t="s">
        <v>22</v>
      </c>
      <c r="L407" s="8">
        <f t="shared" si="26"/>
        <v>43255.208333333328</v>
      </c>
      <c r="M407">
        <v>1528088400</v>
      </c>
      <c r="N407" s="9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s="23" t="s">
        <v>20</v>
      </c>
      <c r="H408">
        <v>645</v>
      </c>
      <c r="I408" s="5">
        <f t="shared" si="28"/>
        <v>110.98139534883721</v>
      </c>
      <c r="J408" t="s">
        <v>21</v>
      </c>
      <c r="K408" t="s">
        <v>22</v>
      </c>
      <c r="L408" s="8">
        <f t="shared" si="26"/>
        <v>41304.25</v>
      </c>
      <c r="M408">
        <v>1359525600</v>
      </c>
      <c r="N408" s="9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s="23" t="s">
        <v>20</v>
      </c>
      <c r="H409">
        <v>484</v>
      </c>
      <c r="I409" s="5">
        <f t="shared" si="28"/>
        <v>25</v>
      </c>
      <c r="J409" t="s">
        <v>36</v>
      </c>
      <c r="K409" t="s">
        <v>37</v>
      </c>
      <c r="L409" s="8">
        <f t="shared" si="26"/>
        <v>43751.208333333328</v>
      </c>
      <c r="M409">
        <v>1570942800</v>
      </c>
      <c r="N409" s="9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s="23" t="s">
        <v>20</v>
      </c>
      <c r="H410">
        <v>154</v>
      </c>
      <c r="I410" s="5">
        <f t="shared" si="28"/>
        <v>78.759740259740255</v>
      </c>
      <c r="J410" t="s">
        <v>15</v>
      </c>
      <c r="K410" t="s">
        <v>16</v>
      </c>
      <c r="L410" s="8">
        <f t="shared" si="26"/>
        <v>42541.208333333328</v>
      </c>
      <c r="M410">
        <v>1466398800</v>
      </c>
      <c r="N410" s="9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s="23" t="s">
        <v>14</v>
      </c>
      <c r="H411">
        <v>714</v>
      </c>
      <c r="I411" s="5">
        <f t="shared" si="28"/>
        <v>87.960784313725483</v>
      </c>
      <c r="J411" t="s">
        <v>21</v>
      </c>
      <c r="K411" t="s">
        <v>22</v>
      </c>
      <c r="L411" s="8">
        <f t="shared" si="26"/>
        <v>42843.208333333328</v>
      </c>
      <c r="M411">
        <v>1492491600</v>
      </c>
      <c r="N411" s="9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s="23" t="s">
        <v>47</v>
      </c>
      <c r="H412">
        <v>1111</v>
      </c>
      <c r="I412" s="5">
        <f t="shared" si="28"/>
        <v>49.987398739873989</v>
      </c>
      <c r="J412" t="s">
        <v>21</v>
      </c>
      <c r="K412" t="s">
        <v>22</v>
      </c>
      <c r="L412" s="8">
        <f t="shared" si="26"/>
        <v>42122.208333333328</v>
      </c>
      <c r="M412">
        <v>1430197200</v>
      </c>
      <c r="N412" s="9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s="23" t="s">
        <v>20</v>
      </c>
      <c r="H413">
        <v>82</v>
      </c>
      <c r="I413" s="5">
        <f t="shared" si="28"/>
        <v>99.524390243902445</v>
      </c>
      <c r="J413" t="s">
        <v>21</v>
      </c>
      <c r="K413" t="s">
        <v>22</v>
      </c>
      <c r="L413" s="8">
        <f t="shared" si="26"/>
        <v>42884.208333333328</v>
      </c>
      <c r="M413">
        <v>1496034000</v>
      </c>
      <c r="N413" s="9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s="23" t="s">
        <v>20</v>
      </c>
      <c r="H414">
        <v>134</v>
      </c>
      <c r="I414" s="5">
        <f t="shared" si="28"/>
        <v>104.82089552238806</v>
      </c>
      <c r="J414" t="s">
        <v>21</v>
      </c>
      <c r="K414" t="s">
        <v>22</v>
      </c>
      <c r="L414" s="8">
        <f t="shared" si="26"/>
        <v>41642.25</v>
      </c>
      <c r="M414">
        <v>1388728800</v>
      </c>
      <c r="N414" s="9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s="23" t="s">
        <v>47</v>
      </c>
      <c r="H415">
        <v>1089</v>
      </c>
      <c r="I415" s="5">
        <f t="shared" si="28"/>
        <v>108.01469237832875</v>
      </c>
      <c r="J415" t="s">
        <v>21</v>
      </c>
      <c r="K415" t="s">
        <v>22</v>
      </c>
      <c r="L415" s="8">
        <f t="shared" si="26"/>
        <v>43431.25</v>
      </c>
      <c r="M415">
        <v>1543298400</v>
      </c>
      <c r="N415" s="9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s="23" t="s">
        <v>14</v>
      </c>
      <c r="H416">
        <v>5497</v>
      </c>
      <c r="I416" s="5">
        <f t="shared" si="28"/>
        <v>28.998544660724033</v>
      </c>
      <c r="J416" t="s">
        <v>21</v>
      </c>
      <c r="K416" t="s">
        <v>22</v>
      </c>
      <c r="L416" s="8">
        <f t="shared" si="26"/>
        <v>40288.208333333336</v>
      </c>
      <c r="M416">
        <v>1271739600</v>
      </c>
      <c r="N416" s="9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s="23" t="s">
        <v>14</v>
      </c>
      <c r="H417">
        <v>418</v>
      </c>
      <c r="I417" s="5">
        <f t="shared" si="28"/>
        <v>30.028708133971293</v>
      </c>
      <c r="J417" t="s">
        <v>21</v>
      </c>
      <c r="K417" t="s">
        <v>22</v>
      </c>
      <c r="L417" s="8">
        <f t="shared" si="26"/>
        <v>40921.25</v>
      </c>
      <c r="M417">
        <v>1326434400</v>
      </c>
      <c r="N417" s="9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s="23" t="s">
        <v>14</v>
      </c>
      <c r="H418">
        <v>1439</v>
      </c>
      <c r="I418" s="5">
        <f t="shared" si="28"/>
        <v>41.005559416261292</v>
      </c>
      <c r="J418" t="s">
        <v>21</v>
      </c>
      <c r="K418" t="s">
        <v>22</v>
      </c>
      <c r="L418" s="8">
        <f t="shared" si="26"/>
        <v>40560.25</v>
      </c>
      <c r="M418">
        <v>1295244000</v>
      </c>
      <c r="N418" s="9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s="23" t="s">
        <v>14</v>
      </c>
      <c r="H419">
        <v>15</v>
      </c>
      <c r="I419" s="5">
        <f t="shared" si="28"/>
        <v>62.866666666666667</v>
      </c>
      <c r="J419" t="s">
        <v>21</v>
      </c>
      <c r="K419" t="s">
        <v>22</v>
      </c>
      <c r="L419" s="8">
        <f t="shared" si="26"/>
        <v>43407.208333333328</v>
      </c>
      <c r="M419">
        <v>1541221200</v>
      </c>
      <c r="N419" s="9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s="23" t="s">
        <v>14</v>
      </c>
      <c r="H420">
        <v>1999</v>
      </c>
      <c r="I420" s="5">
        <f t="shared" si="28"/>
        <v>47.005002501250623</v>
      </c>
      <c r="J420" t="s">
        <v>15</v>
      </c>
      <c r="K420" t="s">
        <v>16</v>
      </c>
      <c r="L420" s="8">
        <f t="shared" si="26"/>
        <v>41035.208333333336</v>
      </c>
      <c r="M420">
        <v>1336280400</v>
      </c>
      <c r="N420" s="9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s="23" t="s">
        <v>20</v>
      </c>
      <c r="H421">
        <v>5203</v>
      </c>
      <c r="I421" s="5">
        <f t="shared" si="28"/>
        <v>26.997693638285604</v>
      </c>
      <c r="J421" t="s">
        <v>21</v>
      </c>
      <c r="K421" t="s">
        <v>22</v>
      </c>
      <c r="L421" s="8">
        <f t="shared" si="26"/>
        <v>40899.25</v>
      </c>
      <c r="M421">
        <v>1324533600</v>
      </c>
      <c r="N421" s="9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s="23" t="s">
        <v>20</v>
      </c>
      <c r="H422">
        <v>94</v>
      </c>
      <c r="I422" s="5">
        <f t="shared" si="28"/>
        <v>68.329787234042556</v>
      </c>
      <c r="J422" t="s">
        <v>21</v>
      </c>
      <c r="K422" t="s">
        <v>22</v>
      </c>
      <c r="L422" s="8">
        <f t="shared" si="26"/>
        <v>42911.208333333328</v>
      </c>
      <c r="M422">
        <v>1498366800</v>
      </c>
      <c r="N422" s="9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s="23" t="s">
        <v>14</v>
      </c>
      <c r="H423">
        <v>118</v>
      </c>
      <c r="I423" s="5">
        <f t="shared" si="28"/>
        <v>50.974576271186443</v>
      </c>
      <c r="J423" t="s">
        <v>21</v>
      </c>
      <c r="K423" t="s">
        <v>22</v>
      </c>
      <c r="L423" s="8">
        <f t="shared" si="26"/>
        <v>42915.208333333328</v>
      </c>
      <c r="M423">
        <v>1498712400</v>
      </c>
      <c r="N423" s="9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s="23" t="s">
        <v>20</v>
      </c>
      <c r="H424">
        <v>205</v>
      </c>
      <c r="I424" s="5">
        <f t="shared" si="28"/>
        <v>54.024390243902438</v>
      </c>
      <c r="J424" t="s">
        <v>21</v>
      </c>
      <c r="K424" t="s">
        <v>22</v>
      </c>
      <c r="L424" s="8">
        <f t="shared" si="26"/>
        <v>40285.208333333336</v>
      </c>
      <c r="M424">
        <v>1271480400</v>
      </c>
      <c r="N424" s="9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s="23" t="s">
        <v>14</v>
      </c>
      <c r="H425">
        <v>162</v>
      </c>
      <c r="I425" s="5">
        <f t="shared" si="28"/>
        <v>97.055555555555557</v>
      </c>
      <c r="J425" t="s">
        <v>21</v>
      </c>
      <c r="K425" t="s">
        <v>22</v>
      </c>
      <c r="L425" s="8">
        <f t="shared" si="26"/>
        <v>40808.208333333336</v>
      </c>
      <c r="M425">
        <v>1316667600</v>
      </c>
      <c r="N425" s="9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s="23" t="s">
        <v>14</v>
      </c>
      <c r="H426">
        <v>83</v>
      </c>
      <c r="I426" s="5">
        <f t="shared" si="28"/>
        <v>24.867469879518072</v>
      </c>
      <c r="J426" t="s">
        <v>21</v>
      </c>
      <c r="K426" t="s">
        <v>22</v>
      </c>
      <c r="L426" s="8">
        <f t="shared" si="26"/>
        <v>43208.208333333328</v>
      </c>
      <c r="M426">
        <v>1524027600</v>
      </c>
      <c r="N426" s="9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s="23" t="s">
        <v>20</v>
      </c>
      <c r="H427">
        <v>92</v>
      </c>
      <c r="I427" s="5">
        <f t="shared" si="28"/>
        <v>84.423913043478265</v>
      </c>
      <c r="J427" t="s">
        <v>21</v>
      </c>
      <c r="K427" t="s">
        <v>22</v>
      </c>
      <c r="L427" s="8">
        <f t="shared" si="26"/>
        <v>42213.208333333328</v>
      </c>
      <c r="M427">
        <v>1438059600</v>
      </c>
      <c r="N427" s="9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s="23" t="s">
        <v>20</v>
      </c>
      <c r="H428">
        <v>219</v>
      </c>
      <c r="I428" s="5">
        <f t="shared" si="28"/>
        <v>47.091324200913242</v>
      </c>
      <c r="J428" t="s">
        <v>21</v>
      </c>
      <c r="K428" t="s">
        <v>22</v>
      </c>
      <c r="L428" s="8">
        <f t="shared" si="26"/>
        <v>41332.25</v>
      </c>
      <c r="M428">
        <v>1361944800</v>
      </c>
      <c r="N428" s="9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s="23" t="s">
        <v>20</v>
      </c>
      <c r="H429">
        <v>2526</v>
      </c>
      <c r="I429" s="5">
        <f t="shared" si="28"/>
        <v>77.996041171813147</v>
      </c>
      <c r="J429" t="s">
        <v>21</v>
      </c>
      <c r="K429" t="s">
        <v>22</v>
      </c>
      <c r="L429" s="8">
        <f t="shared" si="26"/>
        <v>41895.208333333336</v>
      </c>
      <c r="M429">
        <v>1410584400</v>
      </c>
      <c r="N429" s="9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s="23" t="s">
        <v>14</v>
      </c>
      <c r="H430">
        <v>747</v>
      </c>
      <c r="I430" s="5">
        <f t="shared" si="28"/>
        <v>62.967871485943775</v>
      </c>
      <c r="J430" t="s">
        <v>21</v>
      </c>
      <c r="K430" t="s">
        <v>22</v>
      </c>
      <c r="L430" s="8">
        <f t="shared" si="26"/>
        <v>40585.25</v>
      </c>
      <c r="M430">
        <v>1297404000</v>
      </c>
      <c r="N430" s="9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s="23" t="s">
        <v>74</v>
      </c>
      <c r="H431">
        <v>2138</v>
      </c>
      <c r="I431" s="5">
        <f t="shared" si="28"/>
        <v>81.006080449017773</v>
      </c>
      <c r="J431" t="s">
        <v>21</v>
      </c>
      <c r="K431" t="s">
        <v>22</v>
      </c>
      <c r="L431" s="8">
        <f t="shared" si="26"/>
        <v>41680.25</v>
      </c>
      <c r="M431">
        <v>1392012000</v>
      </c>
      <c r="N431" s="9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s="23" t="s">
        <v>14</v>
      </c>
      <c r="H432">
        <v>84</v>
      </c>
      <c r="I432" s="5">
        <f t="shared" si="28"/>
        <v>65.321428571428569</v>
      </c>
      <c r="J432" t="s">
        <v>21</v>
      </c>
      <c r="K432" t="s">
        <v>22</v>
      </c>
      <c r="L432" s="8">
        <f t="shared" si="26"/>
        <v>43737.208333333328</v>
      </c>
      <c r="M432">
        <v>1569733200</v>
      </c>
      <c r="N432" s="9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s="23" t="s">
        <v>20</v>
      </c>
      <c r="H433">
        <v>94</v>
      </c>
      <c r="I433" s="5">
        <f t="shared" si="28"/>
        <v>104.43617021276596</v>
      </c>
      <c r="J433" t="s">
        <v>21</v>
      </c>
      <c r="K433" t="s">
        <v>22</v>
      </c>
      <c r="L433" s="8">
        <f t="shared" si="26"/>
        <v>43273.208333333328</v>
      </c>
      <c r="M433">
        <v>1529643600</v>
      </c>
      <c r="N433" s="9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s="23" t="s">
        <v>14</v>
      </c>
      <c r="H434">
        <v>91</v>
      </c>
      <c r="I434" s="5">
        <f t="shared" si="28"/>
        <v>69.989010989010993</v>
      </c>
      <c r="J434" t="s">
        <v>21</v>
      </c>
      <c r="K434" t="s">
        <v>22</v>
      </c>
      <c r="L434" s="8">
        <f t="shared" si="26"/>
        <v>41761.208333333336</v>
      </c>
      <c r="M434">
        <v>1399006800</v>
      </c>
      <c r="N434" s="9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s="23" t="s">
        <v>14</v>
      </c>
      <c r="H435">
        <v>792</v>
      </c>
      <c r="I435" s="5">
        <f t="shared" si="28"/>
        <v>83.023989898989896</v>
      </c>
      <c r="J435" t="s">
        <v>21</v>
      </c>
      <c r="K435" t="s">
        <v>22</v>
      </c>
      <c r="L435" s="8">
        <f t="shared" si="26"/>
        <v>41603.25</v>
      </c>
      <c r="M435">
        <v>1385359200</v>
      </c>
      <c r="N435" s="9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s="23" t="s">
        <v>74</v>
      </c>
      <c r="H436">
        <v>10</v>
      </c>
      <c r="I436" s="5">
        <f t="shared" si="28"/>
        <v>90.3</v>
      </c>
      <c r="J436" t="s">
        <v>15</v>
      </c>
      <c r="K436" t="s">
        <v>16</v>
      </c>
      <c r="L436" s="8">
        <f t="shared" si="26"/>
        <v>42705.25</v>
      </c>
      <c r="M436">
        <v>1480572000</v>
      </c>
      <c r="N436" s="9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s="23" t="s">
        <v>20</v>
      </c>
      <c r="H437">
        <v>1713</v>
      </c>
      <c r="I437" s="5">
        <f t="shared" si="28"/>
        <v>103.98131932282546</v>
      </c>
      <c r="J437" t="s">
        <v>107</v>
      </c>
      <c r="K437" t="s">
        <v>108</v>
      </c>
      <c r="L437" s="8">
        <f t="shared" si="26"/>
        <v>41988.25</v>
      </c>
      <c r="M437">
        <v>1418623200</v>
      </c>
      <c r="N437" s="9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s="23" t="s">
        <v>20</v>
      </c>
      <c r="H438">
        <v>249</v>
      </c>
      <c r="I438" s="5">
        <f t="shared" si="28"/>
        <v>54.931726907630519</v>
      </c>
      <c r="J438" t="s">
        <v>21</v>
      </c>
      <c r="K438" t="s">
        <v>22</v>
      </c>
      <c r="L438" s="8">
        <f t="shared" si="26"/>
        <v>43575.208333333328</v>
      </c>
      <c r="M438">
        <v>1555736400</v>
      </c>
      <c r="N438" s="9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s="23" t="s">
        <v>20</v>
      </c>
      <c r="H439">
        <v>192</v>
      </c>
      <c r="I439" s="5">
        <f t="shared" si="28"/>
        <v>51.921875</v>
      </c>
      <c r="J439" t="s">
        <v>21</v>
      </c>
      <c r="K439" t="s">
        <v>22</v>
      </c>
      <c r="L439" s="8">
        <f t="shared" si="26"/>
        <v>42260.208333333328</v>
      </c>
      <c r="M439">
        <v>1442120400</v>
      </c>
      <c r="N439" s="9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s="23" t="s">
        <v>20</v>
      </c>
      <c r="H440">
        <v>247</v>
      </c>
      <c r="I440" s="5">
        <f t="shared" si="28"/>
        <v>60.02834008097166</v>
      </c>
      <c r="J440" t="s">
        <v>21</v>
      </c>
      <c r="K440" t="s">
        <v>22</v>
      </c>
      <c r="L440" s="8">
        <f t="shared" si="26"/>
        <v>41337.25</v>
      </c>
      <c r="M440">
        <v>1362376800</v>
      </c>
      <c r="N440" s="9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s="23" t="s">
        <v>20</v>
      </c>
      <c r="H441">
        <v>2293</v>
      </c>
      <c r="I441" s="5">
        <f t="shared" si="28"/>
        <v>44.003488879197555</v>
      </c>
      <c r="J441" t="s">
        <v>21</v>
      </c>
      <c r="K441" t="s">
        <v>22</v>
      </c>
      <c r="L441" s="8">
        <f t="shared" si="26"/>
        <v>42680.208333333328</v>
      </c>
      <c r="M441">
        <v>1478408400</v>
      </c>
      <c r="N441" s="9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s="23" t="s">
        <v>20</v>
      </c>
      <c r="H442">
        <v>3131</v>
      </c>
      <c r="I442" s="5">
        <f t="shared" si="28"/>
        <v>53.003513254551258</v>
      </c>
      <c r="J442" t="s">
        <v>21</v>
      </c>
      <c r="K442" t="s">
        <v>22</v>
      </c>
      <c r="L442" s="8">
        <f t="shared" si="26"/>
        <v>42916.208333333328</v>
      </c>
      <c r="M442">
        <v>1498798800</v>
      </c>
      <c r="N442" s="9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s="23" t="s">
        <v>14</v>
      </c>
      <c r="H443">
        <v>32</v>
      </c>
      <c r="I443" s="5">
        <f t="shared" si="28"/>
        <v>54.5</v>
      </c>
      <c r="J443" t="s">
        <v>21</v>
      </c>
      <c r="K443" t="s">
        <v>22</v>
      </c>
      <c r="L443" s="8">
        <f t="shared" si="26"/>
        <v>41025.208333333336</v>
      </c>
      <c r="M443">
        <v>1335416400</v>
      </c>
      <c r="N443" s="9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s="23" t="s">
        <v>20</v>
      </c>
      <c r="H444">
        <v>143</v>
      </c>
      <c r="I444" s="5">
        <f t="shared" si="28"/>
        <v>75.04195804195804</v>
      </c>
      <c r="J444" t="s">
        <v>107</v>
      </c>
      <c r="K444" t="s">
        <v>108</v>
      </c>
      <c r="L444" s="8">
        <f t="shared" si="26"/>
        <v>42980.208333333328</v>
      </c>
      <c r="M444">
        <v>1504328400</v>
      </c>
      <c r="N444" s="9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s="23" t="s">
        <v>74</v>
      </c>
      <c r="H445">
        <v>90</v>
      </c>
      <c r="I445" s="5">
        <f t="shared" si="28"/>
        <v>35.911111111111111</v>
      </c>
      <c r="J445" t="s">
        <v>21</v>
      </c>
      <c r="K445" t="s">
        <v>22</v>
      </c>
      <c r="L445" s="8">
        <f t="shared" si="26"/>
        <v>40451.208333333336</v>
      </c>
      <c r="M445">
        <v>1285822800</v>
      </c>
      <c r="N445" s="9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s="23" t="s">
        <v>20</v>
      </c>
      <c r="H446">
        <v>296</v>
      </c>
      <c r="I446" s="5">
        <f t="shared" si="28"/>
        <v>36.952702702702702</v>
      </c>
      <c r="J446" t="s">
        <v>21</v>
      </c>
      <c r="K446" t="s">
        <v>22</v>
      </c>
      <c r="L446" s="8">
        <f t="shared" si="26"/>
        <v>40748.208333333336</v>
      </c>
      <c r="M446">
        <v>1311483600</v>
      </c>
      <c r="N446" s="9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s="23" t="s">
        <v>20</v>
      </c>
      <c r="H447">
        <v>170</v>
      </c>
      <c r="I447" s="5">
        <f t="shared" si="28"/>
        <v>63.170588235294119</v>
      </c>
      <c r="J447" t="s">
        <v>21</v>
      </c>
      <c r="K447" t="s">
        <v>22</v>
      </c>
      <c r="L447" s="8">
        <f t="shared" si="26"/>
        <v>40515.25</v>
      </c>
      <c r="M447">
        <v>1291356000</v>
      </c>
      <c r="N447" s="9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s="23" t="s">
        <v>14</v>
      </c>
      <c r="H448">
        <v>186</v>
      </c>
      <c r="I448" s="5">
        <f t="shared" si="28"/>
        <v>29.99462365591398</v>
      </c>
      <c r="J448" t="s">
        <v>21</v>
      </c>
      <c r="K448" t="s">
        <v>22</v>
      </c>
      <c r="L448" s="8">
        <f t="shared" si="26"/>
        <v>41261.25</v>
      </c>
      <c r="M448">
        <v>1355810400</v>
      </c>
      <c r="N448" s="9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s="23" t="s">
        <v>74</v>
      </c>
      <c r="H449">
        <v>439</v>
      </c>
      <c r="I449" s="5">
        <f t="shared" si="28"/>
        <v>86</v>
      </c>
      <c r="J449" t="s">
        <v>40</v>
      </c>
      <c r="K449" t="s">
        <v>41</v>
      </c>
      <c r="L449" s="8">
        <f t="shared" si="26"/>
        <v>43088.25</v>
      </c>
      <c r="M449">
        <v>1513663200</v>
      </c>
      <c r="N449" s="9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s="23" t="s">
        <v>14</v>
      </c>
      <c r="H450">
        <v>605</v>
      </c>
      <c r="I450" s="5">
        <f t="shared" si="28"/>
        <v>75.014876033057845</v>
      </c>
      <c r="J450" t="s">
        <v>21</v>
      </c>
      <c r="K450" t="s">
        <v>22</v>
      </c>
      <c r="L450" s="8">
        <f t="shared" si="26"/>
        <v>41378.208333333336</v>
      </c>
      <c r="M450">
        <v>1365915600</v>
      </c>
      <c r="N450" s="9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E451/D451</f>
        <v>9.67</v>
      </c>
      <c r="G451" s="23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 s="8">
        <f t="shared" ref="L451:L514" si="30">(((M451/60)/60)/24)+DATE(1970,1,1)</f>
        <v>43530.25</v>
      </c>
      <c r="M451">
        <v>1551852000</v>
      </c>
      <c r="N451" s="9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s="23" t="s">
        <v>14</v>
      </c>
      <c r="H452">
        <v>1</v>
      </c>
      <c r="I452" s="5">
        <f t="shared" ref="I452:I515" si="32">E452/H452</f>
        <v>4</v>
      </c>
      <c r="J452" t="s">
        <v>15</v>
      </c>
      <c r="K452" t="s">
        <v>16</v>
      </c>
      <c r="L452" s="8">
        <f t="shared" si="30"/>
        <v>43394.208333333328</v>
      </c>
      <c r="M452">
        <v>1540098000</v>
      </c>
      <c r="N452" s="9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s="23" t="s">
        <v>20</v>
      </c>
      <c r="H453">
        <v>6286</v>
      </c>
      <c r="I453" s="5">
        <f t="shared" si="32"/>
        <v>29.001272669424118</v>
      </c>
      <c r="J453" t="s">
        <v>21</v>
      </c>
      <c r="K453" t="s">
        <v>22</v>
      </c>
      <c r="L453" s="8">
        <f t="shared" si="30"/>
        <v>42935.208333333328</v>
      </c>
      <c r="M453">
        <v>1500440400</v>
      </c>
      <c r="N453" s="9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s="23" t="s">
        <v>14</v>
      </c>
      <c r="H454">
        <v>31</v>
      </c>
      <c r="I454" s="5">
        <f t="shared" si="32"/>
        <v>98.225806451612897</v>
      </c>
      <c r="J454" t="s">
        <v>21</v>
      </c>
      <c r="K454" t="s">
        <v>22</v>
      </c>
      <c r="L454" s="8">
        <f t="shared" si="30"/>
        <v>40365.208333333336</v>
      </c>
      <c r="M454">
        <v>1278392400</v>
      </c>
      <c r="N454" s="9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s="23" t="s">
        <v>14</v>
      </c>
      <c r="H455">
        <v>1181</v>
      </c>
      <c r="I455" s="5">
        <f t="shared" si="32"/>
        <v>87.001693480101608</v>
      </c>
      <c r="J455" t="s">
        <v>21</v>
      </c>
      <c r="K455" t="s">
        <v>22</v>
      </c>
      <c r="L455" s="8">
        <f t="shared" si="30"/>
        <v>42705.25</v>
      </c>
      <c r="M455">
        <v>1480572000</v>
      </c>
      <c r="N455" s="9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s="23" t="s">
        <v>14</v>
      </c>
      <c r="H456">
        <v>39</v>
      </c>
      <c r="I456" s="5">
        <f t="shared" si="32"/>
        <v>45.205128205128204</v>
      </c>
      <c r="J456" t="s">
        <v>21</v>
      </c>
      <c r="K456" t="s">
        <v>22</v>
      </c>
      <c r="L456" s="8">
        <f t="shared" si="30"/>
        <v>41568.208333333336</v>
      </c>
      <c r="M456">
        <v>1382331600</v>
      </c>
      <c r="N456" s="9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s="23" t="s">
        <v>20</v>
      </c>
      <c r="H457">
        <v>3727</v>
      </c>
      <c r="I457" s="5">
        <f t="shared" si="32"/>
        <v>37.001341561577675</v>
      </c>
      <c r="J457" t="s">
        <v>21</v>
      </c>
      <c r="K457" t="s">
        <v>22</v>
      </c>
      <c r="L457" s="8">
        <f t="shared" si="30"/>
        <v>40809.208333333336</v>
      </c>
      <c r="M457">
        <v>1316754000</v>
      </c>
      <c r="N457" s="9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s="23" t="s">
        <v>20</v>
      </c>
      <c r="H458">
        <v>1605</v>
      </c>
      <c r="I458" s="5">
        <f t="shared" si="32"/>
        <v>94.976947040498445</v>
      </c>
      <c r="J458" t="s">
        <v>21</v>
      </c>
      <c r="K458" t="s">
        <v>22</v>
      </c>
      <c r="L458" s="8">
        <f t="shared" si="30"/>
        <v>43141.25</v>
      </c>
      <c r="M458">
        <v>1518242400</v>
      </c>
      <c r="N458" s="9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s="23" t="s">
        <v>14</v>
      </c>
      <c r="H459">
        <v>46</v>
      </c>
      <c r="I459" s="5">
        <f t="shared" si="32"/>
        <v>28.956521739130434</v>
      </c>
      <c r="J459" t="s">
        <v>21</v>
      </c>
      <c r="K459" t="s">
        <v>22</v>
      </c>
      <c r="L459" s="8">
        <f t="shared" si="30"/>
        <v>42657.208333333328</v>
      </c>
      <c r="M459">
        <v>1476421200</v>
      </c>
      <c r="N459" s="9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s="23" t="s">
        <v>20</v>
      </c>
      <c r="H460">
        <v>2120</v>
      </c>
      <c r="I460" s="5">
        <f t="shared" si="32"/>
        <v>55.993396226415094</v>
      </c>
      <c r="J460" t="s">
        <v>21</v>
      </c>
      <c r="K460" t="s">
        <v>22</v>
      </c>
      <c r="L460" s="8">
        <f t="shared" si="30"/>
        <v>40265.208333333336</v>
      </c>
      <c r="M460">
        <v>1269752400</v>
      </c>
      <c r="N460" s="9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s="23" t="s">
        <v>14</v>
      </c>
      <c r="H461">
        <v>105</v>
      </c>
      <c r="I461" s="5">
        <f t="shared" si="32"/>
        <v>54.038095238095238</v>
      </c>
      <c r="J461" t="s">
        <v>21</v>
      </c>
      <c r="K461" t="s">
        <v>22</v>
      </c>
      <c r="L461" s="8">
        <f t="shared" si="30"/>
        <v>42001.25</v>
      </c>
      <c r="M461">
        <v>1419746400</v>
      </c>
      <c r="N461" s="9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s="23" t="s">
        <v>20</v>
      </c>
      <c r="H462">
        <v>50</v>
      </c>
      <c r="I462" s="5">
        <f t="shared" si="32"/>
        <v>82.38</v>
      </c>
      <c r="J462" t="s">
        <v>21</v>
      </c>
      <c r="K462" t="s">
        <v>22</v>
      </c>
      <c r="L462" s="8">
        <f t="shared" si="30"/>
        <v>40399.208333333336</v>
      </c>
      <c r="M462">
        <v>1281330000</v>
      </c>
      <c r="N462" s="9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s="23" t="s">
        <v>20</v>
      </c>
      <c r="H463">
        <v>2080</v>
      </c>
      <c r="I463" s="5">
        <f t="shared" si="32"/>
        <v>66.997115384615384</v>
      </c>
      <c r="J463" t="s">
        <v>21</v>
      </c>
      <c r="K463" t="s">
        <v>22</v>
      </c>
      <c r="L463" s="8">
        <f t="shared" si="30"/>
        <v>41757.208333333336</v>
      </c>
      <c r="M463">
        <v>1398661200</v>
      </c>
      <c r="N463" s="9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s="23" t="s">
        <v>14</v>
      </c>
      <c r="H464">
        <v>535</v>
      </c>
      <c r="I464" s="5">
        <f t="shared" si="32"/>
        <v>107.91401869158878</v>
      </c>
      <c r="J464" t="s">
        <v>21</v>
      </c>
      <c r="K464" t="s">
        <v>22</v>
      </c>
      <c r="L464" s="8">
        <f t="shared" si="30"/>
        <v>41304.25</v>
      </c>
      <c r="M464">
        <v>1359525600</v>
      </c>
      <c r="N464" s="9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s="23" t="s">
        <v>20</v>
      </c>
      <c r="H465">
        <v>2105</v>
      </c>
      <c r="I465" s="5">
        <f t="shared" si="32"/>
        <v>69.009501187648453</v>
      </c>
      <c r="J465" t="s">
        <v>21</v>
      </c>
      <c r="K465" t="s">
        <v>22</v>
      </c>
      <c r="L465" s="8">
        <f t="shared" si="30"/>
        <v>41639.25</v>
      </c>
      <c r="M465">
        <v>1388469600</v>
      </c>
      <c r="N465" s="9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s="23" t="s">
        <v>20</v>
      </c>
      <c r="H466">
        <v>2436</v>
      </c>
      <c r="I466" s="5">
        <f t="shared" si="32"/>
        <v>39.006568144499177</v>
      </c>
      <c r="J466" t="s">
        <v>21</v>
      </c>
      <c r="K466" t="s">
        <v>22</v>
      </c>
      <c r="L466" s="8">
        <f t="shared" si="30"/>
        <v>43142.25</v>
      </c>
      <c r="M466">
        <v>1518328800</v>
      </c>
      <c r="N466" s="9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s="23" t="s">
        <v>20</v>
      </c>
      <c r="H467">
        <v>80</v>
      </c>
      <c r="I467" s="5">
        <f t="shared" si="32"/>
        <v>110.3625</v>
      </c>
      <c r="J467" t="s">
        <v>21</v>
      </c>
      <c r="K467" t="s">
        <v>22</v>
      </c>
      <c r="L467" s="8">
        <f t="shared" si="30"/>
        <v>43127.25</v>
      </c>
      <c r="M467">
        <v>1517032800</v>
      </c>
      <c r="N467" s="9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s="23" t="s">
        <v>20</v>
      </c>
      <c r="H468">
        <v>42</v>
      </c>
      <c r="I468" s="5">
        <f t="shared" si="32"/>
        <v>94.857142857142861</v>
      </c>
      <c r="J468" t="s">
        <v>21</v>
      </c>
      <c r="K468" t="s">
        <v>22</v>
      </c>
      <c r="L468" s="8">
        <f t="shared" si="30"/>
        <v>41409.208333333336</v>
      </c>
      <c r="M468">
        <v>1368594000</v>
      </c>
      <c r="N468" s="9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s="23" t="s">
        <v>20</v>
      </c>
      <c r="H469">
        <v>139</v>
      </c>
      <c r="I469" s="5">
        <f t="shared" si="32"/>
        <v>57.935251798561154</v>
      </c>
      <c r="J469" t="s">
        <v>15</v>
      </c>
      <c r="K469" t="s">
        <v>16</v>
      </c>
      <c r="L469" s="8">
        <f t="shared" si="30"/>
        <v>42331.25</v>
      </c>
      <c r="M469">
        <v>1448258400</v>
      </c>
      <c r="N469" s="9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s="23" t="s">
        <v>14</v>
      </c>
      <c r="H470">
        <v>16</v>
      </c>
      <c r="I470" s="5">
        <f t="shared" si="32"/>
        <v>101.25</v>
      </c>
      <c r="J470" t="s">
        <v>21</v>
      </c>
      <c r="K470" t="s">
        <v>22</v>
      </c>
      <c r="L470" s="8">
        <f t="shared" si="30"/>
        <v>43569.208333333328</v>
      </c>
      <c r="M470">
        <v>1555218000</v>
      </c>
      <c r="N470" s="9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s="23" t="s">
        <v>20</v>
      </c>
      <c r="H471">
        <v>159</v>
      </c>
      <c r="I471" s="5">
        <f t="shared" si="32"/>
        <v>64.95597484276729</v>
      </c>
      <c r="J471" t="s">
        <v>21</v>
      </c>
      <c r="K471" t="s">
        <v>22</v>
      </c>
      <c r="L471" s="8">
        <f t="shared" si="30"/>
        <v>42142.208333333328</v>
      </c>
      <c r="M471">
        <v>1431925200</v>
      </c>
      <c r="N471" s="9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s="23" t="s">
        <v>20</v>
      </c>
      <c r="H472">
        <v>381</v>
      </c>
      <c r="I472" s="5">
        <f t="shared" si="32"/>
        <v>27.00524934383202</v>
      </c>
      <c r="J472" t="s">
        <v>21</v>
      </c>
      <c r="K472" t="s">
        <v>22</v>
      </c>
      <c r="L472" s="8">
        <f t="shared" si="30"/>
        <v>42716.25</v>
      </c>
      <c r="M472">
        <v>1481522400</v>
      </c>
      <c r="N472" s="9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s="23" t="s">
        <v>20</v>
      </c>
      <c r="H473">
        <v>194</v>
      </c>
      <c r="I473" s="5">
        <f t="shared" si="32"/>
        <v>50.97422680412371</v>
      </c>
      <c r="J473" t="s">
        <v>40</v>
      </c>
      <c r="K473" t="s">
        <v>41</v>
      </c>
      <c r="L473" s="8">
        <f t="shared" si="30"/>
        <v>41031.208333333336</v>
      </c>
      <c r="M473">
        <v>1335934800</v>
      </c>
      <c r="N473" s="9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s="23" t="s">
        <v>14</v>
      </c>
      <c r="H474">
        <v>575</v>
      </c>
      <c r="I474" s="5">
        <f t="shared" si="32"/>
        <v>104.94260869565217</v>
      </c>
      <c r="J474" t="s">
        <v>21</v>
      </c>
      <c r="K474" t="s">
        <v>22</v>
      </c>
      <c r="L474" s="8">
        <f t="shared" si="30"/>
        <v>43535.208333333328</v>
      </c>
      <c r="M474">
        <v>1552280400</v>
      </c>
      <c r="N474" s="9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s="23" t="s">
        <v>20</v>
      </c>
      <c r="H475">
        <v>106</v>
      </c>
      <c r="I475" s="5">
        <f t="shared" si="32"/>
        <v>84.028301886792448</v>
      </c>
      <c r="J475" t="s">
        <v>21</v>
      </c>
      <c r="K475" t="s">
        <v>22</v>
      </c>
      <c r="L475" s="8">
        <f t="shared" si="30"/>
        <v>43277.208333333328</v>
      </c>
      <c r="M475">
        <v>1529989200</v>
      </c>
      <c r="N475" s="9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s="23" t="s">
        <v>20</v>
      </c>
      <c r="H476">
        <v>142</v>
      </c>
      <c r="I476" s="5">
        <f t="shared" si="32"/>
        <v>102.85915492957747</v>
      </c>
      <c r="J476" t="s">
        <v>21</v>
      </c>
      <c r="K476" t="s">
        <v>22</v>
      </c>
      <c r="L476" s="8">
        <f t="shared" si="30"/>
        <v>41989.25</v>
      </c>
      <c r="M476">
        <v>1418709600</v>
      </c>
      <c r="N476" s="9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s="23" t="s">
        <v>20</v>
      </c>
      <c r="H477">
        <v>211</v>
      </c>
      <c r="I477" s="5">
        <f t="shared" si="32"/>
        <v>39.962085308056871</v>
      </c>
      <c r="J477" t="s">
        <v>21</v>
      </c>
      <c r="K477" t="s">
        <v>22</v>
      </c>
      <c r="L477" s="8">
        <f t="shared" si="30"/>
        <v>41450.208333333336</v>
      </c>
      <c r="M477">
        <v>1372136400</v>
      </c>
      <c r="N477" s="9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s="23" t="s">
        <v>14</v>
      </c>
      <c r="H478">
        <v>1120</v>
      </c>
      <c r="I478" s="5">
        <f t="shared" si="32"/>
        <v>51.001785714285717</v>
      </c>
      <c r="J478" t="s">
        <v>21</v>
      </c>
      <c r="K478" t="s">
        <v>22</v>
      </c>
      <c r="L478" s="8">
        <f t="shared" si="30"/>
        <v>43322.208333333328</v>
      </c>
      <c r="M478">
        <v>1533877200</v>
      </c>
      <c r="N478" s="9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s="23" t="s">
        <v>14</v>
      </c>
      <c r="H479">
        <v>113</v>
      </c>
      <c r="I479" s="5">
        <f t="shared" si="32"/>
        <v>40.823008849557525</v>
      </c>
      <c r="J479" t="s">
        <v>21</v>
      </c>
      <c r="K479" t="s">
        <v>22</v>
      </c>
      <c r="L479" s="8">
        <f t="shared" si="30"/>
        <v>40720.208333333336</v>
      </c>
      <c r="M479">
        <v>1309064400</v>
      </c>
      <c r="N479" s="9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s="23" t="s">
        <v>20</v>
      </c>
      <c r="H480">
        <v>2756</v>
      </c>
      <c r="I480" s="5">
        <f t="shared" si="32"/>
        <v>58.999637155297535</v>
      </c>
      <c r="J480" t="s">
        <v>21</v>
      </c>
      <c r="K480" t="s">
        <v>22</v>
      </c>
      <c r="L480" s="8">
        <f t="shared" si="30"/>
        <v>42072.208333333328</v>
      </c>
      <c r="M480">
        <v>1425877200</v>
      </c>
      <c r="N480" s="9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s="23" t="s">
        <v>20</v>
      </c>
      <c r="H481">
        <v>173</v>
      </c>
      <c r="I481" s="5">
        <f t="shared" si="32"/>
        <v>71.156069364161851</v>
      </c>
      <c r="J481" t="s">
        <v>40</v>
      </c>
      <c r="K481" t="s">
        <v>41</v>
      </c>
      <c r="L481" s="8">
        <f t="shared" si="30"/>
        <v>42945.208333333328</v>
      </c>
      <c r="M481">
        <v>1501304400</v>
      </c>
      <c r="N481" s="9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s="23" t="s">
        <v>20</v>
      </c>
      <c r="H482">
        <v>87</v>
      </c>
      <c r="I482" s="5">
        <f t="shared" si="32"/>
        <v>99.494252873563212</v>
      </c>
      <c r="J482" t="s">
        <v>21</v>
      </c>
      <c r="K482" t="s">
        <v>22</v>
      </c>
      <c r="L482" s="8">
        <f t="shared" si="30"/>
        <v>40248.25</v>
      </c>
      <c r="M482">
        <v>1268287200</v>
      </c>
      <c r="N482" s="9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s="23" t="s">
        <v>14</v>
      </c>
      <c r="H483">
        <v>1538</v>
      </c>
      <c r="I483" s="5">
        <f t="shared" si="32"/>
        <v>103.98634590377114</v>
      </c>
      <c r="J483" t="s">
        <v>21</v>
      </c>
      <c r="K483" t="s">
        <v>22</v>
      </c>
      <c r="L483" s="8">
        <f t="shared" si="30"/>
        <v>41913.208333333336</v>
      </c>
      <c r="M483">
        <v>1412139600</v>
      </c>
      <c r="N483" s="9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s="23" t="s">
        <v>14</v>
      </c>
      <c r="H484">
        <v>9</v>
      </c>
      <c r="I484" s="5">
        <f t="shared" si="32"/>
        <v>76.555555555555557</v>
      </c>
      <c r="J484" t="s">
        <v>21</v>
      </c>
      <c r="K484" t="s">
        <v>22</v>
      </c>
      <c r="L484" s="8">
        <f t="shared" si="30"/>
        <v>40963.25</v>
      </c>
      <c r="M484">
        <v>1330063200</v>
      </c>
      <c r="N484" s="9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s="23" t="s">
        <v>14</v>
      </c>
      <c r="H485">
        <v>554</v>
      </c>
      <c r="I485" s="5">
        <f t="shared" si="32"/>
        <v>87.068592057761734</v>
      </c>
      <c r="J485" t="s">
        <v>21</v>
      </c>
      <c r="K485" t="s">
        <v>22</v>
      </c>
      <c r="L485" s="8">
        <f t="shared" si="30"/>
        <v>43811.25</v>
      </c>
      <c r="M485">
        <v>1576130400</v>
      </c>
      <c r="N485" s="9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s="23" t="s">
        <v>20</v>
      </c>
      <c r="H486">
        <v>1572</v>
      </c>
      <c r="I486" s="5">
        <f t="shared" si="32"/>
        <v>48.99554707379135</v>
      </c>
      <c r="J486" t="s">
        <v>40</v>
      </c>
      <c r="K486" t="s">
        <v>41</v>
      </c>
      <c r="L486" s="8">
        <f t="shared" si="30"/>
        <v>41855.208333333336</v>
      </c>
      <c r="M486">
        <v>1407128400</v>
      </c>
      <c r="N486" s="9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s="23" t="s">
        <v>14</v>
      </c>
      <c r="H487">
        <v>648</v>
      </c>
      <c r="I487" s="5">
        <f t="shared" si="32"/>
        <v>42.969135802469133</v>
      </c>
      <c r="J487" t="s">
        <v>40</v>
      </c>
      <c r="K487" t="s">
        <v>41</v>
      </c>
      <c r="L487" s="8">
        <f t="shared" si="30"/>
        <v>43626.208333333328</v>
      </c>
      <c r="M487">
        <v>1560142800</v>
      </c>
      <c r="N487" s="9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s="23" t="s">
        <v>14</v>
      </c>
      <c r="H488">
        <v>21</v>
      </c>
      <c r="I488" s="5">
        <f t="shared" si="32"/>
        <v>33.428571428571431</v>
      </c>
      <c r="J488" t="s">
        <v>40</v>
      </c>
      <c r="K488" t="s">
        <v>41</v>
      </c>
      <c r="L488" s="8">
        <f t="shared" si="30"/>
        <v>43168.25</v>
      </c>
      <c r="M488">
        <v>1520575200</v>
      </c>
      <c r="N488" s="9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s="23" t="s">
        <v>20</v>
      </c>
      <c r="H489">
        <v>2346</v>
      </c>
      <c r="I489" s="5">
        <f t="shared" si="32"/>
        <v>83.982949701619773</v>
      </c>
      <c r="J489" t="s">
        <v>21</v>
      </c>
      <c r="K489" t="s">
        <v>22</v>
      </c>
      <c r="L489" s="8">
        <f t="shared" si="30"/>
        <v>42845.208333333328</v>
      </c>
      <c r="M489">
        <v>1492664400</v>
      </c>
      <c r="N489" s="9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s="23" t="s">
        <v>20</v>
      </c>
      <c r="H490">
        <v>115</v>
      </c>
      <c r="I490" s="5">
        <f t="shared" si="32"/>
        <v>101.41739130434783</v>
      </c>
      <c r="J490" t="s">
        <v>21</v>
      </c>
      <c r="K490" t="s">
        <v>22</v>
      </c>
      <c r="L490" s="8">
        <f t="shared" si="30"/>
        <v>42403.25</v>
      </c>
      <c r="M490">
        <v>1454479200</v>
      </c>
      <c r="N490" s="9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s="23" t="s">
        <v>20</v>
      </c>
      <c r="H491">
        <v>85</v>
      </c>
      <c r="I491" s="5">
        <f t="shared" si="32"/>
        <v>109.87058823529412</v>
      </c>
      <c r="J491" t="s">
        <v>107</v>
      </c>
      <c r="K491" t="s">
        <v>108</v>
      </c>
      <c r="L491" s="8">
        <f t="shared" si="30"/>
        <v>40406.208333333336</v>
      </c>
      <c r="M491">
        <v>1281934800</v>
      </c>
      <c r="N491" s="9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s="23" t="s">
        <v>20</v>
      </c>
      <c r="H492">
        <v>144</v>
      </c>
      <c r="I492" s="5">
        <f t="shared" si="32"/>
        <v>31.916666666666668</v>
      </c>
      <c r="J492" t="s">
        <v>21</v>
      </c>
      <c r="K492" t="s">
        <v>22</v>
      </c>
      <c r="L492" s="8">
        <f t="shared" si="30"/>
        <v>43786.25</v>
      </c>
      <c r="M492">
        <v>1573970400</v>
      </c>
      <c r="N492" s="9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s="23" t="s">
        <v>20</v>
      </c>
      <c r="H493">
        <v>2443</v>
      </c>
      <c r="I493" s="5">
        <f t="shared" si="32"/>
        <v>70.993450675399103</v>
      </c>
      <c r="J493" t="s">
        <v>21</v>
      </c>
      <c r="K493" t="s">
        <v>22</v>
      </c>
      <c r="L493" s="8">
        <f t="shared" si="30"/>
        <v>41456.208333333336</v>
      </c>
      <c r="M493">
        <v>1372654800</v>
      </c>
      <c r="N493" s="9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s="23" t="s">
        <v>74</v>
      </c>
      <c r="H494">
        <v>595</v>
      </c>
      <c r="I494" s="5">
        <f t="shared" si="32"/>
        <v>77.026890756302521</v>
      </c>
      <c r="J494" t="s">
        <v>21</v>
      </c>
      <c r="K494" t="s">
        <v>22</v>
      </c>
      <c r="L494" s="8">
        <f t="shared" si="30"/>
        <v>40336.208333333336</v>
      </c>
      <c r="M494">
        <v>1275886800</v>
      </c>
      <c r="N494" s="9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s="23" t="s">
        <v>20</v>
      </c>
      <c r="H495">
        <v>64</v>
      </c>
      <c r="I495" s="5">
        <f t="shared" si="32"/>
        <v>101.78125</v>
      </c>
      <c r="J495" t="s">
        <v>21</v>
      </c>
      <c r="K495" t="s">
        <v>22</v>
      </c>
      <c r="L495" s="8">
        <f t="shared" si="30"/>
        <v>43645.208333333328</v>
      </c>
      <c r="M495">
        <v>1561784400</v>
      </c>
      <c r="N495" s="9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s="23" t="s">
        <v>20</v>
      </c>
      <c r="H496">
        <v>268</v>
      </c>
      <c r="I496" s="5">
        <f t="shared" si="32"/>
        <v>51.059701492537314</v>
      </c>
      <c r="J496" t="s">
        <v>21</v>
      </c>
      <c r="K496" t="s">
        <v>22</v>
      </c>
      <c r="L496" s="8">
        <f t="shared" si="30"/>
        <v>40990.208333333336</v>
      </c>
      <c r="M496">
        <v>1332392400</v>
      </c>
      <c r="N496" s="9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s="23" t="s">
        <v>20</v>
      </c>
      <c r="H497">
        <v>195</v>
      </c>
      <c r="I497" s="5">
        <f t="shared" si="32"/>
        <v>68.02051282051282</v>
      </c>
      <c r="J497" t="s">
        <v>36</v>
      </c>
      <c r="K497" t="s">
        <v>37</v>
      </c>
      <c r="L497" s="8">
        <f t="shared" si="30"/>
        <v>41800.208333333336</v>
      </c>
      <c r="M497">
        <v>1402376400</v>
      </c>
      <c r="N497" s="9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s="23" t="s">
        <v>14</v>
      </c>
      <c r="H498">
        <v>54</v>
      </c>
      <c r="I498" s="5">
        <f t="shared" si="32"/>
        <v>30.87037037037037</v>
      </c>
      <c r="J498" t="s">
        <v>21</v>
      </c>
      <c r="K498" t="s">
        <v>22</v>
      </c>
      <c r="L498" s="8">
        <f t="shared" si="30"/>
        <v>42876.208333333328</v>
      </c>
      <c r="M498">
        <v>1495342800</v>
      </c>
      <c r="N498" s="9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s="23" t="s">
        <v>14</v>
      </c>
      <c r="H499">
        <v>120</v>
      </c>
      <c r="I499" s="5">
        <f t="shared" si="32"/>
        <v>27.908333333333335</v>
      </c>
      <c r="J499" t="s">
        <v>21</v>
      </c>
      <c r="K499" t="s">
        <v>22</v>
      </c>
      <c r="L499" s="8">
        <f t="shared" si="30"/>
        <v>42724.25</v>
      </c>
      <c r="M499">
        <v>1482213600</v>
      </c>
      <c r="N499" s="9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s="23" t="s">
        <v>14</v>
      </c>
      <c r="H500">
        <v>579</v>
      </c>
      <c r="I500" s="5">
        <f t="shared" si="32"/>
        <v>79.994818652849744</v>
      </c>
      <c r="J500" t="s">
        <v>36</v>
      </c>
      <c r="K500" t="s">
        <v>37</v>
      </c>
      <c r="L500" s="8">
        <f t="shared" si="30"/>
        <v>42005.25</v>
      </c>
      <c r="M500">
        <v>1420092000</v>
      </c>
      <c r="N500" s="9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s="23" t="s">
        <v>14</v>
      </c>
      <c r="H501">
        <v>2072</v>
      </c>
      <c r="I501" s="5">
        <f t="shared" si="32"/>
        <v>38.003378378378379</v>
      </c>
      <c r="J501" t="s">
        <v>21</v>
      </c>
      <c r="K501" t="s">
        <v>22</v>
      </c>
      <c r="L501" s="8">
        <f t="shared" si="30"/>
        <v>42444.208333333328</v>
      </c>
      <c r="M501">
        <v>1458018000</v>
      </c>
      <c r="N501" s="9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s="23" t="s">
        <v>14</v>
      </c>
      <c r="H502">
        <v>0</v>
      </c>
      <c r="I502" s="5" t="e">
        <f t="shared" si="32"/>
        <v>#DIV/0!</v>
      </c>
      <c r="J502" t="s">
        <v>21</v>
      </c>
      <c r="K502" t="s">
        <v>22</v>
      </c>
      <c r="L502" s="8">
        <f t="shared" si="30"/>
        <v>41395.208333333336</v>
      </c>
      <c r="M502">
        <v>1367384400</v>
      </c>
      <c r="N502" s="9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s="23" t="s">
        <v>14</v>
      </c>
      <c r="H503">
        <v>1796</v>
      </c>
      <c r="I503" s="5">
        <f t="shared" si="32"/>
        <v>59.990534521158132</v>
      </c>
      <c r="J503" t="s">
        <v>21</v>
      </c>
      <c r="K503" t="s">
        <v>22</v>
      </c>
      <c r="L503" s="8">
        <f t="shared" si="30"/>
        <v>41345.208333333336</v>
      </c>
      <c r="M503">
        <v>1363064400</v>
      </c>
      <c r="N503" s="9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s="23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 s="8">
        <f t="shared" si="30"/>
        <v>41117.208333333336</v>
      </c>
      <c r="M504">
        <v>1343365200</v>
      </c>
      <c r="N504" s="9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s="23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 s="8">
        <f t="shared" si="30"/>
        <v>42186.208333333328</v>
      </c>
      <c r="M505">
        <v>1435726800</v>
      </c>
      <c r="N505" s="9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s="23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 s="8">
        <f t="shared" si="30"/>
        <v>42142.208333333328</v>
      </c>
      <c r="M506">
        <v>1431925200</v>
      </c>
      <c r="N506" s="9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s="23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 s="8">
        <f t="shared" si="30"/>
        <v>41341.25</v>
      </c>
      <c r="M507">
        <v>1362722400</v>
      </c>
      <c r="N507" s="9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s="23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 s="8">
        <f t="shared" si="30"/>
        <v>43062.25</v>
      </c>
      <c r="M508">
        <v>1511416800</v>
      </c>
      <c r="N508" s="9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s="23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 s="8">
        <f t="shared" si="30"/>
        <v>41373.208333333336</v>
      </c>
      <c r="M509">
        <v>1365483600</v>
      </c>
      <c r="N509" s="9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s="23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 s="8">
        <f t="shared" si="30"/>
        <v>43310.208333333328</v>
      </c>
      <c r="M510">
        <v>1532840400</v>
      </c>
      <c r="N510" s="9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s="23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 s="8">
        <f t="shared" si="30"/>
        <v>41034.208333333336</v>
      </c>
      <c r="M511">
        <v>1336194000</v>
      </c>
      <c r="N511" s="9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s="23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 s="8">
        <f t="shared" si="30"/>
        <v>43251.208333333328</v>
      </c>
      <c r="M512">
        <v>1527742800</v>
      </c>
      <c r="N512" s="9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s="2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 s="8">
        <f t="shared" si="30"/>
        <v>43671.208333333328</v>
      </c>
      <c r="M513">
        <v>1564030800</v>
      </c>
      <c r="N513" s="9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s="23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 s="8">
        <f t="shared" si="30"/>
        <v>41825.208333333336</v>
      </c>
      <c r="M514">
        <v>1404536400</v>
      </c>
      <c r="N514" s="9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E515/D515</f>
        <v>0.39277108433734942</v>
      </c>
      <c r="G515" s="23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 s="8">
        <f t="shared" ref="L515:L578" si="34">(((M515/60)/60)/24)+DATE(1970,1,1)</f>
        <v>40430.208333333336</v>
      </c>
      <c r="M515">
        <v>1284008400</v>
      </c>
      <c r="N515" s="9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s="23" t="s">
        <v>74</v>
      </c>
      <c r="H516">
        <v>528</v>
      </c>
      <c r="I516" s="5">
        <f t="shared" ref="I516:I579" si="36">E516/H516</f>
        <v>58.945075757575758</v>
      </c>
      <c r="J516" t="s">
        <v>98</v>
      </c>
      <c r="K516" t="s">
        <v>99</v>
      </c>
      <c r="L516" s="8">
        <f t="shared" si="34"/>
        <v>41614.25</v>
      </c>
      <c r="M516">
        <v>1386309600</v>
      </c>
      <c r="N516" s="9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s="23" t="s">
        <v>14</v>
      </c>
      <c r="H517">
        <v>133</v>
      </c>
      <c r="I517" s="5">
        <f t="shared" si="36"/>
        <v>36.067669172932334</v>
      </c>
      <c r="J517" t="s">
        <v>15</v>
      </c>
      <c r="K517" t="s">
        <v>16</v>
      </c>
      <c r="L517" s="8">
        <f t="shared" si="34"/>
        <v>40900.25</v>
      </c>
      <c r="M517">
        <v>1324620000</v>
      </c>
      <c r="N517" s="9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s="23" t="s">
        <v>14</v>
      </c>
      <c r="H518">
        <v>846</v>
      </c>
      <c r="I518" s="5">
        <f t="shared" si="36"/>
        <v>63.030732860520096</v>
      </c>
      <c r="J518" t="s">
        <v>21</v>
      </c>
      <c r="K518" t="s">
        <v>22</v>
      </c>
      <c r="L518" s="8">
        <f t="shared" si="34"/>
        <v>40396.208333333336</v>
      </c>
      <c r="M518">
        <v>1281070800</v>
      </c>
      <c r="N518" s="9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s="23" t="s">
        <v>20</v>
      </c>
      <c r="H519">
        <v>78</v>
      </c>
      <c r="I519" s="5">
        <f t="shared" si="36"/>
        <v>84.717948717948715</v>
      </c>
      <c r="J519" t="s">
        <v>21</v>
      </c>
      <c r="K519" t="s">
        <v>22</v>
      </c>
      <c r="L519" s="8">
        <f t="shared" si="34"/>
        <v>42860.208333333328</v>
      </c>
      <c r="M519">
        <v>1493960400</v>
      </c>
      <c r="N519" s="9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s="23" t="s">
        <v>14</v>
      </c>
      <c r="H520">
        <v>10</v>
      </c>
      <c r="I520" s="5">
        <f t="shared" si="36"/>
        <v>62.2</v>
      </c>
      <c r="J520" t="s">
        <v>21</v>
      </c>
      <c r="K520" t="s">
        <v>22</v>
      </c>
      <c r="L520" s="8">
        <f t="shared" si="34"/>
        <v>43154.25</v>
      </c>
      <c r="M520">
        <v>1519365600</v>
      </c>
      <c r="N520" s="9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s="23" t="s">
        <v>20</v>
      </c>
      <c r="H521">
        <v>1773</v>
      </c>
      <c r="I521" s="5">
        <f t="shared" si="36"/>
        <v>101.97518330513255</v>
      </c>
      <c r="J521" t="s">
        <v>21</v>
      </c>
      <c r="K521" t="s">
        <v>22</v>
      </c>
      <c r="L521" s="8">
        <f t="shared" si="34"/>
        <v>42012.25</v>
      </c>
      <c r="M521">
        <v>1420696800</v>
      </c>
      <c r="N521" s="9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s="23" t="s">
        <v>20</v>
      </c>
      <c r="H522">
        <v>32</v>
      </c>
      <c r="I522" s="5">
        <f t="shared" si="36"/>
        <v>106.4375</v>
      </c>
      <c r="J522" t="s">
        <v>21</v>
      </c>
      <c r="K522" t="s">
        <v>22</v>
      </c>
      <c r="L522" s="8">
        <f t="shared" si="34"/>
        <v>43574.208333333328</v>
      </c>
      <c r="M522">
        <v>1555650000</v>
      </c>
      <c r="N522" s="9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s="23" t="s">
        <v>20</v>
      </c>
      <c r="H523">
        <v>369</v>
      </c>
      <c r="I523" s="5">
        <f t="shared" si="36"/>
        <v>29.975609756097562</v>
      </c>
      <c r="J523" t="s">
        <v>21</v>
      </c>
      <c r="K523" t="s">
        <v>22</v>
      </c>
      <c r="L523" s="8">
        <f t="shared" si="34"/>
        <v>42605.208333333328</v>
      </c>
      <c r="M523">
        <v>1471928400</v>
      </c>
      <c r="N523" s="9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s="23" t="s">
        <v>14</v>
      </c>
      <c r="H524">
        <v>191</v>
      </c>
      <c r="I524" s="5">
        <f t="shared" si="36"/>
        <v>85.806282722513089</v>
      </c>
      <c r="J524" t="s">
        <v>21</v>
      </c>
      <c r="K524" t="s">
        <v>22</v>
      </c>
      <c r="L524" s="8">
        <f t="shared" si="34"/>
        <v>41093.208333333336</v>
      </c>
      <c r="M524">
        <v>1341291600</v>
      </c>
      <c r="N524" s="9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s="23" t="s">
        <v>20</v>
      </c>
      <c r="H525">
        <v>89</v>
      </c>
      <c r="I525" s="5">
        <f t="shared" si="36"/>
        <v>70.82022471910112</v>
      </c>
      <c r="J525" t="s">
        <v>21</v>
      </c>
      <c r="K525" t="s">
        <v>22</v>
      </c>
      <c r="L525" s="8">
        <f t="shared" si="34"/>
        <v>40241.25</v>
      </c>
      <c r="M525">
        <v>1267682400</v>
      </c>
      <c r="N525" s="9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s="23" t="s">
        <v>14</v>
      </c>
      <c r="H526">
        <v>1979</v>
      </c>
      <c r="I526" s="5">
        <f t="shared" si="36"/>
        <v>40.998484082870135</v>
      </c>
      <c r="J526" t="s">
        <v>21</v>
      </c>
      <c r="K526" t="s">
        <v>22</v>
      </c>
      <c r="L526" s="8">
        <f t="shared" si="34"/>
        <v>40294.208333333336</v>
      </c>
      <c r="M526">
        <v>1272258000</v>
      </c>
      <c r="N526" s="9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s="23" t="s">
        <v>14</v>
      </c>
      <c r="H527">
        <v>63</v>
      </c>
      <c r="I527" s="5">
        <f t="shared" si="36"/>
        <v>28.063492063492063</v>
      </c>
      <c r="J527" t="s">
        <v>21</v>
      </c>
      <c r="K527" t="s">
        <v>22</v>
      </c>
      <c r="L527" s="8">
        <f t="shared" si="34"/>
        <v>40505.25</v>
      </c>
      <c r="M527">
        <v>1290492000</v>
      </c>
      <c r="N527" s="9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s="23" t="s">
        <v>20</v>
      </c>
      <c r="H528">
        <v>147</v>
      </c>
      <c r="I528" s="5">
        <f t="shared" si="36"/>
        <v>88.054421768707485</v>
      </c>
      <c r="J528" t="s">
        <v>21</v>
      </c>
      <c r="K528" t="s">
        <v>22</v>
      </c>
      <c r="L528" s="8">
        <f t="shared" si="34"/>
        <v>42364.25</v>
      </c>
      <c r="M528">
        <v>1451109600</v>
      </c>
      <c r="N528" s="9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s="23" t="s">
        <v>14</v>
      </c>
      <c r="H529">
        <v>6080</v>
      </c>
      <c r="I529" s="5">
        <f t="shared" si="36"/>
        <v>31</v>
      </c>
      <c r="J529" t="s">
        <v>15</v>
      </c>
      <c r="K529" t="s">
        <v>16</v>
      </c>
      <c r="L529" s="8">
        <f t="shared" si="34"/>
        <v>42405.25</v>
      </c>
      <c r="M529">
        <v>1454652000</v>
      </c>
      <c r="N529" s="9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s="23" t="s">
        <v>14</v>
      </c>
      <c r="H530">
        <v>80</v>
      </c>
      <c r="I530" s="5">
        <f t="shared" si="36"/>
        <v>90.337500000000006</v>
      </c>
      <c r="J530" t="s">
        <v>40</v>
      </c>
      <c r="K530" t="s">
        <v>41</v>
      </c>
      <c r="L530" s="8">
        <f t="shared" si="34"/>
        <v>41601.25</v>
      </c>
      <c r="M530">
        <v>1385186400</v>
      </c>
      <c r="N530" s="9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s="23" t="s">
        <v>14</v>
      </c>
      <c r="H531">
        <v>9</v>
      </c>
      <c r="I531" s="5">
        <f t="shared" si="36"/>
        <v>63.777777777777779</v>
      </c>
      <c r="J531" t="s">
        <v>21</v>
      </c>
      <c r="K531" t="s">
        <v>22</v>
      </c>
      <c r="L531" s="8">
        <f t="shared" si="34"/>
        <v>41769.208333333336</v>
      </c>
      <c r="M531">
        <v>1399698000</v>
      </c>
      <c r="N531" s="9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s="23" t="s">
        <v>14</v>
      </c>
      <c r="H532">
        <v>1784</v>
      </c>
      <c r="I532" s="5">
        <f t="shared" si="36"/>
        <v>53.995515695067262</v>
      </c>
      <c r="J532" t="s">
        <v>21</v>
      </c>
      <c r="K532" t="s">
        <v>22</v>
      </c>
      <c r="L532" s="8">
        <f t="shared" si="34"/>
        <v>40421.208333333336</v>
      </c>
      <c r="M532">
        <v>1283230800</v>
      </c>
      <c r="N532" s="9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s="23" t="s">
        <v>47</v>
      </c>
      <c r="H533">
        <v>3640</v>
      </c>
      <c r="I533" s="5">
        <f t="shared" si="36"/>
        <v>48.993956043956047</v>
      </c>
      <c r="J533" t="s">
        <v>98</v>
      </c>
      <c r="K533" t="s">
        <v>99</v>
      </c>
      <c r="L533" s="8">
        <f t="shared" si="34"/>
        <v>41589.25</v>
      </c>
      <c r="M533">
        <v>1384149600</v>
      </c>
      <c r="N533" s="9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s="23" t="s">
        <v>20</v>
      </c>
      <c r="H534">
        <v>126</v>
      </c>
      <c r="I534" s="5">
        <f t="shared" si="36"/>
        <v>63.857142857142854</v>
      </c>
      <c r="J534" t="s">
        <v>15</v>
      </c>
      <c r="K534" t="s">
        <v>16</v>
      </c>
      <c r="L534" s="8">
        <f t="shared" si="34"/>
        <v>43125.25</v>
      </c>
      <c r="M534">
        <v>1516860000</v>
      </c>
      <c r="N534" s="9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s="23" t="s">
        <v>20</v>
      </c>
      <c r="H535">
        <v>2218</v>
      </c>
      <c r="I535" s="5">
        <f t="shared" si="36"/>
        <v>82.996393146979258</v>
      </c>
      <c r="J535" t="s">
        <v>40</v>
      </c>
      <c r="K535" t="s">
        <v>41</v>
      </c>
      <c r="L535" s="8">
        <f t="shared" si="34"/>
        <v>41479.208333333336</v>
      </c>
      <c r="M535">
        <v>1374642000</v>
      </c>
      <c r="N535" s="9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s="23" t="s">
        <v>14</v>
      </c>
      <c r="H536">
        <v>243</v>
      </c>
      <c r="I536" s="5">
        <f t="shared" si="36"/>
        <v>55.08230452674897</v>
      </c>
      <c r="J536" t="s">
        <v>21</v>
      </c>
      <c r="K536" t="s">
        <v>22</v>
      </c>
      <c r="L536" s="8">
        <f t="shared" si="34"/>
        <v>43329.208333333328</v>
      </c>
      <c r="M536">
        <v>1534482000</v>
      </c>
      <c r="N536" s="9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s="23" t="s">
        <v>20</v>
      </c>
      <c r="H537">
        <v>202</v>
      </c>
      <c r="I537" s="5">
        <f t="shared" si="36"/>
        <v>62.044554455445542</v>
      </c>
      <c r="J537" t="s">
        <v>107</v>
      </c>
      <c r="K537" t="s">
        <v>108</v>
      </c>
      <c r="L537" s="8">
        <f t="shared" si="34"/>
        <v>43259.208333333328</v>
      </c>
      <c r="M537">
        <v>1528434000</v>
      </c>
      <c r="N537" s="9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s="23" t="s">
        <v>20</v>
      </c>
      <c r="H538">
        <v>140</v>
      </c>
      <c r="I538" s="5">
        <f t="shared" si="36"/>
        <v>104.97857142857143</v>
      </c>
      <c r="J538" t="s">
        <v>107</v>
      </c>
      <c r="K538" t="s">
        <v>108</v>
      </c>
      <c r="L538" s="8">
        <f t="shared" si="34"/>
        <v>40414.208333333336</v>
      </c>
      <c r="M538">
        <v>1282626000</v>
      </c>
      <c r="N538" s="9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s="23" t="s">
        <v>20</v>
      </c>
      <c r="H539">
        <v>1052</v>
      </c>
      <c r="I539" s="5">
        <f t="shared" si="36"/>
        <v>94.044676806083643</v>
      </c>
      <c r="J539" t="s">
        <v>36</v>
      </c>
      <c r="K539" t="s">
        <v>37</v>
      </c>
      <c r="L539" s="8">
        <f t="shared" si="34"/>
        <v>43342.208333333328</v>
      </c>
      <c r="M539">
        <v>1535605200</v>
      </c>
      <c r="N539" s="9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s="23" t="s">
        <v>14</v>
      </c>
      <c r="H540">
        <v>1296</v>
      </c>
      <c r="I540" s="5">
        <f t="shared" si="36"/>
        <v>44.007716049382715</v>
      </c>
      <c r="J540" t="s">
        <v>21</v>
      </c>
      <c r="K540" t="s">
        <v>22</v>
      </c>
      <c r="L540" s="8">
        <f t="shared" si="34"/>
        <v>41539.208333333336</v>
      </c>
      <c r="M540">
        <v>1379826000</v>
      </c>
      <c r="N540" s="9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s="23" t="s">
        <v>14</v>
      </c>
      <c r="H541">
        <v>77</v>
      </c>
      <c r="I541" s="5">
        <f t="shared" si="36"/>
        <v>92.467532467532465</v>
      </c>
      <c r="J541" t="s">
        <v>21</v>
      </c>
      <c r="K541" t="s">
        <v>22</v>
      </c>
      <c r="L541" s="8">
        <f t="shared" si="34"/>
        <v>43647.208333333328</v>
      </c>
      <c r="M541">
        <v>1561957200</v>
      </c>
      <c r="N541" s="9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s="23" t="s">
        <v>20</v>
      </c>
      <c r="H542">
        <v>247</v>
      </c>
      <c r="I542" s="5">
        <f t="shared" si="36"/>
        <v>57.072874493927124</v>
      </c>
      <c r="J542" t="s">
        <v>21</v>
      </c>
      <c r="K542" t="s">
        <v>22</v>
      </c>
      <c r="L542" s="8">
        <f t="shared" si="34"/>
        <v>43225.208333333328</v>
      </c>
      <c r="M542">
        <v>1525496400</v>
      </c>
      <c r="N542" s="9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s="23" t="s">
        <v>14</v>
      </c>
      <c r="H543">
        <v>395</v>
      </c>
      <c r="I543" s="5">
        <f t="shared" si="36"/>
        <v>109.07848101265823</v>
      </c>
      <c r="J543" t="s">
        <v>107</v>
      </c>
      <c r="K543" t="s">
        <v>108</v>
      </c>
      <c r="L543" s="8">
        <f t="shared" si="34"/>
        <v>42165.208333333328</v>
      </c>
      <c r="M543">
        <v>1433912400</v>
      </c>
      <c r="N543" s="9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s="23" t="s">
        <v>14</v>
      </c>
      <c r="H544">
        <v>49</v>
      </c>
      <c r="I544" s="5">
        <f t="shared" si="36"/>
        <v>39.387755102040813</v>
      </c>
      <c r="J544" t="s">
        <v>40</v>
      </c>
      <c r="K544" t="s">
        <v>41</v>
      </c>
      <c r="L544" s="8">
        <f t="shared" si="34"/>
        <v>42391.25</v>
      </c>
      <c r="M544">
        <v>1453442400</v>
      </c>
      <c r="N544" s="9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s="23" t="s">
        <v>14</v>
      </c>
      <c r="H545">
        <v>180</v>
      </c>
      <c r="I545" s="5">
        <f t="shared" si="36"/>
        <v>77.022222222222226</v>
      </c>
      <c r="J545" t="s">
        <v>21</v>
      </c>
      <c r="K545" t="s">
        <v>22</v>
      </c>
      <c r="L545" s="8">
        <f t="shared" si="34"/>
        <v>41528.208333333336</v>
      </c>
      <c r="M545">
        <v>1378875600</v>
      </c>
      <c r="N545" s="9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s="23" t="s">
        <v>20</v>
      </c>
      <c r="H546">
        <v>84</v>
      </c>
      <c r="I546" s="5">
        <f t="shared" si="36"/>
        <v>92.166666666666671</v>
      </c>
      <c r="J546" t="s">
        <v>21</v>
      </c>
      <c r="K546" t="s">
        <v>22</v>
      </c>
      <c r="L546" s="8">
        <f t="shared" si="34"/>
        <v>42377.25</v>
      </c>
      <c r="M546">
        <v>1452232800</v>
      </c>
      <c r="N546" s="9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s="23" t="s">
        <v>14</v>
      </c>
      <c r="H547">
        <v>2690</v>
      </c>
      <c r="I547" s="5">
        <f t="shared" si="36"/>
        <v>61.007063197026021</v>
      </c>
      <c r="J547" t="s">
        <v>21</v>
      </c>
      <c r="K547" t="s">
        <v>22</v>
      </c>
      <c r="L547" s="8">
        <f t="shared" si="34"/>
        <v>43824.25</v>
      </c>
      <c r="M547">
        <v>1577253600</v>
      </c>
      <c r="N547" s="9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s="23" t="s">
        <v>20</v>
      </c>
      <c r="H548">
        <v>88</v>
      </c>
      <c r="I548" s="5">
        <f t="shared" si="36"/>
        <v>78.068181818181813</v>
      </c>
      <c r="J548" t="s">
        <v>21</v>
      </c>
      <c r="K548" t="s">
        <v>22</v>
      </c>
      <c r="L548" s="8">
        <f t="shared" si="34"/>
        <v>43360.208333333328</v>
      </c>
      <c r="M548">
        <v>1537160400</v>
      </c>
      <c r="N548" s="9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s="23" t="s">
        <v>20</v>
      </c>
      <c r="H549">
        <v>156</v>
      </c>
      <c r="I549" s="5">
        <f t="shared" si="36"/>
        <v>80.75</v>
      </c>
      <c r="J549" t="s">
        <v>21</v>
      </c>
      <c r="K549" t="s">
        <v>22</v>
      </c>
      <c r="L549" s="8">
        <f t="shared" si="34"/>
        <v>42029.25</v>
      </c>
      <c r="M549">
        <v>1422165600</v>
      </c>
      <c r="N549" s="9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s="23" t="s">
        <v>20</v>
      </c>
      <c r="H550">
        <v>2985</v>
      </c>
      <c r="I550" s="5">
        <f t="shared" si="36"/>
        <v>59.991289782244557</v>
      </c>
      <c r="J550" t="s">
        <v>21</v>
      </c>
      <c r="K550" t="s">
        <v>22</v>
      </c>
      <c r="L550" s="8">
        <f t="shared" si="34"/>
        <v>42461.208333333328</v>
      </c>
      <c r="M550">
        <v>1459486800</v>
      </c>
      <c r="N550" s="9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s="23" t="s">
        <v>20</v>
      </c>
      <c r="H551">
        <v>762</v>
      </c>
      <c r="I551" s="5">
        <f t="shared" si="36"/>
        <v>110.03018372703411</v>
      </c>
      <c r="J551" t="s">
        <v>21</v>
      </c>
      <c r="K551" t="s">
        <v>22</v>
      </c>
      <c r="L551" s="8">
        <f t="shared" si="34"/>
        <v>41422.208333333336</v>
      </c>
      <c r="M551">
        <v>1369717200</v>
      </c>
      <c r="N551" s="9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s="23" t="s">
        <v>74</v>
      </c>
      <c r="H552">
        <v>1</v>
      </c>
      <c r="I552" s="5">
        <f t="shared" si="36"/>
        <v>4</v>
      </c>
      <c r="J552" t="s">
        <v>98</v>
      </c>
      <c r="K552" t="s">
        <v>99</v>
      </c>
      <c r="L552" s="8">
        <f t="shared" si="34"/>
        <v>40968.25</v>
      </c>
      <c r="M552">
        <v>1330495200</v>
      </c>
      <c r="N552" s="9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s="23" t="s">
        <v>14</v>
      </c>
      <c r="H553">
        <v>2779</v>
      </c>
      <c r="I553" s="5">
        <f t="shared" si="36"/>
        <v>37.99856063332134</v>
      </c>
      <c r="J553" t="s">
        <v>26</v>
      </c>
      <c r="K553" t="s">
        <v>27</v>
      </c>
      <c r="L553" s="8">
        <f t="shared" si="34"/>
        <v>41993.25</v>
      </c>
      <c r="M553">
        <v>1419055200</v>
      </c>
      <c r="N553" s="9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s="23" t="s">
        <v>14</v>
      </c>
      <c r="H554">
        <v>92</v>
      </c>
      <c r="I554" s="5">
        <f t="shared" si="36"/>
        <v>96.369565217391298</v>
      </c>
      <c r="J554" t="s">
        <v>21</v>
      </c>
      <c r="K554" t="s">
        <v>22</v>
      </c>
      <c r="L554" s="8">
        <f t="shared" si="34"/>
        <v>42700.25</v>
      </c>
      <c r="M554">
        <v>1480140000</v>
      </c>
      <c r="N554" s="9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s="23" t="s">
        <v>14</v>
      </c>
      <c r="H555">
        <v>1028</v>
      </c>
      <c r="I555" s="5">
        <f t="shared" si="36"/>
        <v>72.978599221789878</v>
      </c>
      <c r="J555" t="s">
        <v>21</v>
      </c>
      <c r="K555" t="s">
        <v>22</v>
      </c>
      <c r="L555" s="8">
        <f t="shared" si="34"/>
        <v>40545.25</v>
      </c>
      <c r="M555">
        <v>1293948000</v>
      </c>
      <c r="N555" s="9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s="23" t="s">
        <v>20</v>
      </c>
      <c r="H556">
        <v>554</v>
      </c>
      <c r="I556" s="5">
        <f t="shared" si="36"/>
        <v>26.007220216606498</v>
      </c>
      <c r="J556" t="s">
        <v>15</v>
      </c>
      <c r="K556" t="s">
        <v>16</v>
      </c>
      <c r="L556" s="8">
        <f t="shared" si="34"/>
        <v>42723.25</v>
      </c>
      <c r="M556">
        <v>1482127200</v>
      </c>
      <c r="N556" s="9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s="23" t="s">
        <v>20</v>
      </c>
      <c r="H557">
        <v>135</v>
      </c>
      <c r="I557" s="5">
        <f t="shared" si="36"/>
        <v>104.36296296296297</v>
      </c>
      <c r="J557" t="s">
        <v>36</v>
      </c>
      <c r="K557" t="s">
        <v>37</v>
      </c>
      <c r="L557" s="8">
        <f t="shared" si="34"/>
        <v>41731.208333333336</v>
      </c>
      <c r="M557">
        <v>1396414800</v>
      </c>
      <c r="N557" s="9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s="23" t="s">
        <v>20</v>
      </c>
      <c r="H558">
        <v>122</v>
      </c>
      <c r="I558" s="5">
        <f t="shared" si="36"/>
        <v>102.18852459016394</v>
      </c>
      <c r="J558" t="s">
        <v>21</v>
      </c>
      <c r="K558" t="s">
        <v>22</v>
      </c>
      <c r="L558" s="8">
        <f t="shared" si="34"/>
        <v>40792.208333333336</v>
      </c>
      <c r="M558">
        <v>1315285200</v>
      </c>
      <c r="N558" s="9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s="23" t="s">
        <v>20</v>
      </c>
      <c r="H559">
        <v>221</v>
      </c>
      <c r="I559" s="5">
        <f t="shared" si="36"/>
        <v>54.117647058823529</v>
      </c>
      <c r="J559" t="s">
        <v>21</v>
      </c>
      <c r="K559" t="s">
        <v>22</v>
      </c>
      <c r="L559" s="8">
        <f t="shared" si="34"/>
        <v>42279.208333333328</v>
      </c>
      <c r="M559">
        <v>1443762000</v>
      </c>
      <c r="N559" s="9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s="23" t="s">
        <v>20</v>
      </c>
      <c r="H560">
        <v>126</v>
      </c>
      <c r="I560" s="5">
        <f t="shared" si="36"/>
        <v>63.222222222222221</v>
      </c>
      <c r="J560" t="s">
        <v>21</v>
      </c>
      <c r="K560" t="s">
        <v>22</v>
      </c>
      <c r="L560" s="8">
        <f t="shared" si="34"/>
        <v>42424.25</v>
      </c>
      <c r="M560">
        <v>1456293600</v>
      </c>
      <c r="N560" s="9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s="23" t="s">
        <v>20</v>
      </c>
      <c r="H561">
        <v>1022</v>
      </c>
      <c r="I561" s="5">
        <f t="shared" si="36"/>
        <v>104.03228962818004</v>
      </c>
      <c r="J561" t="s">
        <v>21</v>
      </c>
      <c r="K561" t="s">
        <v>22</v>
      </c>
      <c r="L561" s="8">
        <f t="shared" si="34"/>
        <v>42584.208333333328</v>
      </c>
      <c r="M561">
        <v>1470114000</v>
      </c>
      <c r="N561" s="9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s="23" t="s">
        <v>20</v>
      </c>
      <c r="H562">
        <v>3177</v>
      </c>
      <c r="I562" s="5">
        <f t="shared" si="36"/>
        <v>49.994334277620396</v>
      </c>
      <c r="J562" t="s">
        <v>21</v>
      </c>
      <c r="K562" t="s">
        <v>22</v>
      </c>
      <c r="L562" s="8">
        <f t="shared" si="34"/>
        <v>40865.25</v>
      </c>
      <c r="M562">
        <v>1321596000</v>
      </c>
      <c r="N562" s="9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s="23" t="s">
        <v>20</v>
      </c>
      <c r="H563">
        <v>198</v>
      </c>
      <c r="I563" s="5">
        <f t="shared" si="36"/>
        <v>56.015151515151516</v>
      </c>
      <c r="J563" t="s">
        <v>98</v>
      </c>
      <c r="K563" t="s">
        <v>99</v>
      </c>
      <c r="L563" s="8">
        <f t="shared" si="34"/>
        <v>40833.208333333336</v>
      </c>
      <c r="M563">
        <v>1318827600</v>
      </c>
      <c r="N563" s="9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s="23" t="s">
        <v>14</v>
      </c>
      <c r="H564">
        <v>26</v>
      </c>
      <c r="I564" s="5">
        <f t="shared" si="36"/>
        <v>48.807692307692307</v>
      </c>
      <c r="J564" t="s">
        <v>98</v>
      </c>
      <c r="K564" t="s">
        <v>99</v>
      </c>
      <c r="L564" s="8">
        <f t="shared" si="34"/>
        <v>43536.208333333328</v>
      </c>
      <c r="M564">
        <v>1552366800</v>
      </c>
      <c r="N564" s="9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s="23" t="s">
        <v>20</v>
      </c>
      <c r="H565">
        <v>85</v>
      </c>
      <c r="I565" s="5">
        <f t="shared" si="36"/>
        <v>60.082352941176474</v>
      </c>
      <c r="J565" t="s">
        <v>26</v>
      </c>
      <c r="K565" t="s">
        <v>27</v>
      </c>
      <c r="L565" s="8">
        <f t="shared" si="34"/>
        <v>43417.25</v>
      </c>
      <c r="M565">
        <v>1542088800</v>
      </c>
      <c r="N565" s="9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s="23" t="s">
        <v>14</v>
      </c>
      <c r="H566">
        <v>1790</v>
      </c>
      <c r="I566" s="5">
        <f t="shared" si="36"/>
        <v>78.990502793296088</v>
      </c>
      <c r="J566" t="s">
        <v>21</v>
      </c>
      <c r="K566" t="s">
        <v>22</v>
      </c>
      <c r="L566" s="8">
        <f t="shared" si="34"/>
        <v>42078.208333333328</v>
      </c>
      <c r="M566">
        <v>1426395600</v>
      </c>
      <c r="N566" s="9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s="23" t="s">
        <v>20</v>
      </c>
      <c r="H567">
        <v>3596</v>
      </c>
      <c r="I567" s="5">
        <f t="shared" si="36"/>
        <v>53.99499443826474</v>
      </c>
      <c r="J567" t="s">
        <v>21</v>
      </c>
      <c r="K567" t="s">
        <v>22</v>
      </c>
      <c r="L567" s="8">
        <f t="shared" si="34"/>
        <v>40862.25</v>
      </c>
      <c r="M567">
        <v>1321336800</v>
      </c>
      <c r="N567" s="9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s="23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 s="8">
        <f t="shared" si="34"/>
        <v>42424.25</v>
      </c>
      <c r="M568">
        <v>1456293600</v>
      </c>
      <c r="N568" s="9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s="23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 s="8">
        <f t="shared" si="34"/>
        <v>41830.208333333336</v>
      </c>
      <c r="M569">
        <v>1404968400</v>
      </c>
      <c r="N569" s="9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s="23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 s="8">
        <f t="shared" si="34"/>
        <v>40374.208333333336</v>
      </c>
      <c r="M570">
        <v>1279170000</v>
      </c>
      <c r="N570" s="9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s="23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 s="8">
        <f t="shared" si="34"/>
        <v>40554.25</v>
      </c>
      <c r="M571">
        <v>1294725600</v>
      </c>
      <c r="N571" s="9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s="23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 s="8">
        <f t="shared" si="34"/>
        <v>41993.25</v>
      </c>
      <c r="M572">
        <v>1419055200</v>
      </c>
      <c r="N572" s="9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s="2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 s="8">
        <f t="shared" si="34"/>
        <v>42174.208333333328</v>
      </c>
      <c r="M573">
        <v>1434690000</v>
      </c>
      <c r="N573" s="9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s="23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 s="8">
        <f t="shared" si="34"/>
        <v>42275.208333333328</v>
      </c>
      <c r="M574">
        <v>1443416400</v>
      </c>
      <c r="N574" s="9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s="23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 s="8">
        <f t="shared" si="34"/>
        <v>41761.208333333336</v>
      </c>
      <c r="M575">
        <v>1399006800</v>
      </c>
      <c r="N575" s="9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s="23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 s="8">
        <f t="shared" si="34"/>
        <v>43806.25</v>
      </c>
      <c r="M576">
        <v>1575698400</v>
      </c>
      <c r="N576" s="9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s="23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 s="8">
        <f t="shared" si="34"/>
        <v>41779.208333333336</v>
      </c>
      <c r="M577">
        <v>1400562000</v>
      </c>
      <c r="N577" s="9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s="23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 s="8">
        <f t="shared" si="34"/>
        <v>43040.208333333328</v>
      </c>
      <c r="M578">
        <v>1509512400</v>
      </c>
      <c r="N578" s="9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E579/D579</f>
        <v>0.18853658536585366</v>
      </c>
      <c r="G579" s="23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 s="8">
        <f t="shared" ref="L579:L642" si="38">(((M579/60)/60)/24)+DATE(1970,1,1)</f>
        <v>40613.25</v>
      </c>
      <c r="M579">
        <v>1299823200</v>
      </c>
      <c r="N579" s="9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s="23" t="s">
        <v>14</v>
      </c>
      <c r="H580">
        <v>245</v>
      </c>
      <c r="I580" s="5">
        <f t="shared" ref="I580:I643" si="40">E580/H580</f>
        <v>65.991836734693877</v>
      </c>
      <c r="J580" t="s">
        <v>21</v>
      </c>
      <c r="K580" t="s">
        <v>22</v>
      </c>
      <c r="L580" s="8">
        <f t="shared" si="38"/>
        <v>40878.25</v>
      </c>
      <c r="M580">
        <v>1322719200</v>
      </c>
      <c r="N580" s="9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s="23" t="s">
        <v>20</v>
      </c>
      <c r="H581">
        <v>87</v>
      </c>
      <c r="I581" s="5">
        <f t="shared" si="40"/>
        <v>72.05747126436782</v>
      </c>
      <c r="J581" t="s">
        <v>21</v>
      </c>
      <c r="K581" t="s">
        <v>22</v>
      </c>
      <c r="L581" s="8">
        <f t="shared" si="38"/>
        <v>40762.208333333336</v>
      </c>
      <c r="M581">
        <v>1312693200</v>
      </c>
      <c r="N581" s="9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s="23" t="s">
        <v>20</v>
      </c>
      <c r="H582">
        <v>3116</v>
      </c>
      <c r="I582" s="5">
        <f t="shared" si="40"/>
        <v>48.003209242618745</v>
      </c>
      <c r="J582" t="s">
        <v>21</v>
      </c>
      <c r="K582" t="s">
        <v>22</v>
      </c>
      <c r="L582" s="8">
        <f t="shared" si="38"/>
        <v>41696.25</v>
      </c>
      <c r="M582">
        <v>1393394400</v>
      </c>
      <c r="N582" s="9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s="23" t="s">
        <v>14</v>
      </c>
      <c r="H583">
        <v>71</v>
      </c>
      <c r="I583" s="5">
        <f t="shared" si="40"/>
        <v>54.098591549295776</v>
      </c>
      <c r="J583" t="s">
        <v>21</v>
      </c>
      <c r="K583" t="s">
        <v>22</v>
      </c>
      <c r="L583" s="8">
        <f t="shared" si="38"/>
        <v>40662.208333333336</v>
      </c>
      <c r="M583">
        <v>1304053200</v>
      </c>
      <c r="N583" s="9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s="23" t="s">
        <v>14</v>
      </c>
      <c r="H584">
        <v>42</v>
      </c>
      <c r="I584" s="5">
        <f t="shared" si="40"/>
        <v>107.88095238095238</v>
      </c>
      <c r="J584" t="s">
        <v>21</v>
      </c>
      <c r="K584" t="s">
        <v>22</v>
      </c>
      <c r="L584" s="8">
        <f t="shared" si="38"/>
        <v>42165.208333333328</v>
      </c>
      <c r="M584">
        <v>1433912400</v>
      </c>
      <c r="N584" s="9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s="23" t="s">
        <v>20</v>
      </c>
      <c r="H585">
        <v>909</v>
      </c>
      <c r="I585" s="5">
        <f t="shared" si="40"/>
        <v>67.034103410341032</v>
      </c>
      <c r="J585" t="s">
        <v>21</v>
      </c>
      <c r="K585" t="s">
        <v>22</v>
      </c>
      <c r="L585" s="8">
        <f t="shared" si="38"/>
        <v>40959.25</v>
      </c>
      <c r="M585">
        <v>1329717600</v>
      </c>
      <c r="N585" s="9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s="23" t="s">
        <v>20</v>
      </c>
      <c r="H586">
        <v>1613</v>
      </c>
      <c r="I586" s="5">
        <f t="shared" si="40"/>
        <v>64.01425914445133</v>
      </c>
      <c r="J586" t="s">
        <v>21</v>
      </c>
      <c r="K586" t="s">
        <v>22</v>
      </c>
      <c r="L586" s="8">
        <f t="shared" si="38"/>
        <v>41024.208333333336</v>
      </c>
      <c r="M586">
        <v>1335330000</v>
      </c>
      <c r="N586" s="9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s="23" t="s">
        <v>20</v>
      </c>
      <c r="H587">
        <v>136</v>
      </c>
      <c r="I587" s="5">
        <f t="shared" si="40"/>
        <v>96.066176470588232</v>
      </c>
      <c r="J587" t="s">
        <v>21</v>
      </c>
      <c r="K587" t="s">
        <v>22</v>
      </c>
      <c r="L587" s="8">
        <f t="shared" si="38"/>
        <v>40255.208333333336</v>
      </c>
      <c r="M587">
        <v>1268888400</v>
      </c>
      <c r="N587" s="9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s="23" t="s">
        <v>20</v>
      </c>
      <c r="H588">
        <v>130</v>
      </c>
      <c r="I588" s="5">
        <f t="shared" si="40"/>
        <v>51.184615384615384</v>
      </c>
      <c r="J588" t="s">
        <v>21</v>
      </c>
      <c r="K588" t="s">
        <v>22</v>
      </c>
      <c r="L588" s="8">
        <f t="shared" si="38"/>
        <v>40499.25</v>
      </c>
      <c r="M588">
        <v>1289973600</v>
      </c>
      <c r="N588" s="9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s="23" t="s">
        <v>14</v>
      </c>
      <c r="H589">
        <v>156</v>
      </c>
      <c r="I589" s="5">
        <f t="shared" si="40"/>
        <v>43.92307692307692</v>
      </c>
      <c r="J589" t="s">
        <v>15</v>
      </c>
      <c r="K589" t="s">
        <v>16</v>
      </c>
      <c r="L589" s="8">
        <f t="shared" si="38"/>
        <v>43484.25</v>
      </c>
      <c r="M589">
        <v>1547877600</v>
      </c>
      <c r="N589" s="9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s="23" t="s">
        <v>14</v>
      </c>
      <c r="H590">
        <v>1368</v>
      </c>
      <c r="I590" s="5">
        <f t="shared" si="40"/>
        <v>91.021198830409361</v>
      </c>
      <c r="J590" t="s">
        <v>40</v>
      </c>
      <c r="K590" t="s">
        <v>41</v>
      </c>
      <c r="L590" s="8">
        <f t="shared" si="38"/>
        <v>40262.208333333336</v>
      </c>
      <c r="M590">
        <v>1269493200</v>
      </c>
      <c r="N590" s="9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s="23" t="s">
        <v>14</v>
      </c>
      <c r="H591">
        <v>102</v>
      </c>
      <c r="I591" s="5">
        <f t="shared" si="40"/>
        <v>50.127450980392155</v>
      </c>
      <c r="J591" t="s">
        <v>21</v>
      </c>
      <c r="K591" t="s">
        <v>22</v>
      </c>
      <c r="L591" s="8">
        <f t="shared" si="38"/>
        <v>42190.208333333328</v>
      </c>
      <c r="M591">
        <v>1436072400</v>
      </c>
      <c r="N591" s="9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s="23" t="s">
        <v>14</v>
      </c>
      <c r="H592">
        <v>86</v>
      </c>
      <c r="I592" s="5">
        <f t="shared" si="40"/>
        <v>67.720930232558146</v>
      </c>
      <c r="J592" t="s">
        <v>26</v>
      </c>
      <c r="K592" t="s">
        <v>27</v>
      </c>
      <c r="L592" s="8">
        <f t="shared" si="38"/>
        <v>41994.25</v>
      </c>
      <c r="M592">
        <v>1419141600</v>
      </c>
      <c r="N592" s="9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s="23" t="s">
        <v>20</v>
      </c>
      <c r="H593">
        <v>102</v>
      </c>
      <c r="I593" s="5">
        <f t="shared" si="40"/>
        <v>61.03921568627451</v>
      </c>
      <c r="J593" t="s">
        <v>21</v>
      </c>
      <c r="K593" t="s">
        <v>22</v>
      </c>
      <c r="L593" s="8">
        <f t="shared" si="38"/>
        <v>40373.208333333336</v>
      </c>
      <c r="M593">
        <v>1279083600</v>
      </c>
      <c r="N593" s="9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s="23" t="s">
        <v>14</v>
      </c>
      <c r="H594">
        <v>253</v>
      </c>
      <c r="I594" s="5">
        <f t="shared" si="40"/>
        <v>80.011857707509876</v>
      </c>
      <c r="J594" t="s">
        <v>21</v>
      </c>
      <c r="K594" t="s">
        <v>22</v>
      </c>
      <c r="L594" s="8">
        <f t="shared" si="38"/>
        <v>41789.208333333336</v>
      </c>
      <c r="M594">
        <v>1401426000</v>
      </c>
      <c r="N594" s="9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s="23" t="s">
        <v>20</v>
      </c>
      <c r="H595">
        <v>4006</v>
      </c>
      <c r="I595" s="5">
        <f t="shared" si="40"/>
        <v>47.001497753369947</v>
      </c>
      <c r="J595" t="s">
        <v>21</v>
      </c>
      <c r="K595" t="s">
        <v>22</v>
      </c>
      <c r="L595" s="8">
        <f t="shared" si="38"/>
        <v>41724.208333333336</v>
      </c>
      <c r="M595">
        <v>1395810000</v>
      </c>
      <c r="N595" s="9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s="23" t="s">
        <v>14</v>
      </c>
      <c r="H596">
        <v>157</v>
      </c>
      <c r="I596" s="5">
        <f t="shared" si="40"/>
        <v>71.127388535031841</v>
      </c>
      <c r="J596" t="s">
        <v>21</v>
      </c>
      <c r="K596" t="s">
        <v>22</v>
      </c>
      <c r="L596" s="8">
        <f t="shared" si="38"/>
        <v>42548.208333333328</v>
      </c>
      <c r="M596">
        <v>1467003600</v>
      </c>
      <c r="N596" s="9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s="23" t="s">
        <v>20</v>
      </c>
      <c r="H597">
        <v>1629</v>
      </c>
      <c r="I597" s="5">
        <f t="shared" si="40"/>
        <v>89.99079189686924</v>
      </c>
      <c r="J597" t="s">
        <v>21</v>
      </c>
      <c r="K597" t="s">
        <v>22</v>
      </c>
      <c r="L597" s="8">
        <f t="shared" si="38"/>
        <v>40253.208333333336</v>
      </c>
      <c r="M597">
        <v>1268715600</v>
      </c>
      <c r="N597" s="9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s="23" t="s">
        <v>14</v>
      </c>
      <c r="H598">
        <v>183</v>
      </c>
      <c r="I598" s="5">
        <f t="shared" si="40"/>
        <v>43.032786885245905</v>
      </c>
      <c r="J598" t="s">
        <v>21</v>
      </c>
      <c r="K598" t="s">
        <v>22</v>
      </c>
      <c r="L598" s="8">
        <f t="shared" si="38"/>
        <v>42434.25</v>
      </c>
      <c r="M598">
        <v>1457157600</v>
      </c>
      <c r="N598" s="9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s="23" t="s">
        <v>20</v>
      </c>
      <c r="H599">
        <v>2188</v>
      </c>
      <c r="I599" s="5">
        <f t="shared" si="40"/>
        <v>67.997714808043881</v>
      </c>
      <c r="J599" t="s">
        <v>21</v>
      </c>
      <c r="K599" t="s">
        <v>22</v>
      </c>
      <c r="L599" s="8">
        <f t="shared" si="38"/>
        <v>43786.25</v>
      </c>
      <c r="M599">
        <v>1573970400</v>
      </c>
      <c r="N599" s="9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s="23" t="s">
        <v>20</v>
      </c>
      <c r="H600">
        <v>2409</v>
      </c>
      <c r="I600" s="5">
        <f t="shared" si="40"/>
        <v>73.004566210045667</v>
      </c>
      <c r="J600" t="s">
        <v>107</v>
      </c>
      <c r="K600" t="s">
        <v>108</v>
      </c>
      <c r="L600" s="8">
        <f t="shared" si="38"/>
        <v>40344.208333333336</v>
      </c>
      <c r="M600">
        <v>1276578000</v>
      </c>
      <c r="N600" s="9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s="23" t="s">
        <v>14</v>
      </c>
      <c r="H601">
        <v>82</v>
      </c>
      <c r="I601" s="5">
        <f t="shared" si="40"/>
        <v>62.341463414634148</v>
      </c>
      <c r="J601" t="s">
        <v>36</v>
      </c>
      <c r="K601" t="s">
        <v>37</v>
      </c>
      <c r="L601" s="8">
        <f t="shared" si="38"/>
        <v>42047.25</v>
      </c>
      <c r="M601">
        <v>1423720800</v>
      </c>
      <c r="N601" s="9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s="23" t="s">
        <v>14</v>
      </c>
      <c r="H602">
        <v>1</v>
      </c>
      <c r="I602" s="5">
        <f t="shared" si="40"/>
        <v>5</v>
      </c>
      <c r="J602" t="s">
        <v>40</v>
      </c>
      <c r="K602" t="s">
        <v>41</v>
      </c>
      <c r="L602" s="8">
        <f t="shared" si="38"/>
        <v>41485.208333333336</v>
      </c>
      <c r="M602">
        <v>1375160400</v>
      </c>
      <c r="N602" s="9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s="23" t="s">
        <v>20</v>
      </c>
      <c r="H603">
        <v>194</v>
      </c>
      <c r="I603" s="5">
        <f t="shared" si="40"/>
        <v>67.103092783505161</v>
      </c>
      <c r="J603" t="s">
        <v>21</v>
      </c>
      <c r="K603" t="s">
        <v>22</v>
      </c>
      <c r="L603" s="8">
        <f t="shared" si="38"/>
        <v>41789.208333333336</v>
      </c>
      <c r="M603">
        <v>1401426000</v>
      </c>
      <c r="N603" s="9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s="23" t="s">
        <v>20</v>
      </c>
      <c r="H604">
        <v>1140</v>
      </c>
      <c r="I604" s="5">
        <f t="shared" si="40"/>
        <v>79.978947368421046</v>
      </c>
      <c r="J604" t="s">
        <v>21</v>
      </c>
      <c r="K604" t="s">
        <v>22</v>
      </c>
      <c r="L604" s="8">
        <f t="shared" si="38"/>
        <v>42160.208333333328</v>
      </c>
      <c r="M604">
        <v>1433480400</v>
      </c>
      <c r="N604" s="9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s="23" t="s">
        <v>20</v>
      </c>
      <c r="H605">
        <v>102</v>
      </c>
      <c r="I605" s="5">
        <f t="shared" si="40"/>
        <v>62.176470588235297</v>
      </c>
      <c r="J605" t="s">
        <v>21</v>
      </c>
      <c r="K605" t="s">
        <v>22</v>
      </c>
      <c r="L605" s="8">
        <f t="shared" si="38"/>
        <v>43573.208333333328</v>
      </c>
      <c r="M605">
        <v>1555563600</v>
      </c>
      <c r="N605" s="9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s="23" t="s">
        <v>20</v>
      </c>
      <c r="H606">
        <v>2857</v>
      </c>
      <c r="I606" s="5">
        <f t="shared" si="40"/>
        <v>53.005950297514879</v>
      </c>
      <c r="J606" t="s">
        <v>21</v>
      </c>
      <c r="K606" t="s">
        <v>22</v>
      </c>
      <c r="L606" s="8">
        <f t="shared" si="38"/>
        <v>40565.25</v>
      </c>
      <c r="M606">
        <v>1295676000</v>
      </c>
      <c r="N606" s="9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s="23" t="s">
        <v>20</v>
      </c>
      <c r="H607">
        <v>107</v>
      </c>
      <c r="I607" s="5">
        <f t="shared" si="40"/>
        <v>57.738317757009348</v>
      </c>
      <c r="J607" t="s">
        <v>21</v>
      </c>
      <c r="K607" t="s">
        <v>22</v>
      </c>
      <c r="L607" s="8">
        <f t="shared" si="38"/>
        <v>42280.208333333328</v>
      </c>
      <c r="M607">
        <v>1443848400</v>
      </c>
      <c r="N607" s="9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s="23" t="s">
        <v>20</v>
      </c>
      <c r="H608">
        <v>160</v>
      </c>
      <c r="I608" s="5">
        <f t="shared" si="40"/>
        <v>40.03125</v>
      </c>
      <c r="J608" t="s">
        <v>40</v>
      </c>
      <c r="K608" t="s">
        <v>41</v>
      </c>
      <c r="L608" s="8">
        <f t="shared" si="38"/>
        <v>42436.25</v>
      </c>
      <c r="M608">
        <v>1457330400</v>
      </c>
      <c r="N608" s="9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s="23" t="s">
        <v>20</v>
      </c>
      <c r="H609">
        <v>2230</v>
      </c>
      <c r="I609" s="5">
        <f t="shared" si="40"/>
        <v>81.016591928251117</v>
      </c>
      <c r="J609" t="s">
        <v>21</v>
      </c>
      <c r="K609" t="s">
        <v>22</v>
      </c>
      <c r="L609" s="8">
        <f t="shared" si="38"/>
        <v>41721.208333333336</v>
      </c>
      <c r="M609">
        <v>1395550800</v>
      </c>
      <c r="N609" s="9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s="23" t="s">
        <v>20</v>
      </c>
      <c r="H610">
        <v>316</v>
      </c>
      <c r="I610" s="5">
        <f t="shared" si="40"/>
        <v>35.047468354430379</v>
      </c>
      <c r="J610" t="s">
        <v>21</v>
      </c>
      <c r="K610" t="s">
        <v>22</v>
      </c>
      <c r="L610" s="8">
        <f t="shared" si="38"/>
        <v>43530.25</v>
      </c>
      <c r="M610">
        <v>1551852000</v>
      </c>
      <c r="N610" s="9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s="23" t="s">
        <v>20</v>
      </c>
      <c r="H611">
        <v>117</v>
      </c>
      <c r="I611" s="5">
        <f t="shared" si="40"/>
        <v>102.92307692307692</v>
      </c>
      <c r="J611" t="s">
        <v>21</v>
      </c>
      <c r="K611" t="s">
        <v>22</v>
      </c>
      <c r="L611" s="8">
        <f t="shared" si="38"/>
        <v>43481.25</v>
      </c>
      <c r="M611">
        <v>1547618400</v>
      </c>
      <c r="N611" s="9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s="23" t="s">
        <v>20</v>
      </c>
      <c r="H612">
        <v>6406</v>
      </c>
      <c r="I612" s="5">
        <f t="shared" si="40"/>
        <v>27.998126756166094</v>
      </c>
      <c r="J612" t="s">
        <v>21</v>
      </c>
      <c r="K612" t="s">
        <v>22</v>
      </c>
      <c r="L612" s="8">
        <f t="shared" si="38"/>
        <v>41259.25</v>
      </c>
      <c r="M612">
        <v>1355637600</v>
      </c>
      <c r="N612" s="9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s="23" t="s">
        <v>74</v>
      </c>
      <c r="H613">
        <v>15</v>
      </c>
      <c r="I613" s="5">
        <f t="shared" si="40"/>
        <v>75.733333333333334</v>
      </c>
      <c r="J613" t="s">
        <v>21</v>
      </c>
      <c r="K613" t="s">
        <v>22</v>
      </c>
      <c r="L613" s="8">
        <f t="shared" si="38"/>
        <v>41480.208333333336</v>
      </c>
      <c r="M613">
        <v>1374728400</v>
      </c>
      <c r="N613" s="9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s="23" t="s">
        <v>20</v>
      </c>
      <c r="H614">
        <v>192</v>
      </c>
      <c r="I614" s="5">
        <f t="shared" si="40"/>
        <v>45.026041666666664</v>
      </c>
      <c r="J614" t="s">
        <v>21</v>
      </c>
      <c r="K614" t="s">
        <v>22</v>
      </c>
      <c r="L614" s="8">
        <f t="shared" si="38"/>
        <v>40474.208333333336</v>
      </c>
      <c r="M614">
        <v>1287810000</v>
      </c>
      <c r="N614" s="9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s="23" t="s">
        <v>20</v>
      </c>
      <c r="H615">
        <v>26</v>
      </c>
      <c r="I615" s="5">
        <f t="shared" si="40"/>
        <v>73.615384615384613</v>
      </c>
      <c r="J615" t="s">
        <v>15</v>
      </c>
      <c r="K615" t="s">
        <v>16</v>
      </c>
      <c r="L615" s="8">
        <f t="shared" si="38"/>
        <v>42973.208333333328</v>
      </c>
      <c r="M615">
        <v>1503723600</v>
      </c>
      <c r="N615" s="9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s="23" t="s">
        <v>20</v>
      </c>
      <c r="H616">
        <v>723</v>
      </c>
      <c r="I616" s="5">
        <f t="shared" si="40"/>
        <v>56.991701244813278</v>
      </c>
      <c r="J616" t="s">
        <v>21</v>
      </c>
      <c r="K616" t="s">
        <v>22</v>
      </c>
      <c r="L616" s="8">
        <f t="shared" si="38"/>
        <v>42746.25</v>
      </c>
      <c r="M616">
        <v>1484114400</v>
      </c>
      <c r="N616" s="9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s="23" t="s">
        <v>20</v>
      </c>
      <c r="H617">
        <v>170</v>
      </c>
      <c r="I617" s="5">
        <f t="shared" si="40"/>
        <v>85.223529411764702</v>
      </c>
      <c r="J617" t="s">
        <v>107</v>
      </c>
      <c r="K617" t="s">
        <v>108</v>
      </c>
      <c r="L617" s="8">
        <f t="shared" si="38"/>
        <v>42489.208333333328</v>
      </c>
      <c r="M617">
        <v>1461906000</v>
      </c>
      <c r="N617" s="9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s="23" t="s">
        <v>20</v>
      </c>
      <c r="H618">
        <v>238</v>
      </c>
      <c r="I618" s="5">
        <f t="shared" si="40"/>
        <v>50.962184873949582</v>
      </c>
      <c r="J618" t="s">
        <v>40</v>
      </c>
      <c r="K618" t="s">
        <v>41</v>
      </c>
      <c r="L618" s="8">
        <f t="shared" si="38"/>
        <v>41537.208333333336</v>
      </c>
      <c r="M618">
        <v>1379653200</v>
      </c>
      <c r="N618" s="9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s="23" t="s">
        <v>20</v>
      </c>
      <c r="H619">
        <v>55</v>
      </c>
      <c r="I619" s="5">
        <f t="shared" si="40"/>
        <v>63.563636363636363</v>
      </c>
      <c r="J619" t="s">
        <v>21</v>
      </c>
      <c r="K619" t="s">
        <v>22</v>
      </c>
      <c r="L619" s="8">
        <f t="shared" si="38"/>
        <v>41794.208333333336</v>
      </c>
      <c r="M619">
        <v>1401858000</v>
      </c>
      <c r="N619" s="9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s="23" t="s">
        <v>14</v>
      </c>
      <c r="H620">
        <v>1198</v>
      </c>
      <c r="I620" s="5">
        <f t="shared" si="40"/>
        <v>80.999165275459092</v>
      </c>
      <c r="J620" t="s">
        <v>21</v>
      </c>
      <c r="K620" t="s">
        <v>22</v>
      </c>
      <c r="L620" s="8">
        <f t="shared" si="38"/>
        <v>41396.208333333336</v>
      </c>
      <c r="M620">
        <v>1367470800</v>
      </c>
      <c r="N620" s="9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s="23" t="s">
        <v>14</v>
      </c>
      <c r="H621">
        <v>648</v>
      </c>
      <c r="I621" s="5">
        <f t="shared" si="40"/>
        <v>86.044753086419746</v>
      </c>
      <c r="J621" t="s">
        <v>21</v>
      </c>
      <c r="K621" t="s">
        <v>22</v>
      </c>
      <c r="L621" s="8">
        <f t="shared" si="38"/>
        <v>40669.208333333336</v>
      </c>
      <c r="M621">
        <v>1304658000</v>
      </c>
      <c r="N621" s="9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s="23" t="s">
        <v>20</v>
      </c>
      <c r="H622">
        <v>128</v>
      </c>
      <c r="I622" s="5">
        <f t="shared" si="40"/>
        <v>90.0390625</v>
      </c>
      <c r="J622" t="s">
        <v>26</v>
      </c>
      <c r="K622" t="s">
        <v>27</v>
      </c>
      <c r="L622" s="8">
        <f t="shared" si="38"/>
        <v>42559.208333333328</v>
      </c>
      <c r="M622">
        <v>1467954000</v>
      </c>
      <c r="N622" s="9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s="23" t="s">
        <v>20</v>
      </c>
      <c r="H623">
        <v>2144</v>
      </c>
      <c r="I623" s="5">
        <f t="shared" si="40"/>
        <v>74.006063432835816</v>
      </c>
      <c r="J623" t="s">
        <v>21</v>
      </c>
      <c r="K623" t="s">
        <v>22</v>
      </c>
      <c r="L623" s="8">
        <f t="shared" si="38"/>
        <v>42626.208333333328</v>
      </c>
      <c r="M623">
        <v>1473742800</v>
      </c>
      <c r="N623" s="9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s="23" t="s">
        <v>14</v>
      </c>
      <c r="H624">
        <v>64</v>
      </c>
      <c r="I624" s="5">
        <f t="shared" si="40"/>
        <v>92.4375</v>
      </c>
      <c r="J624" t="s">
        <v>21</v>
      </c>
      <c r="K624" t="s">
        <v>22</v>
      </c>
      <c r="L624" s="8">
        <f t="shared" si="38"/>
        <v>43205.208333333328</v>
      </c>
      <c r="M624">
        <v>1523768400</v>
      </c>
      <c r="N624" s="9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s="23" t="s">
        <v>20</v>
      </c>
      <c r="H625">
        <v>2693</v>
      </c>
      <c r="I625" s="5">
        <f t="shared" si="40"/>
        <v>55.999257333828446</v>
      </c>
      <c r="J625" t="s">
        <v>40</v>
      </c>
      <c r="K625" t="s">
        <v>41</v>
      </c>
      <c r="L625" s="8">
        <f t="shared" si="38"/>
        <v>42201.208333333328</v>
      </c>
      <c r="M625">
        <v>1437022800</v>
      </c>
      <c r="N625" s="9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s="23" t="s">
        <v>20</v>
      </c>
      <c r="H626">
        <v>432</v>
      </c>
      <c r="I626" s="5">
        <f t="shared" si="40"/>
        <v>32.983796296296298</v>
      </c>
      <c r="J626" t="s">
        <v>21</v>
      </c>
      <c r="K626" t="s">
        <v>22</v>
      </c>
      <c r="L626" s="8">
        <f t="shared" si="38"/>
        <v>42029.25</v>
      </c>
      <c r="M626">
        <v>1422165600</v>
      </c>
      <c r="N626" s="9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s="23" t="s">
        <v>14</v>
      </c>
      <c r="H627">
        <v>62</v>
      </c>
      <c r="I627" s="5">
        <f t="shared" si="40"/>
        <v>93.596774193548384</v>
      </c>
      <c r="J627" t="s">
        <v>21</v>
      </c>
      <c r="K627" t="s">
        <v>22</v>
      </c>
      <c r="L627" s="8">
        <f t="shared" si="38"/>
        <v>43857.25</v>
      </c>
      <c r="M627">
        <v>1580104800</v>
      </c>
      <c r="N627" s="9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s="23" t="s">
        <v>20</v>
      </c>
      <c r="H628">
        <v>189</v>
      </c>
      <c r="I628" s="5">
        <f t="shared" si="40"/>
        <v>69.867724867724874</v>
      </c>
      <c r="J628" t="s">
        <v>21</v>
      </c>
      <c r="K628" t="s">
        <v>22</v>
      </c>
      <c r="L628" s="8">
        <f t="shared" si="38"/>
        <v>40449.208333333336</v>
      </c>
      <c r="M628">
        <v>1285650000</v>
      </c>
      <c r="N628" s="9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s="23" t="s">
        <v>20</v>
      </c>
      <c r="H629">
        <v>154</v>
      </c>
      <c r="I629" s="5">
        <f t="shared" si="40"/>
        <v>72.129870129870127</v>
      </c>
      <c r="J629" t="s">
        <v>40</v>
      </c>
      <c r="K629" t="s">
        <v>41</v>
      </c>
      <c r="L629" s="8">
        <f t="shared" si="38"/>
        <v>40345.208333333336</v>
      </c>
      <c r="M629">
        <v>1276664400</v>
      </c>
      <c r="N629" s="9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s="23" t="s">
        <v>20</v>
      </c>
      <c r="H630">
        <v>96</v>
      </c>
      <c r="I630" s="5">
        <f t="shared" si="40"/>
        <v>30.041666666666668</v>
      </c>
      <c r="J630" t="s">
        <v>21</v>
      </c>
      <c r="K630" t="s">
        <v>22</v>
      </c>
      <c r="L630" s="8">
        <f t="shared" si="38"/>
        <v>40455.208333333336</v>
      </c>
      <c r="M630">
        <v>1286168400</v>
      </c>
      <c r="N630" s="9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s="23" t="s">
        <v>14</v>
      </c>
      <c r="H631">
        <v>750</v>
      </c>
      <c r="I631" s="5">
        <f t="shared" si="40"/>
        <v>73.968000000000004</v>
      </c>
      <c r="J631" t="s">
        <v>21</v>
      </c>
      <c r="K631" t="s">
        <v>22</v>
      </c>
      <c r="L631" s="8">
        <f t="shared" si="38"/>
        <v>42557.208333333328</v>
      </c>
      <c r="M631">
        <v>1467781200</v>
      </c>
      <c r="N631" s="9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s="23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 s="8">
        <f t="shared" si="38"/>
        <v>43586.208333333328</v>
      </c>
      <c r="M632">
        <v>1556686800</v>
      </c>
      <c r="N632" s="9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s="2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 s="8">
        <f t="shared" si="38"/>
        <v>43550.208333333328</v>
      </c>
      <c r="M633">
        <v>1553576400</v>
      </c>
      <c r="N633" s="9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s="23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 s="8">
        <f t="shared" si="38"/>
        <v>41945.208333333336</v>
      </c>
      <c r="M634">
        <v>1414904400</v>
      </c>
      <c r="N634" s="9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s="23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 s="8">
        <f t="shared" si="38"/>
        <v>42315.25</v>
      </c>
      <c r="M635">
        <v>1446876000</v>
      </c>
      <c r="N635" s="9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s="23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 s="8">
        <f t="shared" si="38"/>
        <v>42819.208333333328</v>
      </c>
      <c r="M636">
        <v>1490418000</v>
      </c>
      <c r="N636" s="9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s="23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 s="8">
        <f t="shared" si="38"/>
        <v>41314.25</v>
      </c>
      <c r="M637">
        <v>1360389600</v>
      </c>
      <c r="N637" s="9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s="23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 s="8">
        <f t="shared" si="38"/>
        <v>40926.25</v>
      </c>
      <c r="M638">
        <v>1326866400</v>
      </c>
      <c r="N638" s="9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s="23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 s="8">
        <f t="shared" si="38"/>
        <v>42688.25</v>
      </c>
      <c r="M639">
        <v>1479103200</v>
      </c>
      <c r="N639" s="9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s="23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 s="8">
        <f t="shared" si="38"/>
        <v>40386.208333333336</v>
      </c>
      <c r="M640">
        <v>1280206800</v>
      </c>
      <c r="N640" s="9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s="23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 s="8">
        <f t="shared" si="38"/>
        <v>43309.208333333328</v>
      </c>
      <c r="M641">
        <v>1532754000</v>
      </c>
      <c r="N641" s="9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s="23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 s="8">
        <f t="shared" si="38"/>
        <v>42387.25</v>
      </c>
      <c r="M642">
        <v>1453096800</v>
      </c>
      <c r="N642" s="9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E643/D643</f>
        <v>1.1996808510638297</v>
      </c>
      <c r="G643" s="2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 s="8">
        <f t="shared" ref="L643:L706" si="42">(((M643/60)/60)/24)+DATE(1970,1,1)</f>
        <v>42786.25</v>
      </c>
      <c r="M643">
        <v>1487570400</v>
      </c>
      <c r="N643" s="9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s="23" t="s">
        <v>20</v>
      </c>
      <c r="H644">
        <v>129</v>
      </c>
      <c r="I644" s="5">
        <f t="shared" ref="I644:I707" si="44">E644/H644</f>
        <v>103.73643410852713</v>
      </c>
      <c r="J644" t="s">
        <v>15</v>
      </c>
      <c r="K644" t="s">
        <v>16</v>
      </c>
      <c r="L644" s="8">
        <f t="shared" si="42"/>
        <v>43451.25</v>
      </c>
      <c r="M644">
        <v>1545026400</v>
      </c>
      <c r="N644" s="9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s="23" t="s">
        <v>20</v>
      </c>
      <c r="H645">
        <v>375</v>
      </c>
      <c r="I645" s="5">
        <f t="shared" si="44"/>
        <v>87.962666666666664</v>
      </c>
      <c r="J645" t="s">
        <v>21</v>
      </c>
      <c r="K645" t="s">
        <v>22</v>
      </c>
      <c r="L645" s="8">
        <f t="shared" si="42"/>
        <v>42795.25</v>
      </c>
      <c r="M645">
        <v>1488348000</v>
      </c>
      <c r="N645" s="9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s="23" t="s">
        <v>14</v>
      </c>
      <c r="H646">
        <v>2928</v>
      </c>
      <c r="I646" s="5">
        <f t="shared" si="44"/>
        <v>28</v>
      </c>
      <c r="J646" t="s">
        <v>15</v>
      </c>
      <c r="K646" t="s">
        <v>16</v>
      </c>
      <c r="L646" s="8">
        <f t="shared" si="42"/>
        <v>43452.25</v>
      </c>
      <c r="M646">
        <v>1545112800</v>
      </c>
      <c r="N646" s="9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s="23" t="s">
        <v>14</v>
      </c>
      <c r="H647">
        <v>4697</v>
      </c>
      <c r="I647" s="5">
        <f t="shared" si="44"/>
        <v>37.999361294443261</v>
      </c>
      <c r="J647" t="s">
        <v>21</v>
      </c>
      <c r="K647" t="s">
        <v>22</v>
      </c>
      <c r="L647" s="8">
        <f t="shared" si="42"/>
        <v>43369.208333333328</v>
      </c>
      <c r="M647">
        <v>1537938000</v>
      </c>
      <c r="N647" s="9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s="23" t="s">
        <v>14</v>
      </c>
      <c r="H648">
        <v>2915</v>
      </c>
      <c r="I648" s="5">
        <f t="shared" si="44"/>
        <v>29.999313893653515</v>
      </c>
      <c r="J648" t="s">
        <v>21</v>
      </c>
      <c r="K648" t="s">
        <v>22</v>
      </c>
      <c r="L648" s="8">
        <f t="shared" si="42"/>
        <v>41346.208333333336</v>
      </c>
      <c r="M648">
        <v>1363150800</v>
      </c>
      <c r="N648" s="9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s="23" t="s">
        <v>14</v>
      </c>
      <c r="H649">
        <v>18</v>
      </c>
      <c r="I649" s="5">
        <f t="shared" si="44"/>
        <v>103.5</v>
      </c>
      <c r="J649" t="s">
        <v>21</v>
      </c>
      <c r="K649" t="s">
        <v>22</v>
      </c>
      <c r="L649" s="8">
        <f t="shared" si="42"/>
        <v>43199.208333333328</v>
      </c>
      <c r="M649">
        <v>1523250000</v>
      </c>
      <c r="N649" s="9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s="23" t="s">
        <v>74</v>
      </c>
      <c r="H650">
        <v>723</v>
      </c>
      <c r="I650" s="5">
        <f t="shared" si="44"/>
        <v>85.994467496542185</v>
      </c>
      <c r="J650" t="s">
        <v>21</v>
      </c>
      <c r="K650" t="s">
        <v>22</v>
      </c>
      <c r="L650" s="8">
        <f t="shared" si="42"/>
        <v>42922.208333333328</v>
      </c>
      <c r="M650">
        <v>1499317200</v>
      </c>
      <c r="N650" s="9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s="23" t="s">
        <v>14</v>
      </c>
      <c r="H651">
        <v>602</v>
      </c>
      <c r="I651" s="5">
        <f t="shared" si="44"/>
        <v>98.011627906976742</v>
      </c>
      <c r="J651" t="s">
        <v>98</v>
      </c>
      <c r="K651" t="s">
        <v>99</v>
      </c>
      <c r="L651" s="8">
        <f t="shared" si="42"/>
        <v>40471.208333333336</v>
      </c>
      <c r="M651">
        <v>1287550800</v>
      </c>
      <c r="N651" s="9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s="23" t="s">
        <v>14</v>
      </c>
      <c r="H652">
        <v>1</v>
      </c>
      <c r="I652" s="5">
        <f t="shared" si="44"/>
        <v>2</v>
      </c>
      <c r="J652" t="s">
        <v>21</v>
      </c>
      <c r="K652" t="s">
        <v>22</v>
      </c>
      <c r="L652" s="8">
        <f t="shared" si="42"/>
        <v>41828.208333333336</v>
      </c>
      <c r="M652">
        <v>1404795600</v>
      </c>
      <c r="N652" s="9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s="23" t="s">
        <v>14</v>
      </c>
      <c r="H653">
        <v>3868</v>
      </c>
      <c r="I653" s="5">
        <f t="shared" si="44"/>
        <v>44.994570837642193</v>
      </c>
      <c r="J653" t="s">
        <v>107</v>
      </c>
      <c r="K653" t="s">
        <v>108</v>
      </c>
      <c r="L653" s="8">
        <f t="shared" si="42"/>
        <v>41692.25</v>
      </c>
      <c r="M653">
        <v>1393048800</v>
      </c>
      <c r="N653" s="9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s="23" t="s">
        <v>20</v>
      </c>
      <c r="H654">
        <v>409</v>
      </c>
      <c r="I654" s="5">
        <f t="shared" si="44"/>
        <v>31.012224938875306</v>
      </c>
      <c r="J654" t="s">
        <v>21</v>
      </c>
      <c r="K654" t="s">
        <v>22</v>
      </c>
      <c r="L654" s="8">
        <f t="shared" si="42"/>
        <v>42587.208333333328</v>
      </c>
      <c r="M654">
        <v>1470373200</v>
      </c>
      <c r="N654" s="9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s="23" t="s">
        <v>20</v>
      </c>
      <c r="H655">
        <v>234</v>
      </c>
      <c r="I655" s="5">
        <f t="shared" si="44"/>
        <v>59.970085470085472</v>
      </c>
      <c r="J655" t="s">
        <v>21</v>
      </c>
      <c r="K655" t="s">
        <v>22</v>
      </c>
      <c r="L655" s="8">
        <f t="shared" si="42"/>
        <v>42468.208333333328</v>
      </c>
      <c r="M655">
        <v>1460091600</v>
      </c>
      <c r="N655" s="9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s="23" t="s">
        <v>20</v>
      </c>
      <c r="H656">
        <v>3016</v>
      </c>
      <c r="I656" s="5">
        <f t="shared" si="44"/>
        <v>58.9973474801061</v>
      </c>
      <c r="J656" t="s">
        <v>21</v>
      </c>
      <c r="K656" t="s">
        <v>22</v>
      </c>
      <c r="L656" s="8">
        <f t="shared" si="42"/>
        <v>42240.208333333328</v>
      </c>
      <c r="M656">
        <v>1440392400</v>
      </c>
      <c r="N656" s="9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s="23" t="s">
        <v>20</v>
      </c>
      <c r="H657">
        <v>264</v>
      </c>
      <c r="I657" s="5">
        <f t="shared" si="44"/>
        <v>50.045454545454547</v>
      </c>
      <c r="J657" t="s">
        <v>21</v>
      </c>
      <c r="K657" t="s">
        <v>22</v>
      </c>
      <c r="L657" s="8">
        <f t="shared" si="42"/>
        <v>42796.25</v>
      </c>
      <c r="M657">
        <v>1488434400</v>
      </c>
      <c r="N657" s="9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s="23" t="s">
        <v>14</v>
      </c>
      <c r="H658">
        <v>504</v>
      </c>
      <c r="I658" s="5">
        <f t="shared" si="44"/>
        <v>98.966269841269835</v>
      </c>
      <c r="J658" t="s">
        <v>26</v>
      </c>
      <c r="K658" t="s">
        <v>27</v>
      </c>
      <c r="L658" s="8">
        <f t="shared" si="42"/>
        <v>43097.25</v>
      </c>
      <c r="M658">
        <v>1514440800</v>
      </c>
      <c r="N658" s="9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s="23" t="s">
        <v>14</v>
      </c>
      <c r="H659">
        <v>14</v>
      </c>
      <c r="I659" s="5">
        <f t="shared" si="44"/>
        <v>58.857142857142854</v>
      </c>
      <c r="J659" t="s">
        <v>21</v>
      </c>
      <c r="K659" t="s">
        <v>22</v>
      </c>
      <c r="L659" s="8">
        <f t="shared" si="42"/>
        <v>43096.25</v>
      </c>
      <c r="M659">
        <v>1514354400</v>
      </c>
      <c r="N659" s="9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s="23" t="s">
        <v>74</v>
      </c>
      <c r="H660">
        <v>390</v>
      </c>
      <c r="I660" s="5">
        <f t="shared" si="44"/>
        <v>81.010256410256417</v>
      </c>
      <c r="J660" t="s">
        <v>21</v>
      </c>
      <c r="K660" t="s">
        <v>22</v>
      </c>
      <c r="L660" s="8">
        <f t="shared" si="42"/>
        <v>42246.208333333328</v>
      </c>
      <c r="M660">
        <v>1440910800</v>
      </c>
      <c r="N660" s="9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s="23" t="s">
        <v>14</v>
      </c>
      <c r="H661">
        <v>750</v>
      </c>
      <c r="I661" s="5">
        <f t="shared" si="44"/>
        <v>76.013333333333335</v>
      </c>
      <c r="J661" t="s">
        <v>40</v>
      </c>
      <c r="K661" t="s">
        <v>41</v>
      </c>
      <c r="L661" s="8">
        <f t="shared" si="42"/>
        <v>40570.25</v>
      </c>
      <c r="M661">
        <v>1296108000</v>
      </c>
      <c r="N661" s="9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s="23" t="s">
        <v>14</v>
      </c>
      <c r="H662">
        <v>77</v>
      </c>
      <c r="I662" s="5">
        <f t="shared" si="44"/>
        <v>96.597402597402592</v>
      </c>
      <c r="J662" t="s">
        <v>21</v>
      </c>
      <c r="K662" t="s">
        <v>22</v>
      </c>
      <c r="L662" s="8">
        <f t="shared" si="42"/>
        <v>42237.208333333328</v>
      </c>
      <c r="M662">
        <v>1440133200</v>
      </c>
      <c r="N662" s="9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s="23" t="s">
        <v>14</v>
      </c>
      <c r="H663">
        <v>752</v>
      </c>
      <c r="I663" s="5">
        <f t="shared" si="44"/>
        <v>76.957446808510639</v>
      </c>
      <c r="J663" t="s">
        <v>36</v>
      </c>
      <c r="K663" t="s">
        <v>37</v>
      </c>
      <c r="L663" s="8">
        <f t="shared" si="42"/>
        <v>40996.208333333336</v>
      </c>
      <c r="M663">
        <v>1332910800</v>
      </c>
      <c r="N663" s="9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s="23" t="s">
        <v>14</v>
      </c>
      <c r="H664">
        <v>131</v>
      </c>
      <c r="I664" s="5">
        <f t="shared" si="44"/>
        <v>67.984732824427482</v>
      </c>
      <c r="J664" t="s">
        <v>21</v>
      </c>
      <c r="K664" t="s">
        <v>22</v>
      </c>
      <c r="L664" s="8">
        <f t="shared" si="42"/>
        <v>43443.25</v>
      </c>
      <c r="M664">
        <v>1544335200</v>
      </c>
      <c r="N664" s="9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s="23" t="s">
        <v>14</v>
      </c>
      <c r="H665">
        <v>87</v>
      </c>
      <c r="I665" s="5">
        <f t="shared" si="44"/>
        <v>88.781609195402297</v>
      </c>
      <c r="J665" t="s">
        <v>21</v>
      </c>
      <c r="K665" t="s">
        <v>22</v>
      </c>
      <c r="L665" s="8">
        <f t="shared" si="42"/>
        <v>40458.208333333336</v>
      </c>
      <c r="M665">
        <v>1286427600</v>
      </c>
      <c r="N665" s="9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s="23" t="s">
        <v>14</v>
      </c>
      <c r="H666">
        <v>1063</v>
      </c>
      <c r="I666" s="5">
        <f t="shared" si="44"/>
        <v>24.99623706491063</v>
      </c>
      <c r="J666" t="s">
        <v>21</v>
      </c>
      <c r="K666" t="s">
        <v>22</v>
      </c>
      <c r="L666" s="8">
        <f t="shared" si="42"/>
        <v>40959.25</v>
      </c>
      <c r="M666">
        <v>1329717600</v>
      </c>
      <c r="N666" s="9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s="23" t="s">
        <v>20</v>
      </c>
      <c r="H667">
        <v>272</v>
      </c>
      <c r="I667" s="5">
        <f t="shared" si="44"/>
        <v>44.922794117647058</v>
      </c>
      <c r="J667" t="s">
        <v>21</v>
      </c>
      <c r="K667" t="s">
        <v>22</v>
      </c>
      <c r="L667" s="8">
        <f t="shared" si="42"/>
        <v>40733.208333333336</v>
      </c>
      <c r="M667">
        <v>1310187600</v>
      </c>
      <c r="N667" s="9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s="23" t="s">
        <v>74</v>
      </c>
      <c r="H668">
        <v>25</v>
      </c>
      <c r="I668" s="5">
        <f t="shared" si="44"/>
        <v>79.400000000000006</v>
      </c>
      <c r="J668" t="s">
        <v>21</v>
      </c>
      <c r="K668" t="s">
        <v>22</v>
      </c>
      <c r="L668" s="8">
        <f t="shared" si="42"/>
        <v>41516.208333333336</v>
      </c>
      <c r="M668">
        <v>1377838800</v>
      </c>
      <c r="N668" s="9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s="23" t="s">
        <v>20</v>
      </c>
      <c r="H669">
        <v>419</v>
      </c>
      <c r="I669" s="5">
        <f t="shared" si="44"/>
        <v>29.009546539379475</v>
      </c>
      <c r="J669" t="s">
        <v>21</v>
      </c>
      <c r="K669" t="s">
        <v>22</v>
      </c>
      <c r="L669" s="8">
        <f t="shared" si="42"/>
        <v>41892.208333333336</v>
      </c>
      <c r="M669">
        <v>1410325200</v>
      </c>
      <c r="N669" s="9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s="23" t="s">
        <v>14</v>
      </c>
      <c r="H670">
        <v>76</v>
      </c>
      <c r="I670" s="5">
        <f t="shared" si="44"/>
        <v>73.59210526315789</v>
      </c>
      <c r="J670" t="s">
        <v>21</v>
      </c>
      <c r="K670" t="s">
        <v>22</v>
      </c>
      <c r="L670" s="8">
        <f t="shared" si="42"/>
        <v>41122.208333333336</v>
      </c>
      <c r="M670">
        <v>1343797200</v>
      </c>
      <c r="N670" s="9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s="23" t="s">
        <v>20</v>
      </c>
      <c r="H671">
        <v>1621</v>
      </c>
      <c r="I671" s="5">
        <f t="shared" si="44"/>
        <v>107.97038864898211</v>
      </c>
      <c r="J671" t="s">
        <v>107</v>
      </c>
      <c r="K671" t="s">
        <v>108</v>
      </c>
      <c r="L671" s="8">
        <f t="shared" si="42"/>
        <v>42912.208333333328</v>
      </c>
      <c r="M671">
        <v>1498453200</v>
      </c>
      <c r="N671" s="9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s="23" t="s">
        <v>20</v>
      </c>
      <c r="H672">
        <v>1101</v>
      </c>
      <c r="I672" s="5">
        <f t="shared" si="44"/>
        <v>68.987284287011803</v>
      </c>
      <c r="J672" t="s">
        <v>21</v>
      </c>
      <c r="K672" t="s">
        <v>22</v>
      </c>
      <c r="L672" s="8">
        <f t="shared" si="42"/>
        <v>42425.25</v>
      </c>
      <c r="M672">
        <v>1456380000</v>
      </c>
      <c r="N672" s="9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s="23" t="s">
        <v>20</v>
      </c>
      <c r="H673">
        <v>1073</v>
      </c>
      <c r="I673" s="5">
        <f t="shared" si="44"/>
        <v>111.02236719478098</v>
      </c>
      <c r="J673" t="s">
        <v>21</v>
      </c>
      <c r="K673" t="s">
        <v>22</v>
      </c>
      <c r="L673" s="8">
        <f t="shared" si="42"/>
        <v>40390.208333333336</v>
      </c>
      <c r="M673">
        <v>1280552400</v>
      </c>
      <c r="N673" s="9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s="23" t="s">
        <v>14</v>
      </c>
      <c r="H674">
        <v>4428</v>
      </c>
      <c r="I674" s="5">
        <f t="shared" si="44"/>
        <v>24.997515808491418</v>
      </c>
      <c r="J674" t="s">
        <v>26</v>
      </c>
      <c r="K674" t="s">
        <v>27</v>
      </c>
      <c r="L674" s="8">
        <f t="shared" si="42"/>
        <v>43180.208333333328</v>
      </c>
      <c r="M674">
        <v>1521608400</v>
      </c>
      <c r="N674" s="9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s="23" t="s">
        <v>14</v>
      </c>
      <c r="H675">
        <v>58</v>
      </c>
      <c r="I675" s="5">
        <f t="shared" si="44"/>
        <v>42.155172413793103</v>
      </c>
      <c r="J675" t="s">
        <v>107</v>
      </c>
      <c r="K675" t="s">
        <v>108</v>
      </c>
      <c r="L675" s="8">
        <f t="shared" si="42"/>
        <v>42475.208333333328</v>
      </c>
      <c r="M675">
        <v>1460696400</v>
      </c>
      <c r="N675" s="9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s="23" t="s">
        <v>74</v>
      </c>
      <c r="H676">
        <v>1218</v>
      </c>
      <c r="I676" s="5">
        <f t="shared" si="44"/>
        <v>47.003284072249592</v>
      </c>
      <c r="J676" t="s">
        <v>21</v>
      </c>
      <c r="K676" t="s">
        <v>22</v>
      </c>
      <c r="L676" s="8">
        <f t="shared" si="42"/>
        <v>40774.208333333336</v>
      </c>
      <c r="M676">
        <v>1313730000</v>
      </c>
      <c r="N676" s="9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s="23" t="s">
        <v>20</v>
      </c>
      <c r="H677">
        <v>331</v>
      </c>
      <c r="I677" s="5">
        <f t="shared" si="44"/>
        <v>36.0392749244713</v>
      </c>
      <c r="J677" t="s">
        <v>21</v>
      </c>
      <c r="K677" t="s">
        <v>22</v>
      </c>
      <c r="L677" s="8">
        <f t="shared" si="42"/>
        <v>43719.208333333328</v>
      </c>
      <c r="M677">
        <v>1568178000</v>
      </c>
      <c r="N677" s="9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s="23" t="s">
        <v>20</v>
      </c>
      <c r="H678">
        <v>1170</v>
      </c>
      <c r="I678" s="5">
        <f t="shared" si="44"/>
        <v>101.03760683760684</v>
      </c>
      <c r="J678" t="s">
        <v>21</v>
      </c>
      <c r="K678" t="s">
        <v>22</v>
      </c>
      <c r="L678" s="8">
        <f t="shared" si="42"/>
        <v>41178.208333333336</v>
      </c>
      <c r="M678">
        <v>1348635600</v>
      </c>
      <c r="N678" s="9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s="23" t="s">
        <v>14</v>
      </c>
      <c r="H679">
        <v>111</v>
      </c>
      <c r="I679" s="5">
        <f t="shared" si="44"/>
        <v>39.927927927927925</v>
      </c>
      <c r="J679" t="s">
        <v>21</v>
      </c>
      <c r="K679" t="s">
        <v>22</v>
      </c>
      <c r="L679" s="8">
        <f t="shared" si="42"/>
        <v>42561.208333333328</v>
      </c>
      <c r="M679">
        <v>1468126800</v>
      </c>
      <c r="N679" s="9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s="23" t="s">
        <v>74</v>
      </c>
      <c r="H680">
        <v>215</v>
      </c>
      <c r="I680" s="5">
        <f t="shared" si="44"/>
        <v>83.158139534883716</v>
      </c>
      <c r="J680" t="s">
        <v>21</v>
      </c>
      <c r="K680" t="s">
        <v>22</v>
      </c>
      <c r="L680" s="8">
        <f t="shared" si="42"/>
        <v>43484.25</v>
      </c>
      <c r="M680">
        <v>1547877600</v>
      </c>
      <c r="N680" s="9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s="23" t="s">
        <v>20</v>
      </c>
      <c r="H681">
        <v>363</v>
      </c>
      <c r="I681" s="5">
        <f t="shared" si="44"/>
        <v>39.97520661157025</v>
      </c>
      <c r="J681" t="s">
        <v>21</v>
      </c>
      <c r="K681" t="s">
        <v>22</v>
      </c>
      <c r="L681" s="8">
        <f t="shared" si="42"/>
        <v>43756.208333333328</v>
      </c>
      <c r="M681">
        <v>1571374800</v>
      </c>
      <c r="N681" s="9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s="23" t="s">
        <v>14</v>
      </c>
      <c r="H682">
        <v>2955</v>
      </c>
      <c r="I682" s="5">
        <f t="shared" si="44"/>
        <v>47.993908629441627</v>
      </c>
      <c r="J682" t="s">
        <v>21</v>
      </c>
      <c r="K682" t="s">
        <v>22</v>
      </c>
      <c r="L682" s="8">
        <f t="shared" si="42"/>
        <v>43813.25</v>
      </c>
      <c r="M682">
        <v>1576303200</v>
      </c>
      <c r="N682" s="9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s="23" t="s">
        <v>14</v>
      </c>
      <c r="H683">
        <v>1657</v>
      </c>
      <c r="I683" s="5">
        <f t="shared" si="44"/>
        <v>95.978877489438744</v>
      </c>
      <c r="J683" t="s">
        <v>21</v>
      </c>
      <c r="K683" t="s">
        <v>22</v>
      </c>
      <c r="L683" s="8">
        <f t="shared" si="42"/>
        <v>40898.25</v>
      </c>
      <c r="M683">
        <v>1324447200</v>
      </c>
      <c r="N683" s="9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s="23" t="s">
        <v>20</v>
      </c>
      <c r="H684">
        <v>103</v>
      </c>
      <c r="I684" s="5">
        <f t="shared" si="44"/>
        <v>78.728155339805824</v>
      </c>
      <c r="J684" t="s">
        <v>21</v>
      </c>
      <c r="K684" t="s">
        <v>22</v>
      </c>
      <c r="L684" s="8">
        <f t="shared" si="42"/>
        <v>41619.25</v>
      </c>
      <c r="M684">
        <v>1386741600</v>
      </c>
      <c r="N684" s="9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s="23" t="s">
        <v>20</v>
      </c>
      <c r="H685">
        <v>147</v>
      </c>
      <c r="I685" s="5">
        <f t="shared" si="44"/>
        <v>56.081632653061227</v>
      </c>
      <c r="J685" t="s">
        <v>21</v>
      </c>
      <c r="K685" t="s">
        <v>22</v>
      </c>
      <c r="L685" s="8">
        <f t="shared" si="42"/>
        <v>43359.208333333328</v>
      </c>
      <c r="M685">
        <v>1537074000</v>
      </c>
      <c r="N685" s="9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s="23" t="s">
        <v>20</v>
      </c>
      <c r="H686">
        <v>110</v>
      </c>
      <c r="I686" s="5">
        <f t="shared" si="44"/>
        <v>69.090909090909093</v>
      </c>
      <c r="J686" t="s">
        <v>15</v>
      </c>
      <c r="K686" t="s">
        <v>16</v>
      </c>
      <c r="L686" s="8">
        <f t="shared" si="42"/>
        <v>40358.208333333336</v>
      </c>
      <c r="M686">
        <v>1277787600</v>
      </c>
      <c r="N686" s="9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s="23" t="s">
        <v>14</v>
      </c>
      <c r="H687">
        <v>926</v>
      </c>
      <c r="I687" s="5">
        <f t="shared" si="44"/>
        <v>102.05291576673866</v>
      </c>
      <c r="J687" t="s">
        <v>15</v>
      </c>
      <c r="K687" t="s">
        <v>16</v>
      </c>
      <c r="L687" s="8">
        <f t="shared" si="42"/>
        <v>42239.208333333328</v>
      </c>
      <c r="M687">
        <v>1440306000</v>
      </c>
      <c r="N687" s="9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s="23" t="s">
        <v>20</v>
      </c>
      <c r="H688">
        <v>134</v>
      </c>
      <c r="I688" s="5">
        <f t="shared" si="44"/>
        <v>107.32089552238806</v>
      </c>
      <c r="J688" t="s">
        <v>21</v>
      </c>
      <c r="K688" t="s">
        <v>22</v>
      </c>
      <c r="L688" s="8">
        <f t="shared" si="42"/>
        <v>43186.208333333328</v>
      </c>
      <c r="M688">
        <v>1522126800</v>
      </c>
      <c r="N688" s="9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s="23" t="s">
        <v>20</v>
      </c>
      <c r="H689">
        <v>269</v>
      </c>
      <c r="I689" s="5">
        <f t="shared" si="44"/>
        <v>51.970260223048328</v>
      </c>
      <c r="J689" t="s">
        <v>21</v>
      </c>
      <c r="K689" t="s">
        <v>22</v>
      </c>
      <c r="L689" s="8">
        <f t="shared" si="42"/>
        <v>42806.25</v>
      </c>
      <c r="M689">
        <v>1489298400</v>
      </c>
      <c r="N689" s="9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s="23" t="s">
        <v>20</v>
      </c>
      <c r="H690">
        <v>175</v>
      </c>
      <c r="I690" s="5">
        <f t="shared" si="44"/>
        <v>71.137142857142862</v>
      </c>
      <c r="J690" t="s">
        <v>21</v>
      </c>
      <c r="K690" t="s">
        <v>22</v>
      </c>
      <c r="L690" s="8">
        <f t="shared" si="42"/>
        <v>43475.25</v>
      </c>
      <c r="M690">
        <v>1547100000</v>
      </c>
      <c r="N690" s="9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s="23" t="s">
        <v>20</v>
      </c>
      <c r="H691">
        <v>69</v>
      </c>
      <c r="I691" s="5">
        <f t="shared" si="44"/>
        <v>106.49275362318841</v>
      </c>
      <c r="J691" t="s">
        <v>21</v>
      </c>
      <c r="K691" t="s">
        <v>22</v>
      </c>
      <c r="L691" s="8">
        <f t="shared" si="42"/>
        <v>41576.208333333336</v>
      </c>
      <c r="M691">
        <v>1383022800</v>
      </c>
      <c r="N691" s="9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s="23" t="s">
        <v>20</v>
      </c>
      <c r="H692">
        <v>190</v>
      </c>
      <c r="I692" s="5">
        <f t="shared" si="44"/>
        <v>42.93684210526316</v>
      </c>
      <c r="J692" t="s">
        <v>21</v>
      </c>
      <c r="K692" t="s">
        <v>22</v>
      </c>
      <c r="L692" s="8">
        <f t="shared" si="42"/>
        <v>40874.25</v>
      </c>
      <c r="M692">
        <v>1322373600</v>
      </c>
      <c r="N692" s="9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s="23" t="s">
        <v>20</v>
      </c>
      <c r="H693">
        <v>237</v>
      </c>
      <c r="I693" s="5">
        <f t="shared" si="44"/>
        <v>30.037974683544302</v>
      </c>
      <c r="J693" t="s">
        <v>21</v>
      </c>
      <c r="K693" t="s">
        <v>22</v>
      </c>
      <c r="L693" s="8">
        <f t="shared" si="42"/>
        <v>41185.208333333336</v>
      </c>
      <c r="M693">
        <v>1349240400</v>
      </c>
      <c r="N693" s="9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s="23" t="s">
        <v>14</v>
      </c>
      <c r="H694">
        <v>77</v>
      </c>
      <c r="I694" s="5">
        <f t="shared" si="44"/>
        <v>70.623376623376629</v>
      </c>
      <c r="J694" t="s">
        <v>40</v>
      </c>
      <c r="K694" t="s">
        <v>41</v>
      </c>
      <c r="L694" s="8">
        <f t="shared" si="42"/>
        <v>43655.208333333328</v>
      </c>
      <c r="M694">
        <v>1562648400</v>
      </c>
      <c r="N694" s="9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s="23" t="s">
        <v>14</v>
      </c>
      <c r="H695">
        <v>1748</v>
      </c>
      <c r="I695" s="5">
        <f t="shared" si="44"/>
        <v>66.016018306636155</v>
      </c>
      <c r="J695" t="s">
        <v>21</v>
      </c>
      <c r="K695" t="s">
        <v>22</v>
      </c>
      <c r="L695" s="8">
        <f t="shared" si="42"/>
        <v>43025.208333333328</v>
      </c>
      <c r="M695">
        <v>1508216400</v>
      </c>
      <c r="N695" s="9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s="23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 s="8">
        <f t="shared" si="42"/>
        <v>43066.25</v>
      </c>
      <c r="M696">
        <v>1511762400</v>
      </c>
      <c r="N696" s="9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s="23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 s="8">
        <f t="shared" si="42"/>
        <v>42322.25</v>
      </c>
      <c r="M697">
        <v>1447480800</v>
      </c>
      <c r="N697" s="9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s="23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 s="8">
        <f t="shared" si="42"/>
        <v>42114.208333333328</v>
      </c>
      <c r="M698">
        <v>1429506000</v>
      </c>
      <c r="N698" s="9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s="23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 s="8">
        <f t="shared" si="42"/>
        <v>43190.208333333328</v>
      </c>
      <c r="M699">
        <v>1522472400</v>
      </c>
      <c r="N699" s="9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s="23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 s="8">
        <f t="shared" si="42"/>
        <v>40871.25</v>
      </c>
      <c r="M700">
        <v>1322114400</v>
      </c>
      <c r="N700" s="9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s="23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 s="8">
        <f t="shared" si="42"/>
        <v>43641.208333333328</v>
      </c>
      <c r="M701">
        <v>1561438800</v>
      </c>
      <c r="N701" s="9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s="23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 s="8">
        <f t="shared" si="42"/>
        <v>40203.25</v>
      </c>
      <c r="M702">
        <v>1264399200</v>
      </c>
      <c r="N702" s="9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s="2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 s="8">
        <f t="shared" si="42"/>
        <v>40629.208333333336</v>
      </c>
      <c r="M703">
        <v>1301202000</v>
      </c>
      <c r="N703" s="9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s="23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 s="8">
        <f t="shared" si="42"/>
        <v>41477.208333333336</v>
      </c>
      <c r="M704">
        <v>1374469200</v>
      </c>
      <c r="N704" s="9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s="23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 s="8">
        <f t="shared" si="42"/>
        <v>41020.208333333336</v>
      </c>
      <c r="M705">
        <v>1334984400</v>
      </c>
      <c r="N705" s="9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s="23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 s="8">
        <f t="shared" si="42"/>
        <v>42555.208333333328</v>
      </c>
      <c r="M706">
        <v>1467608400</v>
      </c>
      <c r="N706" s="9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E707/D707</f>
        <v>0.99026517383618151</v>
      </c>
      <c r="G707" s="23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 s="8">
        <f t="shared" ref="L707:L770" si="46">(((M707/60)/60)/24)+DATE(1970,1,1)</f>
        <v>41619.25</v>
      </c>
      <c r="M707">
        <v>1386741600</v>
      </c>
      <c r="N707" s="9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s="23" t="s">
        <v>20</v>
      </c>
      <c r="H708">
        <v>1345</v>
      </c>
      <c r="I708" s="5">
        <f t="shared" ref="I708:I771" si="48">E708/H708</f>
        <v>103.03791821561339</v>
      </c>
      <c r="J708" t="s">
        <v>26</v>
      </c>
      <c r="K708" t="s">
        <v>27</v>
      </c>
      <c r="L708" s="8">
        <f t="shared" si="46"/>
        <v>43471.25</v>
      </c>
      <c r="M708">
        <v>1546754400</v>
      </c>
      <c r="N708" s="9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s="23" t="s">
        <v>20</v>
      </c>
      <c r="H709">
        <v>168</v>
      </c>
      <c r="I709" s="5">
        <f t="shared" si="48"/>
        <v>68.922619047619051</v>
      </c>
      <c r="J709" t="s">
        <v>21</v>
      </c>
      <c r="K709" t="s">
        <v>22</v>
      </c>
      <c r="L709" s="8">
        <f t="shared" si="46"/>
        <v>43442.25</v>
      </c>
      <c r="M709">
        <v>1544248800</v>
      </c>
      <c r="N709" s="9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s="23" t="s">
        <v>20</v>
      </c>
      <c r="H710">
        <v>137</v>
      </c>
      <c r="I710" s="5">
        <f t="shared" si="48"/>
        <v>87.737226277372258</v>
      </c>
      <c r="J710" t="s">
        <v>98</v>
      </c>
      <c r="K710" t="s">
        <v>99</v>
      </c>
      <c r="L710" s="8">
        <f t="shared" si="46"/>
        <v>42877.208333333328</v>
      </c>
      <c r="M710">
        <v>1495429200</v>
      </c>
      <c r="N710" s="9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s="23" t="s">
        <v>20</v>
      </c>
      <c r="H711">
        <v>186</v>
      </c>
      <c r="I711" s="5">
        <f t="shared" si="48"/>
        <v>75.021505376344081</v>
      </c>
      <c r="J711" t="s">
        <v>107</v>
      </c>
      <c r="K711" t="s">
        <v>108</v>
      </c>
      <c r="L711" s="8">
        <f t="shared" si="46"/>
        <v>41018.208333333336</v>
      </c>
      <c r="M711">
        <v>1334811600</v>
      </c>
      <c r="N711" s="9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s="23" t="s">
        <v>20</v>
      </c>
      <c r="H712">
        <v>125</v>
      </c>
      <c r="I712" s="5">
        <f t="shared" si="48"/>
        <v>50.863999999999997</v>
      </c>
      <c r="J712" t="s">
        <v>21</v>
      </c>
      <c r="K712" t="s">
        <v>22</v>
      </c>
      <c r="L712" s="8">
        <f t="shared" si="46"/>
        <v>43295.208333333328</v>
      </c>
      <c r="M712">
        <v>1531544400</v>
      </c>
      <c r="N712" s="9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s="23" t="s">
        <v>14</v>
      </c>
      <c r="H713">
        <v>14</v>
      </c>
      <c r="I713" s="5">
        <f t="shared" si="48"/>
        <v>90</v>
      </c>
      <c r="J713" t="s">
        <v>107</v>
      </c>
      <c r="K713" t="s">
        <v>108</v>
      </c>
      <c r="L713" s="8">
        <f t="shared" si="46"/>
        <v>42393.25</v>
      </c>
      <c r="M713">
        <v>1453615200</v>
      </c>
      <c r="N713" s="9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s="23" t="s">
        <v>20</v>
      </c>
      <c r="H714">
        <v>202</v>
      </c>
      <c r="I714" s="5">
        <f t="shared" si="48"/>
        <v>72.896039603960389</v>
      </c>
      <c r="J714" t="s">
        <v>21</v>
      </c>
      <c r="K714" t="s">
        <v>22</v>
      </c>
      <c r="L714" s="8">
        <f t="shared" si="46"/>
        <v>42559.208333333328</v>
      </c>
      <c r="M714">
        <v>1467954000</v>
      </c>
      <c r="N714" s="9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s="23" t="s">
        <v>20</v>
      </c>
      <c r="H715">
        <v>103</v>
      </c>
      <c r="I715" s="5">
        <f t="shared" si="48"/>
        <v>108.48543689320388</v>
      </c>
      <c r="J715" t="s">
        <v>21</v>
      </c>
      <c r="K715" t="s">
        <v>22</v>
      </c>
      <c r="L715" s="8">
        <f t="shared" si="46"/>
        <v>42604.208333333328</v>
      </c>
      <c r="M715">
        <v>1471842000</v>
      </c>
      <c r="N715" s="9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s="23" t="s">
        <v>20</v>
      </c>
      <c r="H716">
        <v>1785</v>
      </c>
      <c r="I716" s="5">
        <f t="shared" si="48"/>
        <v>101.98095238095237</v>
      </c>
      <c r="J716" t="s">
        <v>21</v>
      </c>
      <c r="K716" t="s">
        <v>22</v>
      </c>
      <c r="L716" s="8">
        <f t="shared" si="46"/>
        <v>41870.208333333336</v>
      </c>
      <c r="M716">
        <v>1408424400</v>
      </c>
      <c r="N716" s="9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s="23" t="s">
        <v>14</v>
      </c>
      <c r="H717">
        <v>656</v>
      </c>
      <c r="I717" s="5">
        <f t="shared" si="48"/>
        <v>44.009146341463413</v>
      </c>
      <c r="J717" t="s">
        <v>21</v>
      </c>
      <c r="K717" t="s">
        <v>22</v>
      </c>
      <c r="L717" s="8">
        <f t="shared" si="46"/>
        <v>40397.208333333336</v>
      </c>
      <c r="M717">
        <v>1281157200</v>
      </c>
      <c r="N717" s="9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s="23" t="s">
        <v>20</v>
      </c>
      <c r="H718">
        <v>157</v>
      </c>
      <c r="I718" s="5">
        <f t="shared" si="48"/>
        <v>65.942675159235662</v>
      </c>
      <c r="J718" t="s">
        <v>21</v>
      </c>
      <c r="K718" t="s">
        <v>22</v>
      </c>
      <c r="L718" s="8">
        <f t="shared" si="46"/>
        <v>41465.208333333336</v>
      </c>
      <c r="M718">
        <v>1373432400</v>
      </c>
      <c r="N718" s="9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s="23" t="s">
        <v>20</v>
      </c>
      <c r="H719">
        <v>555</v>
      </c>
      <c r="I719" s="5">
        <f t="shared" si="48"/>
        <v>24.987387387387386</v>
      </c>
      <c r="J719" t="s">
        <v>21</v>
      </c>
      <c r="K719" t="s">
        <v>22</v>
      </c>
      <c r="L719" s="8">
        <f t="shared" si="46"/>
        <v>40777.208333333336</v>
      </c>
      <c r="M719">
        <v>1313989200</v>
      </c>
      <c r="N719" s="9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s="23" t="s">
        <v>20</v>
      </c>
      <c r="H720">
        <v>297</v>
      </c>
      <c r="I720" s="5">
        <f t="shared" si="48"/>
        <v>28.003367003367003</v>
      </c>
      <c r="J720" t="s">
        <v>21</v>
      </c>
      <c r="K720" t="s">
        <v>22</v>
      </c>
      <c r="L720" s="8">
        <f t="shared" si="46"/>
        <v>41442.208333333336</v>
      </c>
      <c r="M720">
        <v>1371445200</v>
      </c>
      <c r="N720" s="9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s="23" t="s">
        <v>20</v>
      </c>
      <c r="H721">
        <v>123</v>
      </c>
      <c r="I721" s="5">
        <f t="shared" si="48"/>
        <v>85.829268292682926</v>
      </c>
      <c r="J721" t="s">
        <v>21</v>
      </c>
      <c r="K721" t="s">
        <v>22</v>
      </c>
      <c r="L721" s="8">
        <f t="shared" si="46"/>
        <v>41058.208333333336</v>
      </c>
      <c r="M721">
        <v>1338267600</v>
      </c>
      <c r="N721" s="9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s="23" t="s">
        <v>74</v>
      </c>
      <c r="H722">
        <v>38</v>
      </c>
      <c r="I722" s="5">
        <f t="shared" si="48"/>
        <v>84.921052631578945</v>
      </c>
      <c r="J722" t="s">
        <v>36</v>
      </c>
      <c r="K722" t="s">
        <v>37</v>
      </c>
      <c r="L722" s="8">
        <f t="shared" si="46"/>
        <v>43152.25</v>
      </c>
      <c r="M722">
        <v>1519192800</v>
      </c>
      <c r="N722" s="9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s="23" t="s">
        <v>74</v>
      </c>
      <c r="H723">
        <v>60</v>
      </c>
      <c r="I723" s="5">
        <f t="shared" si="48"/>
        <v>90.483333333333334</v>
      </c>
      <c r="J723" t="s">
        <v>21</v>
      </c>
      <c r="K723" t="s">
        <v>22</v>
      </c>
      <c r="L723" s="8">
        <f t="shared" si="46"/>
        <v>43194.208333333328</v>
      </c>
      <c r="M723">
        <v>1522818000</v>
      </c>
      <c r="N723" s="9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s="23" t="s">
        <v>20</v>
      </c>
      <c r="H724">
        <v>3036</v>
      </c>
      <c r="I724" s="5">
        <f t="shared" si="48"/>
        <v>25.00197628458498</v>
      </c>
      <c r="J724" t="s">
        <v>21</v>
      </c>
      <c r="K724" t="s">
        <v>22</v>
      </c>
      <c r="L724" s="8">
        <f t="shared" si="46"/>
        <v>43045.25</v>
      </c>
      <c r="M724">
        <v>1509948000</v>
      </c>
      <c r="N724" s="9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s="23" t="s">
        <v>20</v>
      </c>
      <c r="H725">
        <v>144</v>
      </c>
      <c r="I725" s="5">
        <f t="shared" si="48"/>
        <v>92.013888888888886</v>
      </c>
      <c r="J725" t="s">
        <v>26</v>
      </c>
      <c r="K725" t="s">
        <v>27</v>
      </c>
      <c r="L725" s="8">
        <f t="shared" si="46"/>
        <v>42431.25</v>
      </c>
      <c r="M725">
        <v>1456898400</v>
      </c>
      <c r="N725" s="9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s="23" t="s">
        <v>20</v>
      </c>
      <c r="H726">
        <v>121</v>
      </c>
      <c r="I726" s="5">
        <f t="shared" si="48"/>
        <v>93.066115702479337</v>
      </c>
      <c r="J726" t="s">
        <v>40</v>
      </c>
      <c r="K726" t="s">
        <v>41</v>
      </c>
      <c r="L726" s="8">
        <f t="shared" si="46"/>
        <v>41934.208333333336</v>
      </c>
      <c r="M726">
        <v>1413954000</v>
      </c>
      <c r="N726" s="9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s="23" t="s">
        <v>14</v>
      </c>
      <c r="H727">
        <v>1596</v>
      </c>
      <c r="I727" s="5">
        <f t="shared" si="48"/>
        <v>61.008145363408524</v>
      </c>
      <c r="J727" t="s">
        <v>21</v>
      </c>
      <c r="K727" t="s">
        <v>22</v>
      </c>
      <c r="L727" s="8">
        <f t="shared" si="46"/>
        <v>41958.25</v>
      </c>
      <c r="M727">
        <v>1416031200</v>
      </c>
      <c r="N727" s="9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s="23" t="s">
        <v>74</v>
      </c>
      <c r="H728">
        <v>524</v>
      </c>
      <c r="I728" s="5">
        <f t="shared" si="48"/>
        <v>92.036259541984734</v>
      </c>
      <c r="J728" t="s">
        <v>21</v>
      </c>
      <c r="K728" t="s">
        <v>22</v>
      </c>
      <c r="L728" s="8">
        <f t="shared" si="46"/>
        <v>40476.208333333336</v>
      </c>
      <c r="M728">
        <v>1287982800</v>
      </c>
      <c r="N728" s="9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s="23" t="s">
        <v>20</v>
      </c>
      <c r="H729">
        <v>181</v>
      </c>
      <c r="I729" s="5">
        <f t="shared" si="48"/>
        <v>81.132596685082873</v>
      </c>
      <c r="J729" t="s">
        <v>21</v>
      </c>
      <c r="K729" t="s">
        <v>22</v>
      </c>
      <c r="L729" s="8">
        <f t="shared" si="46"/>
        <v>43485.25</v>
      </c>
      <c r="M729">
        <v>1547964000</v>
      </c>
      <c r="N729" s="9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s="23" t="s">
        <v>14</v>
      </c>
      <c r="H730">
        <v>10</v>
      </c>
      <c r="I730" s="5">
        <f t="shared" si="48"/>
        <v>73.5</v>
      </c>
      <c r="J730" t="s">
        <v>21</v>
      </c>
      <c r="K730" t="s">
        <v>22</v>
      </c>
      <c r="L730" s="8">
        <f t="shared" si="46"/>
        <v>42515.208333333328</v>
      </c>
      <c r="M730">
        <v>1464152400</v>
      </c>
      <c r="N730" s="9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s="23" t="s">
        <v>20</v>
      </c>
      <c r="H731">
        <v>122</v>
      </c>
      <c r="I731" s="5">
        <f t="shared" si="48"/>
        <v>85.221311475409834</v>
      </c>
      <c r="J731" t="s">
        <v>21</v>
      </c>
      <c r="K731" t="s">
        <v>22</v>
      </c>
      <c r="L731" s="8">
        <f t="shared" si="46"/>
        <v>41309.25</v>
      </c>
      <c r="M731">
        <v>1359957600</v>
      </c>
      <c r="N731" s="9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s="23" t="s">
        <v>20</v>
      </c>
      <c r="H732">
        <v>1071</v>
      </c>
      <c r="I732" s="5">
        <f t="shared" si="48"/>
        <v>110.96825396825396</v>
      </c>
      <c r="J732" t="s">
        <v>15</v>
      </c>
      <c r="K732" t="s">
        <v>16</v>
      </c>
      <c r="L732" s="8">
        <f t="shared" si="46"/>
        <v>42147.208333333328</v>
      </c>
      <c r="M732">
        <v>1432357200</v>
      </c>
      <c r="N732" s="9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s="23" t="s">
        <v>74</v>
      </c>
      <c r="H733">
        <v>219</v>
      </c>
      <c r="I733" s="5">
        <f t="shared" si="48"/>
        <v>32.968036529680369</v>
      </c>
      <c r="J733" t="s">
        <v>21</v>
      </c>
      <c r="K733" t="s">
        <v>22</v>
      </c>
      <c r="L733" s="8">
        <f t="shared" si="46"/>
        <v>42939.208333333328</v>
      </c>
      <c r="M733">
        <v>1500786000</v>
      </c>
      <c r="N733" s="9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s="23" t="s">
        <v>14</v>
      </c>
      <c r="H734">
        <v>1121</v>
      </c>
      <c r="I734" s="5">
        <f t="shared" si="48"/>
        <v>96.005352363960753</v>
      </c>
      <c r="J734" t="s">
        <v>21</v>
      </c>
      <c r="K734" t="s">
        <v>22</v>
      </c>
      <c r="L734" s="8">
        <f t="shared" si="46"/>
        <v>42816.208333333328</v>
      </c>
      <c r="M734">
        <v>1490158800</v>
      </c>
      <c r="N734" s="9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s="23" t="s">
        <v>20</v>
      </c>
      <c r="H735">
        <v>980</v>
      </c>
      <c r="I735" s="5">
        <f t="shared" si="48"/>
        <v>84.96632653061225</v>
      </c>
      <c r="J735" t="s">
        <v>21</v>
      </c>
      <c r="K735" t="s">
        <v>22</v>
      </c>
      <c r="L735" s="8">
        <f t="shared" si="46"/>
        <v>41844.208333333336</v>
      </c>
      <c r="M735">
        <v>1406178000</v>
      </c>
      <c r="N735" s="9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s="23" t="s">
        <v>20</v>
      </c>
      <c r="H736">
        <v>536</v>
      </c>
      <c r="I736" s="5">
        <f t="shared" si="48"/>
        <v>25.007462686567163</v>
      </c>
      <c r="J736" t="s">
        <v>21</v>
      </c>
      <c r="K736" t="s">
        <v>22</v>
      </c>
      <c r="L736" s="8">
        <f t="shared" si="46"/>
        <v>42763.25</v>
      </c>
      <c r="M736">
        <v>1485583200</v>
      </c>
      <c r="N736" s="9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s="23" t="s">
        <v>20</v>
      </c>
      <c r="H737">
        <v>1991</v>
      </c>
      <c r="I737" s="5">
        <f t="shared" si="48"/>
        <v>65.998995479658461</v>
      </c>
      <c r="J737" t="s">
        <v>21</v>
      </c>
      <c r="K737" t="s">
        <v>22</v>
      </c>
      <c r="L737" s="8">
        <f t="shared" si="46"/>
        <v>42459.208333333328</v>
      </c>
      <c r="M737">
        <v>1459314000</v>
      </c>
      <c r="N737" s="9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s="23" t="s">
        <v>74</v>
      </c>
      <c r="H738">
        <v>29</v>
      </c>
      <c r="I738" s="5">
        <f t="shared" si="48"/>
        <v>87.34482758620689</v>
      </c>
      <c r="J738" t="s">
        <v>21</v>
      </c>
      <c r="K738" t="s">
        <v>22</v>
      </c>
      <c r="L738" s="8">
        <f t="shared" si="46"/>
        <v>42055.25</v>
      </c>
      <c r="M738">
        <v>1424412000</v>
      </c>
      <c r="N738" s="9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s="23" t="s">
        <v>20</v>
      </c>
      <c r="H739">
        <v>180</v>
      </c>
      <c r="I739" s="5">
        <f t="shared" si="48"/>
        <v>27.933333333333334</v>
      </c>
      <c r="J739" t="s">
        <v>21</v>
      </c>
      <c r="K739" t="s">
        <v>22</v>
      </c>
      <c r="L739" s="8">
        <f t="shared" si="46"/>
        <v>42685.25</v>
      </c>
      <c r="M739">
        <v>1478844000</v>
      </c>
      <c r="N739" s="9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s="23" t="s">
        <v>14</v>
      </c>
      <c r="H740">
        <v>15</v>
      </c>
      <c r="I740" s="5">
        <f t="shared" si="48"/>
        <v>103.8</v>
      </c>
      <c r="J740" t="s">
        <v>21</v>
      </c>
      <c r="K740" t="s">
        <v>22</v>
      </c>
      <c r="L740" s="8">
        <f t="shared" si="46"/>
        <v>41959.25</v>
      </c>
      <c r="M740">
        <v>1416117600</v>
      </c>
      <c r="N740" s="9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s="23" t="s">
        <v>14</v>
      </c>
      <c r="H741">
        <v>191</v>
      </c>
      <c r="I741" s="5">
        <f t="shared" si="48"/>
        <v>31.937172774869111</v>
      </c>
      <c r="J741" t="s">
        <v>21</v>
      </c>
      <c r="K741" t="s">
        <v>22</v>
      </c>
      <c r="L741" s="8">
        <f t="shared" si="46"/>
        <v>41089.208333333336</v>
      </c>
      <c r="M741">
        <v>1340946000</v>
      </c>
      <c r="N741" s="9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s="23" t="s">
        <v>14</v>
      </c>
      <c r="H742">
        <v>16</v>
      </c>
      <c r="I742" s="5">
        <f t="shared" si="48"/>
        <v>99.5</v>
      </c>
      <c r="J742" t="s">
        <v>21</v>
      </c>
      <c r="K742" t="s">
        <v>22</v>
      </c>
      <c r="L742" s="8">
        <f t="shared" si="46"/>
        <v>42769.25</v>
      </c>
      <c r="M742">
        <v>1486101600</v>
      </c>
      <c r="N742" s="9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s="23" t="s">
        <v>20</v>
      </c>
      <c r="H743">
        <v>130</v>
      </c>
      <c r="I743" s="5">
        <f t="shared" si="48"/>
        <v>108.84615384615384</v>
      </c>
      <c r="J743" t="s">
        <v>21</v>
      </c>
      <c r="K743" t="s">
        <v>22</v>
      </c>
      <c r="L743" s="8">
        <f t="shared" si="46"/>
        <v>40321.208333333336</v>
      </c>
      <c r="M743">
        <v>1274590800</v>
      </c>
      <c r="N743" s="9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s="23" t="s">
        <v>20</v>
      </c>
      <c r="H744">
        <v>122</v>
      </c>
      <c r="I744" s="5">
        <f t="shared" si="48"/>
        <v>110.76229508196721</v>
      </c>
      <c r="J744" t="s">
        <v>21</v>
      </c>
      <c r="K744" t="s">
        <v>22</v>
      </c>
      <c r="L744" s="8">
        <f t="shared" si="46"/>
        <v>40197.25</v>
      </c>
      <c r="M744">
        <v>1263880800</v>
      </c>
      <c r="N744" s="9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s="23" t="s">
        <v>14</v>
      </c>
      <c r="H745">
        <v>17</v>
      </c>
      <c r="I745" s="5">
        <f t="shared" si="48"/>
        <v>29.647058823529413</v>
      </c>
      <c r="J745" t="s">
        <v>21</v>
      </c>
      <c r="K745" t="s">
        <v>22</v>
      </c>
      <c r="L745" s="8">
        <f t="shared" si="46"/>
        <v>42298.208333333328</v>
      </c>
      <c r="M745">
        <v>1445403600</v>
      </c>
      <c r="N745" s="9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s="23" t="s">
        <v>20</v>
      </c>
      <c r="H746">
        <v>140</v>
      </c>
      <c r="I746" s="5">
        <f t="shared" si="48"/>
        <v>101.71428571428571</v>
      </c>
      <c r="J746" t="s">
        <v>21</v>
      </c>
      <c r="K746" t="s">
        <v>22</v>
      </c>
      <c r="L746" s="8">
        <f t="shared" si="46"/>
        <v>43322.208333333328</v>
      </c>
      <c r="M746">
        <v>1533877200</v>
      </c>
      <c r="N746" s="9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s="23" t="s">
        <v>14</v>
      </c>
      <c r="H747">
        <v>34</v>
      </c>
      <c r="I747" s="5">
        <f t="shared" si="48"/>
        <v>61.5</v>
      </c>
      <c r="J747" t="s">
        <v>21</v>
      </c>
      <c r="K747" t="s">
        <v>22</v>
      </c>
      <c r="L747" s="8">
        <f t="shared" si="46"/>
        <v>40328.208333333336</v>
      </c>
      <c r="M747">
        <v>1275195600</v>
      </c>
      <c r="N747" s="9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s="23" t="s">
        <v>20</v>
      </c>
      <c r="H748">
        <v>3388</v>
      </c>
      <c r="I748" s="5">
        <f t="shared" si="48"/>
        <v>35</v>
      </c>
      <c r="J748" t="s">
        <v>21</v>
      </c>
      <c r="K748" t="s">
        <v>22</v>
      </c>
      <c r="L748" s="8">
        <f t="shared" si="46"/>
        <v>40825.208333333336</v>
      </c>
      <c r="M748">
        <v>1318136400</v>
      </c>
      <c r="N748" s="9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s="23" t="s">
        <v>20</v>
      </c>
      <c r="H749">
        <v>280</v>
      </c>
      <c r="I749" s="5">
        <f t="shared" si="48"/>
        <v>40.049999999999997</v>
      </c>
      <c r="J749" t="s">
        <v>21</v>
      </c>
      <c r="K749" t="s">
        <v>22</v>
      </c>
      <c r="L749" s="8">
        <f t="shared" si="46"/>
        <v>40423.208333333336</v>
      </c>
      <c r="M749">
        <v>1283403600</v>
      </c>
      <c r="N749" s="9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s="23" t="s">
        <v>74</v>
      </c>
      <c r="H750">
        <v>614</v>
      </c>
      <c r="I750" s="5">
        <f t="shared" si="48"/>
        <v>110.97231270358306</v>
      </c>
      <c r="J750" t="s">
        <v>21</v>
      </c>
      <c r="K750" t="s">
        <v>22</v>
      </c>
      <c r="L750" s="8">
        <f t="shared" si="46"/>
        <v>40238.25</v>
      </c>
      <c r="M750">
        <v>1267423200</v>
      </c>
      <c r="N750" s="9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s="23" t="s">
        <v>20</v>
      </c>
      <c r="H751">
        <v>366</v>
      </c>
      <c r="I751" s="5">
        <f t="shared" si="48"/>
        <v>36.959016393442624</v>
      </c>
      <c r="J751" t="s">
        <v>107</v>
      </c>
      <c r="K751" t="s">
        <v>108</v>
      </c>
      <c r="L751" s="8">
        <f t="shared" si="46"/>
        <v>41920.208333333336</v>
      </c>
      <c r="M751">
        <v>1412744400</v>
      </c>
      <c r="N751" s="9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s="23" t="s">
        <v>14</v>
      </c>
      <c r="H752">
        <v>1</v>
      </c>
      <c r="I752" s="5">
        <f t="shared" si="48"/>
        <v>1</v>
      </c>
      <c r="J752" t="s">
        <v>40</v>
      </c>
      <c r="K752" t="s">
        <v>41</v>
      </c>
      <c r="L752" s="8">
        <f t="shared" si="46"/>
        <v>40360.208333333336</v>
      </c>
      <c r="M752">
        <v>1277960400</v>
      </c>
      <c r="N752" s="9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s="23" t="s">
        <v>20</v>
      </c>
      <c r="H753">
        <v>270</v>
      </c>
      <c r="I753" s="5">
        <f t="shared" si="48"/>
        <v>30.974074074074075</v>
      </c>
      <c r="J753" t="s">
        <v>21</v>
      </c>
      <c r="K753" t="s">
        <v>22</v>
      </c>
      <c r="L753" s="8">
        <f t="shared" si="46"/>
        <v>42446.208333333328</v>
      </c>
      <c r="M753">
        <v>1458190800</v>
      </c>
      <c r="N753" s="9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s="23" t="s">
        <v>74</v>
      </c>
      <c r="H754">
        <v>114</v>
      </c>
      <c r="I754" s="5">
        <f t="shared" si="48"/>
        <v>47.035087719298247</v>
      </c>
      <c r="J754" t="s">
        <v>21</v>
      </c>
      <c r="K754" t="s">
        <v>22</v>
      </c>
      <c r="L754" s="8">
        <f t="shared" si="46"/>
        <v>40395.208333333336</v>
      </c>
      <c r="M754">
        <v>1280984400</v>
      </c>
      <c r="N754" s="9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s="23" t="s">
        <v>20</v>
      </c>
      <c r="H755">
        <v>137</v>
      </c>
      <c r="I755" s="5">
        <f t="shared" si="48"/>
        <v>88.065693430656935</v>
      </c>
      <c r="J755" t="s">
        <v>21</v>
      </c>
      <c r="K755" t="s">
        <v>22</v>
      </c>
      <c r="L755" s="8">
        <f t="shared" si="46"/>
        <v>40321.208333333336</v>
      </c>
      <c r="M755">
        <v>1274590800</v>
      </c>
      <c r="N755" s="9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s="23" t="s">
        <v>20</v>
      </c>
      <c r="H756">
        <v>3205</v>
      </c>
      <c r="I756" s="5">
        <f t="shared" si="48"/>
        <v>37.005616224648989</v>
      </c>
      <c r="J756" t="s">
        <v>21</v>
      </c>
      <c r="K756" t="s">
        <v>22</v>
      </c>
      <c r="L756" s="8">
        <f t="shared" si="46"/>
        <v>41210.208333333336</v>
      </c>
      <c r="M756">
        <v>1351400400</v>
      </c>
      <c r="N756" s="9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s="23" t="s">
        <v>20</v>
      </c>
      <c r="H757">
        <v>288</v>
      </c>
      <c r="I757" s="5">
        <f t="shared" si="48"/>
        <v>26.027777777777779</v>
      </c>
      <c r="J757" t="s">
        <v>36</v>
      </c>
      <c r="K757" t="s">
        <v>37</v>
      </c>
      <c r="L757" s="8">
        <f t="shared" si="46"/>
        <v>43096.25</v>
      </c>
      <c r="M757">
        <v>1514354400</v>
      </c>
      <c r="N757" s="9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s="23" t="s">
        <v>20</v>
      </c>
      <c r="H758">
        <v>148</v>
      </c>
      <c r="I758" s="5">
        <f t="shared" si="48"/>
        <v>67.817567567567565</v>
      </c>
      <c r="J758" t="s">
        <v>21</v>
      </c>
      <c r="K758" t="s">
        <v>22</v>
      </c>
      <c r="L758" s="8">
        <f t="shared" si="46"/>
        <v>42024.25</v>
      </c>
      <c r="M758">
        <v>1421733600</v>
      </c>
      <c r="N758" s="9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s="23" t="s">
        <v>20</v>
      </c>
      <c r="H759">
        <v>114</v>
      </c>
      <c r="I759" s="5">
        <f t="shared" si="48"/>
        <v>49.964912280701753</v>
      </c>
      <c r="J759" t="s">
        <v>21</v>
      </c>
      <c r="K759" t="s">
        <v>22</v>
      </c>
      <c r="L759" s="8">
        <f t="shared" si="46"/>
        <v>40675.208333333336</v>
      </c>
      <c r="M759">
        <v>1305176400</v>
      </c>
      <c r="N759" s="9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s="23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 s="8">
        <f t="shared" si="46"/>
        <v>41936.208333333336</v>
      </c>
      <c r="M760">
        <v>1414126800</v>
      </c>
      <c r="N760" s="9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s="23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 s="8">
        <f t="shared" si="46"/>
        <v>43136.25</v>
      </c>
      <c r="M761">
        <v>1517810400</v>
      </c>
      <c r="N761" s="9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s="23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 s="8">
        <f t="shared" si="46"/>
        <v>43678.208333333328</v>
      </c>
      <c r="M762">
        <v>1564635600</v>
      </c>
      <c r="N762" s="9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s="2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 s="8">
        <f t="shared" si="46"/>
        <v>42938.208333333328</v>
      </c>
      <c r="M763">
        <v>1500699600</v>
      </c>
      <c r="N763" s="9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s="23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 s="8">
        <f t="shared" si="46"/>
        <v>41241.25</v>
      </c>
      <c r="M764">
        <v>1354082400</v>
      </c>
      <c r="N764" s="9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s="23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 s="8">
        <f t="shared" si="46"/>
        <v>41037.208333333336</v>
      </c>
      <c r="M765">
        <v>1336453200</v>
      </c>
      <c r="N765" s="9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s="23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 s="8">
        <f t="shared" si="46"/>
        <v>40676.208333333336</v>
      </c>
      <c r="M766">
        <v>1305262800</v>
      </c>
      <c r="N766" s="9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s="23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 s="8">
        <f t="shared" si="46"/>
        <v>42840.208333333328</v>
      </c>
      <c r="M767">
        <v>1492232400</v>
      </c>
      <c r="N767" s="9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s="23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 s="8">
        <f t="shared" si="46"/>
        <v>43362.208333333328</v>
      </c>
      <c r="M768">
        <v>1537333200</v>
      </c>
      <c r="N768" s="9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s="23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 s="8">
        <f t="shared" si="46"/>
        <v>42283.208333333328</v>
      </c>
      <c r="M769">
        <v>1444107600</v>
      </c>
      <c r="N769" s="9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s="23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 s="8">
        <f t="shared" si="46"/>
        <v>41619.25</v>
      </c>
      <c r="M770">
        <v>1386741600</v>
      </c>
      <c r="N770" s="9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E771/D771</f>
        <v>0.86867834394904464</v>
      </c>
      <c r="G771" s="23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 s="8">
        <f t="shared" ref="L771:L834" si="50">(((M771/60)/60)/24)+DATE(1970,1,1)</f>
        <v>41501.208333333336</v>
      </c>
      <c r="M771">
        <v>1376542800</v>
      </c>
      <c r="N771" s="9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s="23" t="s">
        <v>20</v>
      </c>
      <c r="H772">
        <v>216</v>
      </c>
      <c r="I772" s="5">
        <f t="shared" ref="I772:I835" si="52">E772/H772</f>
        <v>53.898148148148145</v>
      </c>
      <c r="J772" t="s">
        <v>107</v>
      </c>
      <c r="K772" t="s">
        <v>108</v>
      </c>
      <c r="L772" s="8">
        <f t="shared" si="50"/>
        <v>41743.208333333336</v>
      </c>
      <c r="M772">
        <v>1397451600</v>
      </c>
      <c r="N772" s="9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s="23" t="s">
        <v>74</v>
      </c>
      <c r="H773">
        <v>26</v>
      </c>
      <c r="I773" s="5">
        <f t="shared" si="52"/>
        <v>106.5</v>
      </c>
      <c r="J773" t="s">
        <v>21</v>
      </c>
      <c r="K773" t="s">
        <v>22</v>
      </c>
      <c r="L773" s="8">
        <f t="shared" si="50"/>
        <v>43491.25</v>
      </c>
      <c r="M773">
        <v>1548482400</v>
      </c>
      <c r="N773" s="9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s="23" t="s">
        <v>20</v>
      </c>
      <c r="H774">
        <v>5139</v>
      </c>
      <c r="I774" s="5">
        <f t="shared" si="52"/>
        <v>32.999805409612762</v>
      </c>
      <c r="J774" t="s">
        <v>21</v>
      </c>
      <c r="K774" t="s">
        <v>22</v>
      </c>
      <c r="L774" s="8">
        <f t="shared" si="50"/>
        <v>43505.25</v>
      </c>
      <c r="M774">
        <v>1549692000</v>
      </c>
      <c r="N774" s="9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s="23" t="s">
        <v>20</v>
      </c>
      <c r="H775">
        <v>2353</v>
      </c>
      <c r="I775" s="5">
        <f t="shared" si="52"/>
        <v>43.00254993625159</v>
      </c>
      <c r="J775" t="s">
        <v>21</v>
      </c>
      <c r="K775" t="s">
        <v>22</v>
      </c>
      <c r="L775" s="8">
        <f t="shared" si="50"/>
        <v>42838.208333333328</v>
      </c>
      <c r="M775">
        <v>1492059600</v>
      </c>
      <c r="N775" s="9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s="23" t="s">
        <v>20</v>
      </c>
      <c r="H776">
        <v>78</v>
      </c>
      <c r="I776" s="5">
        <f t="shared" si="52"/>
        <v>86.858974358974365</v>
      </c>
      <c r="J776" t="s">
        <v>107</v>
      </c>
      <c r="K776" t="s">
        <v>108</v>
      </c>
      <c r="L776" s="8">
        <f t="shared" si="50"/>
        <v>42513.208333333328</v>
      </c>
      <c r="M776">
        <v>1463979600</v>
      </c>
      <c r="N776" s="9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s="23" t="s">
        <v>14</v>
      </c>
      <c r="H777">
        <v>10</v>
      </c>
      <c r="I777" s="5">
        <f t="shared" si="52"/>
        <v>96.8</v>
      </c>
      <c r="J777" t="s">
        <v>21</v>
      </c>
      <c r="K777" t="s">
        <v>22</v>
      </c>
      <c r="L777" s="8">
        <f t="shared" si="50"/>
        <v>41949.25</v>
      </c>
      <c r="M777">
        <v>1415253600</v>
      </c>
      <c r="N777" s="9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s="23" t="s">
        <v>14</v>
      </c>
      <c r="H778">
        <v>2201</v>
      </c>
      <c r="I778" s="5">
        <f t="shared" si="52"/>
        <v>32.995456610631528</v>
      </c>
      <c r="J778" t="s">
        <v>21</v>
      </c>
      <c r="K778" t="s">
        <v>22</v>
      </c>
      <c r="L778" s="8">
        <f t="shared" si="50"/>
        <v>43650.208333333328</v>
      </c>
      <c r="M778">
        <v>1562216400</v>
      </c>
      <c r="N778" s="9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s="23" t="s">
        <v>14</v>
      </c>
      <c r="H779">
        <v>676</v>
      </c>
      <c r="I779" s="5">
        <f t="shared" si="52"/>
        <v>68.028106508875737</v>
      </c>
      <c r="J779" t="s">
        <v>21</v>
      </c>
      <c r="K779" t="s">
        <v>22</v>
      </c>
      <c r="L779" s="8">
        <f t="shared" si="50"/>
        <v>40809.208333333336</v>
      </c>
      <c r="M779">
        <v>1316754000</v>
      </c>
      <c r="N779" s="9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s="23" t="s">
        <v>20</v>
      </c>
      <c r="H780">
        <v>174</v>
      </c>
      <c r="I780" s="5">
        <f t="shared" si="52"/>
        <v>58.867816091954026</v>
      </c>
      <c r="J780" t="s">
        <v>98</v>
      </c>
      <c r="K780" t="s">
        <v>99</v>
      </c>
      <c r="L780" s="8">
        <f t="shared" si="50"/>
        <v>40768.208333333336</v>
      </c>
      <c r="M780">
        <v>1313211600</v>
      </c>
      <c r="N780" s="9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s="23" t="s">
        <v>14</v>
      </c>
      <c r="H781">
        <v>831</v>
      </c>
      <c r="I781" s="5">
        <f t="shared" si="52"/>
        <v>105.04572803850782</v>
      </c>
      <c r="J781" t="s">
        <v>21</v>
      </c>
      <c r="K781" t="s">
        <v>22</v>
      </c>
      <c r="L781" s="8">
        <f t="shared" si="50"/>
        <v>42230.208333333328</v>
      </c>
      <c r="M781">
        <v>1439528400</v>
      </c>
      <c r="N781" s="9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s="23" t="s">
        <v>20</v>
      </c>
      <c r="H782">
        <v>164</v>
      </c>
      <c r="I782" s="5">
        <f t="shared" si="52"/>
        <v>33.054878048780488</v>
      </c>
      <c r="J782" t="s">
        <v>21</v>
      </c>
      <c r="K782" t="s">
        <v>22</v>
      </c>
      <c r="L782" s="8">
        <f t="shared" si="50"/>
        <v>42573.208333333328</v>
      </c>
      <c r="M782">
        <v>1469163600</v>
      </c>
      <c r="N782" s="9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s="23" t="s">
        <v>74</v>
      </c>
      <c r="H783">
        <v>56</v>
      </c>
      <c r="I783" s="5">
        <f t="shared" si="52"/>
        <v>78.821428571428569</v>
      </c>
      <c r="J783" t="s">
        <v>98</v>
      </c>
      <c r="K783" t="s">
        <v>99</v>
      </c>
      <c r="L783" s="8">
        <f t="shared" si="50"/>
        <v>40482.208333333336</v>
      </c>
      <c r="M783">
        <v>1288501200</v>
      </c>
      <c r="N783" s="9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s="23" t="s">
        <v>20</v>
      </c>
      <c r="H784">
        <v>161</v>
      </c>
      <c r="I784" s="5">
        <f t="shared" si="52"/>
        <v>68.204968944099377</v>
      </c>
      <c r="J784" t="s">
        <v>21</v>
      </c>
      <c r="K784" t="s">
        <v>22</v>
      </c>
      <c r="L784" s="8">
        <f t="shared" si="50"/>
        <v>40603.25</v>
      </c>
      <c r="M784">
        <v>1298959200</v>
      </c>
      <c r="N784" s="9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s="23" t="s">
        <v>20</v>
      </c>
      <c r="H785">
        <v>138</v>
      </c>
      <c r="I785" s="5">
        <f t="shared" si="52"/>
        <v>75.731884057971016</v>
      </c>
      <c r="J785" t="s">
        <v>21</v>
      </c>
      <c r="K785" t="s">
        <v>22</v>
      </c>
      <c r="L785" s="8">
        <f t="shared" si="50"/>
        <v>41625.25</v>
      </c>
      <c r="M785">
        <v>1387260000</v>
      </c>
      <c r="N785" s="9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s="23" t="s">
        <v>20</v>
      </c>
      <c r="H786">
        <v>3308</v>
      </c>
      <c r="I786" s="5">
        <f t="shared" si="52"/>
        <v>30.996070133010882</v>
      </c>
      <c r="J786" t="s">
        <v>21</v>
      </c>
      <c r="K786" t="s">
        <v>22</v>
      </c>
      <c r="L786" s="8">
        <f t="shared" si="50"/>
        <v>42435.25</v>
      </c>
      <c r="M786">
        <v>1457244000</v>
      </c>
      <c r="N786" s="9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s="23" t="s">
        <v>20</v>
      </c>
      <c r="H787">
        <v>127</v>
      </c>
      <c r="I787" s="5">
        <f t="shared" si="52"/>
        <v>101.88188976377953</v>
      </c>
      <c r="J787" t="s">
        <v>26</v>
      </c>
      <c r="K787" t="s">
        <v>27</v>
      </c>
      <c r="L787" s="8">
        <f t="shared" si="50"/>
        <v>43582.208333333328</v>
      </c>
      <c r="M787">
        <v>1556341200</v>
      </c>
      <c r="N787" s="9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s="23" t="s">
        <v>20</v>
      </c>
      <c r="H788">
        <v>207</v>
      </c>
      <c r="I788" s="5">
        <f t="shared" si="52"/>
        <v>52.879227053140099</v>
      </c>
      <c r="J788" t="s">
        <v>107</v>
      </c>
      <c r="K788" t="s">
        <v>108</v>
      </c>
      <c r="L788" s="8">
        <f t="shared" si="50"/>
        <v>43186.208333333328</v>
      </c>
      <c r="M788">
        <v>1522126800</v>
      </c>
      <c r="N788" s="9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s="23" t="s">
        <v>14</v>
      </c>
      <c r="H789">
        <v>859</v>
      </c>
      <c r="I789" s="5">
        <f t="shared" si="52"/>
        <v>71.005820721769496</v>
      </c>
      <c r="J789" t="s">
        <v>15</v>
      </c>
      <c r="K789" t="s">
        <v>16</v>
      </c>
      <c r="L789" s="8">
        <f t="shared" si="50"/>
        <v>40684.208333333336</v>
      </c>
      <c r="M789">
        <v>1305954000</v>
      </c>
      <c r="N789" s="9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s="23" t="s">
        <v>47</v>
      </c>
      <c r="H790">
        <v>31</v>
      </c>
      <c r="I790" s="5">
        <f t="shared" si="52"/>
        <v>102.38709677419355</v>
      </c>
      <c r="J790" t="s">
        <v>21</v>
      </c>
      <c r="K790" t="s">
        <v>22</v>
      </c>
      <c r="L790" s="8">
        <f t="shared" si="50"/>
        <v>41202.208333333336</v>
      </c>
      <c r="M790">
        <v>1350709200</v>
      </c>
      <c r="N790" s="9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s="23" t="s">
        <v>14</v>
      </c>
      <c r="H791">
        <v>45</v>
      </c>
      <c r="I791" s="5">
        <f t="shared" si="52"/>
        <v>74.466666666666669</v>
      </c>
      <c r="J791" t="s">
        <v>21</v>
      </c>
      <c r="K791" t="s">
        <v>22</v>
      </c>
      <c r="L791" s="8">
        <f t="shared" si="50"/>
        <v>41786.208333333336</v>
      </c>
      <c r="M791">
        <v>1401166800</v>
      </c>
      <c r="N791" s="9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s="23" t="s">
        <v>74</v>
      </c>
      <c r="H792">
        <v>1113</v>
      </c>
      <c r="I792" s="5">
        <f t="shared" si="52"/>
        <v>51.009883198562441</v>
      </c>
      <c r="J792" t="s">
        <v>21</v>
      </c>
      <c r="K792" t="s">
        <v>22</v>
      </c>
      <c r="L792" s="8">
        <f t="shared" si="50"/>
        <v>40223.25</v>
      </c>
      <c r="M792">
        <v>1266127200</v>
      </c>
      <c r="N792" s="9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s="23" t="s">
        <v>14</v>
      </c>
      <c r="H793">
        <v>6</v>
      </c>
      <c r="I793" s="5">
        <f t="shared" si="52"/>
        <v>90</v>
      </c>
      <c r="J793" t="s">
        <v>21</v>
      </c>
      <c r="K793" t="s">
        <v>22</v>
      </c>
      <c r="L793" s="8">
        <f t="shared" si="50"/>
        <v>42715.25</v>
      </c>
      <c r="M793">
        <v>1481436000</v>
      </c>
      <c r="N793" s="9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s="23" t="s">
        <v>14</v>
      </c>
      <c r="H794">
        <v>7</v>
      </c>
      <c r="I794" s="5">
        <f t="shared" si="52"/>
        <v>97.142857142857139</v>
      </c>
      <c r="J794" t="s">
        <v>21</v>
      </c>
      <c r="K794" t="s">
        <v>22</v>
      </c>
      <c r="L794" s="8">
        <f t="shared" si="50"/>
        <v>41451.208333333336</v>
      </c>
      <c r="M794">
        <v>1372222800</v>
      </c>
      <c r="N794" s="9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s="23" t="s">
        <v>20</v>
      </c>
      <c r="H795">
        <v>181</v>
      </c>
      <c r="I795" s="5">
        <f t="shared" si="52"/>
        <v>72.071823204419886</v>
      </c>
      <c r="J795" t="s">
        <v>98</v>
      </c>
      <c r="K795" t="s">
        <v>99</v>
      </c>
      <c r="L795" s="8">
        <f t="shared" si="50"/>
        <v>41450.208333333336</v>
      </c>
      <c r="M795">
        <v>1372136400</v>
      </c>
      <c r="N795" s="9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s="23" t="s">
        <v>20</v>
      </c>
      <c r="H796">
        <v>110</v>
      </c>
      <c r="I796" s="5">
        <f t="shared" si="52"/>
        <v>75.236363636363635</v>
      </c>
      <c r="J796" t="s">
        <v>21</v>
      </c>
      <c r="K796" t="s">
        <v>22</v>
      </c>
      <c r="L796" s="8">
        <f t="shared" si="50"/>
        <v>43091.25</v>
      </c>
      <c r="M796">
        <v>1513922400</v>
      </c>
      <c r="N796" s="9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s="23" t="s">
        <v>14</v>
      </c>
      <c r="H797">
        <v>31</v>
      </c>
      <c r="I797" s="5">
        <f t="shared" si="52"/>
        <v>32.967741935483872</v>
      </c>
      <c r="J797" t="s">
        <v>21</v>
      </c>
      <c r="K797" t="s">
        <v>22</v>
      </c>
      <c r="L797" s="8">
        <f t="shared" si="50"/>
        <v>42675.208333333328</v>
      </c>
      <c r="M797">
        <v>1477976400</v>
      </c>
      <c r="N797" s="9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s="23" t="s">
        <v>14</v>
      </c>
      <c r="H798">
        <v>78</v>
      </c>
      <c r="I798" s="5">
        <f t="shared" si="52"/>
        <v>54.807692307692307</v>
      </c>
      <c r="J798" t="s">
        <v>21</v>
      </c>
      <c r="K798" t="s">
        <v>22</v>
      </c>
      <c r="L798" s="8">
        <f t="shared" si="50"/>
        <v>41859.208333333336</v>
      </c>
      <c r="M798">
        <v>1407474000</v>
      </c>
      <c r="N798" s="9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s="23" t="s">
        <v>20</v>
      </c>
      <c r="H799">
        <v>185</v>
      </c>
      <c r="I799" s="5">
        <f t="shared" si="52"/>
        <v>45.037837837837834</v>
      </c>
      <c r="J799" t="s">
        <v>21</v>
      </c>
      <c r="K799" t="s">
        <v>22</v>
      </c>
      <c r="L799" s="8">
        <f t="shared" si="50"/>
        <v>43464.25</v>
      </c>
      <c r="M799">
        <v>1546149600</v>
      </c>
      <c r="N799" s="9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s="23" t="s">
        <v>20</v>
      </c>
      <c r="H800">
        <v>121</v>
      </c>
      <c r="I800" s="5">
        <f t="shared" si="52"/>
        <v>52.958677685950413</v>
      </c>
      <c r="J800" t="s">
        <v>21</v>
      </c>
      <c r="K800" t="s">
        <v>22</v>
      </c>
      <c r="L800" s="8">
        <f t="shared" si="50"/>
        <v>41060.208333333336</v>
      </c>
      <c r="M800">
        <v>1338440400</v>
      </c>
      <c r="N800" s="9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s="23" t="s">
        <v>14</v>
      </c>
      <c r="H801">
        <v>1225</v>
      </c>
      <c r="I801" s="5">
        <f t="shared" si="52"/>
        <v>60.017959183673469</v>
      </c>
      <c r="J801" t="s">
        <v>40</v>
      </c>
      <c r="K801" t="s">
        <v>41</v>
      </c>
      <c r="L801" s="8">
        <f t="shared" si="50"/>
        <v>42399.25</v>
      </c>
      <c r="M801">
        <v>1454133600</v>
      </c>
      <c r="N801" s="9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s="23" t="s">
        <v>14</v>
      </c>
      <c r="H802">
        <v>1</v>
      </c>
      <c r="I802" s="5">
        <f t="shared" si="52"/>
        <v>1</v>
      </c>
      <c r="J802" t="s">
        <v>98</v>
      </c>
      <c r="K802" t="s">
        <v>99</v>
      </c>
      <c r="L802" s="8">
        <f t="shared" si="50"/>
        <v>42167.208333333328</v>
      </c>
      <c r="M802">
        <v>1434085200</v>
      </c>
      <c r="N802" s="9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s="23" t="s">
        <v>20</v>
      </c>
      <c r="H803">
        <v>106</v>
      </c>
      <c r="I803" s="5">
        <f t="shared" si="52"/>
        <v>44.028301886792455</v>
      </c>
      <c r="J803" t="s">
        <v>21</v>
      </c>
      <c r="K803" t="s">
        <v>22</v>
      </c>
      <c r="L803" s="8">
        <f t="shared" si="50"/>
        <v>43830.25</v>
      </c>
      <c r="M803">
        <v>1577772000</v>
      </c>
      <c r="N803" s="9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s="23" t="s">
        <v>20</v>
      </c>
      <c r="H804">
        <v>142</v>
      </c>
      <c r="I804" s="5">
        <f t="shared" si="52"/>
        <v>86.028169014084511</v>
      </c>
      <c r="J804" t="s">
        <v>21</v>
      </c>
      <c r="K804" t="s">
        <v>22</v>
      </c>
      <c r="L804" s="8">
        <f t="shared" si="50"/>
        <v>43650.208333333328</v>
      </c>
      <c r="M804">
        <v>1562216400</v>
      </c>
      <c r="N804" s="9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s="23" t="s">
        <v>20</v>
      </c>
      <c r="H805">
        <v>233</v>
      </c>
      <c r="I805" s="5">
        <f t="shared" si="52"/>
        <v>28.012875536480685</v>
      </c>
      <c r="J805" t="s">
        <v>21</v>
      </c>
      <c r="K805" t="s">
        <v>22</v>
      </c>
      <c r="L805" s="8">
        <f t="shared" si="50"/>
        <v>43492.25</v>
      </c>
      <c r="M805">
        <v>1548568800</v>
      </c>
      <c r="N805" s="9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s="23" t="s">
        <v>20</v>
      </c>
      <c r="H806">
        <v>218</v>
      </c>
      <c r="I806" s="5">
        <f t="shared" si="52"/>
        <v>32.050458715596328</v>
      </c>
      <c r="J806" t="s">
        <v>21</v>
      </c>
      <c r="K806" t="s">
        <v>22</v>
      </c>
      <c r="L806" s="8">
        <f t="shared" si="50"/>
        <v>43102.25</v>
      </c>
      <c r="M806">
        <v>1514872800</v>
      </c>
      <c r="N806" s="9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s="23" t="s">
        <v>14</v>
      </c>
      <c r="H807">
        <v>67</v>
      </c>
      <c r="I807" s="5">
        <f t="shared" si="52"/>
        <v>73.611940298507463</v>
      </c>
      <c r="J807" t="s">
        <v>26</v>
      </c>
      <c r="K807" t="s">
        <v>27</v>
      </c>
      <c r="L807" s="8">
        <f t="shared" si="50"/>
        <v>41958.25</v>
      </c>
      <c r="M807">
        <v>1416031200</v>
      </c>
      <c r="N807" s="9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s="23" t="s">
        <v>20</v>
      </c>
      <c r="H808">
        <v>76</v>
      </c>
      <c r="I808" s="5">
        <f t="shared" si="52"/>
        <v>108.71052631578948</v>
      </c>
      <c r="J808" t="s">
        <v>21</v>
      </c>
      <c r="K808" t="s">
        <v>22</v>
      </c>
      <c r="L808" s="8">
        <f t="shared" si="50"/>
        <v>40973.25</v>
      </c>
      <c r="M808">
        <v>1330927200</v>
      </c>
      <c r="N808" s="9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s="23" t="s">
        <v>20</v>
      </c>
      <c r="H809">
        <v>43</v>
      </c>
      <c r="I809" s="5">
        <f t="shared" si="52"/>
        <v>42.97674418604651</v>
      </c>
      <c r="J809" t="s">
        <v>21</v>
      </c>
      <c r="K809" t="s">
        <v>22</v>
      </c>
      <c r="L809" s="8">
        <f t="shared" si="50"/>
        <v>43753.208333333328</v>
      </c>
      <c r="M809">
        <v>1571115600</v>
      </c>
      <c r="N809" s="9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s="23" t="s">
        <v>14</v>
      </c>
      <c r="H810">
        <v>19</v>
      </c>
      <c r="I810" s="5">
        <f t="shared" si="52"/>
        <v>83.315789473684205</v>
      </c>
      <c r="J810" t="s">
        <v>21</v>
      </c>
      <c r="K810" t="s">
        <v>22</v>
      </c>
      <c r="L810" s="8">
        <f t="shared" si="50"/>
        <v>42507.208333333328</v>
      </c>
      <c r="M810">
        <v>1463461200</v>
      </c>
      <c r="N810" s="9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s="23" t="s">
        <v>14</v>
      </c>
      <c r="H811">
        <v>2108</v>
      </c>
      <c r="I811" s="5">
        <f t="shared" si="52"/>
        <v>42</v>
      </c>
      <c r="J811" t="s">
        <v>98</v>
      </c>
      <c r="K811" t="s">
        <v>99</v>
      </c>
      <c r="L811" s="8">
        <f t="shared" si="50"/>
        <v>41135.208333333336</v>
      </c>
      <c r="M811">
        <v>1344920400</v>
      </c>
      <c r="N811" s="9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s="23" t="s">
        <v>20</v>
      </c>
      <c r="H812">
        <v>221</v>
      </c>
      <c r="I812" s="5">
        <f t="shared" si="52"/>
        <v>55.927601809954751</v>
      </c>
      <c r="J812" t="s">
        <v>21</v>
      </c>
      <c r="K812" t="s">
        <v>22</v>
      </c>
      <c r="L812" s="8">
        <f t="shared" si="50"/>
        <v>43067.25</v>
      </c>
      <c r="M812">
        <v>1511848800</v>
      </c>
      <c r="N812" s="9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s="23" t="s">
        <v>14</v>
      </c>
      <c r="H813">
        <v>679</v>
      </c>
      <c r="I813" s="5">
        <f t="shared" si="52"/>
        <v>105.03681885125184</v>
      </c>
      <c r="J813" t="s">
        <v>21</v>
      </c>
      <c r="K813" t="s">
        <v>22</v>
      </c>
      <c r="L813" s="8">
        <f t="shared" si="50"/>
        <v>42378.25</v>
      </c>
      <c r="M813">
        <v>1452319200</v>
      </c>
      <c r="N813" s="9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s="23" t="s">
        <v>20</v>
      </c>
      <c r="H814">
        <v>2805</v>
      </c>
      <c r="I814" s="5">
        <f t="shared" si="52"/>
        <v>48</v>
      </c>
      <c r="J814" t="s">
        <v>15</v>
      </c>
      <c r="K814" t="s">
        <v>16</v>
      </c>
      <c r="L814" s="8">
        <f t="shared" si="50"/>
        <v>43206.208333333328</v>
      </c>
      <c r="M814">
        <v>1523854800</v>
      </c>
      <c r="N814" s="9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s="23" t="s">
        <v>20</v>
      </c>
      <c r="H815">
        <v>68</v>
      </c>
      <c r="I815" s="5">
        <f t="shared" si="52"/>
        <v>112.66176470588235</v>
      </c>
      <c r="J815" t="s">
        <v>21</v>
      </c>
      <c r="K815" t="s">
        <v>22</v>
      </c>
      <c r="L815" s="8">
        <f t="shared" si="50"/>
        <v>41148.208333333336</v>
      </c>
      <c r="M815">
        <v>1346043600</v>
      </c>
      <c r="N815" s="9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s="23" t="s">
        <v>14</v>
      </c>
      <c r="H816">
        <v>36</v>
      </c>
      <c r="I816" s="5">
        <f t="shared" si="52"/>
        <v>81.944444444444443</v>
      </c>
      <c r="J816" t="s">
        <v>36</v>
      </c>
      <c r="K816" t="s">
        <v>37</v>
      </c>
      <c r="L816" s="8">
        <f t="shared" si="50"/>
        <v>42517.208333333328</v>
      </c>
      <c r="M816">
        <v>1464325200</v>
      </c>
      <c r="N816" s="9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s="23" t="s">
        <v>20</v>
      </c>
      <c r="H817">
        <v>183</v>
      </c>
      <c r="I817" s="5">
        <f t="shared" si="52"/>
        <v>64.049180327868854</v>
      </c>
      <c r="J817" t="s">
        <v>15</v>
      </c>
      <c r="K817" t="s">
        <v>16</v>
      </c>
      <c r="L817" s="8">
        <f t="shared" si="50"/>
        <v>43068.25</v>
      </c>
      <c r="M817">
        <v>1511935200</v>
      </c>
      <c r="N817" s="9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s="23" t="s">
        <v>20</v>
      </c>
      <c r="H818">
        <v>133</v>
      </c>
      <c r="I818" s="5">
        <f t="shared" si="52"/>
        <v>106.39097744360902</v>
      </c>
      <c r="J818" t="s">
        <v>21</v>
      </c>
      <c r="K818" t="s">
        <v>22</v>
      </c>
      <c r="L818" s="8">
        <f t="shared" si="50"/>
        <v>41680.25</v>
      </c>
      <c r="M818">
        <v>1392012000</v>
      </c>
      <c r="N818" s="9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s="23" t="s">
        <v>20</v>
      </c>
      <c r="H819">
        <v>2489</v>
      </c>
      <c r="I819" s="5">
        <f t="shared" si="52"/>
        <v>76.011249497790274</v>
      </c>
      <c r="J819" t="s">
        <v>107</v>
      </c>
      <c r="K819" t="s">
        <v>108</v>
      </c>
      <c r="L819" s="8">
        <f t="shared" si="50"/>
        <v>43589.208333333328</v>
      </c>
      <c r="M819">
        <v>1556946000</v>
      </c>
      <c r="N819" s="9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s="23" t="s">
        <v>20</v>
      </c>
      <c r="H820">
        <v>69</v>
      </c>
      <c r="I820" s="5">
        <f t="shared" si="52"/>
        <v>111.07246376811594</v>
      </c>
      <c r="J820" t="s">
        <v>21</v>
      </c>
      <c r="K820" t="s">
        <v>22</v>
      </c>
      <c r="L820" s="8">
        <f t="shared" si="50"/>
        <v>43486.25</v>
      </c>
      <c r="M820">
        <v>1548050400</v>
      </c>
      <c r="N820" s="9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s="23" t="s">
        <v>14</v>
      </c>
      <c r="H821">
        <v>47</v>
      </c>
      <c r="I821" s="5">
        <f t="shared" si="52"/>
        <v>95.936170212765958</v>
      </c>
      <c r="J821" t="s">
        <v>21</v>
      </c>
      <c r="K821" t="s">
        <v>22</v>
      </c>
      <c r="L821" s="8">
        <f t="shared" si="50"/>
        <v>41237.25</v>
      </c>
      <c r="M821">
        <v>1353736800</v>
      </c>
      <c r="N821" s="9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s="23" t="s">
        <v>20</v>
      </c>
      <c r="H822">
        <v>279</v>
      </c>
      <c r="I822" s="5">
        <f t="shared" si="52"/>
        <v>43.043010752688176</v>
      </c>
      <c r="J822" t="s">
        <v>40</v>
      </c>
      <c r="K822" t="s">
        <v>41</v>
      </c>
      <c r="L822" s="8">
        <f t="shared" si="50"/>
        <v>43310.208333333328</v>
      </c>
      <c r="M822">
        <v>1532840400</v>
      </c>
      <c r="N822" s="9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s="23" t="s">
        <v>20</v>
      </c>
      <c r="H823">
        <v>210</v>
      </c>
      <c r="I823" s="5">
        <f t="shared" si="52"/>
        <v>67.966666666666669</v>
      </c>
      <c r="J823" t="s">
        <v>21</v>
      </c>
      <c r="K823" t="s">
        <v>22</v>
      </c>
      <c r="L823" s="8">
        <f t="shared" si="50"/>
        <v>42794.25</v>
      </c>
      <c r="M823">
        <v>1488261600</v>
      </c>
      <c r="N823" s="9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s="23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 s="8">
        <f t="shared" si="50"/>
        <v>41698.25</v>
      </c>
      <c r="M824">
        <v>1393567200</v>
      </c>
      <c r="N824" s="9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s="23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 s="8">
        <f t="shared" si="50"/>
        <v>41892.208333333336</v>
      </c>
      <c r="M825">
        <v>1410325200</v>
      </c>
      <c r="N825" s="9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s="23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 s="8">
        <f t="shared" si="50"/>
        <v>40348.208333333336</v>
      </c>
      <c r="M826">
        <v>1276923600</v>
      </c>
      <c r="N826" s="9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s="23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 s="8">
        <f t="shared" si="50"/>
        <v>42941.208333333328</v>
      </c>
      <c r="M827">
        <v>1500958800</v>
      </c>
      <c r="N827" s="9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s="23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 s="8">
        <f t="shared" si="50"/>
        <v>40525.25</v>
      </c>
      <c r="M828">
        <v>1292220000</v>
      </c>
      <c r="N828" s="9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s="23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 s="8">
        <f t="shared" si="50"/>
        <v>40666.208333333336</v>
      </c>
      <c r="M829">
        <v>1304398800</v>
      </c>
      <c r="N829" s="9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s="23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 s="8">
        <f t="shared" si="50"/>
        <v>43340.208333333328</v>
      </c>
      <c r="M830">
        <v>1535432400</v>
      </c>
      <c r="N830" s="9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s="23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 s="8">
        <f t="shared" si="50"/>
        <v>42164.208333333328</v>
      </c>
      <c r="M831">
        <v>1433826000</v>
      </c>
      <c r="N831" s="9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s="23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 s="8">
        <f t="shared" si="50"/>
        <v>43103.25</v>
      </c>
      <c r="M832">
        <v>1514959200</v>
      </c>
      <c r="N832" s="9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s="2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 s="8">
        <f t="shared" si="50"/>
        <v>40994.208333333336</v>
      </c>
      <c r="M833">
        <v>1332738000</v>
      </c>
      <c r="N833" s="9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s="23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 s="8">
        <f t="shared" si="50"/>
        <v>42299.208333333328</v>
      </c>
      <c r="M834">
        <v>1445490000</v>
      </c>
      <c r="N834" s="9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E835/D835</f>
        <v>1.5769117647058823</v>
      </c>
      <c r="G835" s="23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 s="8">
        <f t="shared" ref="L835:L898" si="54">(((M835/60)/60)/24)+DATE(1970,1,1)</f>
        <v>40588.25</v>
      </c>
      <c r="M835">
        <v>1297663200</v>
      </c>
      <c r="N835" s="9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s="23" t="s">
        <v>20</v>
      </c>
      <c r="H836">
        <v>119</v>
      </c>
      <c r="I836" s="5">
        <f t="shared" ref="I836:I899" si="56">E836/H836</f>
        <v>94.352941176470594</v>
      </c>
      <c r="J836" t="s">
        <v>21</v>
      </c>
      <c r="K836" t="s">
        <v>22</v>
      </c>
      <c r="L836" s="8">
        <f t="shared" si="54"/>
        <v>41448.208333333336</v>
      </c>
      <c r="M836">
        <v>1371963600</v>
      </c>
      <c r="N836" s="9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s="23" t="s">
        <v>14</v>
      </c>
      <c r="H837">
        <v>1758</v>
      </c>
      <c r="I837" s="5">
        <f t="shared" si="56"/>
        <v>44.001706484641637</v>
      </c>
      <c r="J837" t="s">
        <v>21</v>
      </c>
      <c r="K837" t="s">
        <v>22</v>
      </c>
      <c r="L837" s="8">
        <f t="shared" si="54"/>
        <v>42063.25</v>
      </c>
      <c r="M837">
        <v>1425103200</v>
      </c>
      <c r="N837" s="9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s="23" t="s">
        <v>14</v>
      </c>
      <c r="H838">
        <v>94</v>
      </c>
      <c r="I838" s="5">
        <f t="shared" si="56"/>
        <v>64.744680851063833</v>
      </c>
      <c r="J838" t="s">
        <v>21</v>
      </c>
      <c r="K838" t="s">
        <v>22</v>
      </c>
      <c r="L838" s="8">
        <f t="shared" si="54"/>
        <v>40214.25</v>
      </c>
      <c r="M838">
        <v>1265349600</v>
      </c>
      <c r="N838" s="9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s="23" t="s">
        <v>20</v>
      </c>
      <c r="H839">
        <v>1797</v>
      </c>
      <c r="I839" s="5">
        <f t="shared" si="56"/>
        <v>84.00667779632721</v>
      </c>
      <c r="J839" t="s">
        <v>21</v>
      </c>
      <c r="K839" t="s">
        <v>22</v>
      </c>
      <c r="L839" s="8">
        <f t="shared" si="54"/>
        <v>40629.208333333336</v>
      </c>
      <c r="M839">
        <v>1301202000</v>
      </c>
      <c r="N839" s="9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s="23" t="s">
        <v>20</v>
      </c>
      <c r="H840">
        <v>261</v>
      </c>
      <c r="I840" s="5">
        <f t="shared" si="56"/>
        <v>34.061302681992338</v>
      </c>
      <c r="J840" t="s">
        <v>21</v>
      </c>
      <c r="K840" t="s">
        <v>22</v>
      </c>
      <c r="L840" s="8">
        <f t="shared" si="54"/>
        <v>43370.208333333328</v>
      </c>
      <c r="M840">
        <v>1538024400</v>
      </c>
      <c r="N840" s="9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s="23" t="s">
        <v>20</v>
      </c>
      <c r="H841">
        <v>157</v>
      </c>
      <c r="I841" s="5">
        <f t="shared" si="56"/>
        <v>93.273885350318466</v>
      </c>
      <c r="J841" t="s">
        <v>21</v>
      </c>
      <c r="K841" t="s">
        <v>22</v>
      </c>
      <c r="L841" s="8">
        <f t="shared" si="54"/>
        <v>41715.208333333336</v>
      </c>
      <c r="M841">
        <v>1395032400</v>
      </c>
      <c r="N841" s="9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s="23" t="s">
        <v>20</v>
      </c>
      <c r="H842">
        <v>3533</v>
      </c>
      <c r="I842" s="5">
        <f t="shared" si="56"/>
        <v>32.998301726577978</v>
      </c>
      <c r="J842" t="s">
        <v>21</v>
      </c>
      <c r="K842" t="s">
        <v>22</v>
      </c>
      <c r="L842" s="8">
        <f t="shared" si="54"/>
        <v>41836.208333333336</v>
      </c>
      <c r="M842">
        <v>1405486800</v>
      </c>
      <c r="N842" s="9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s="23" t="s">
        <v>20</v>
      </c>
      <c r="H843">
        <v>155</v>
      </c>
      <c r="I843" s="5">
        <f t="shared" si="56"/>
        <v>83.812903225806451</v>
      </c>
      <c r="J843" t="s">
        <v>21</v>
      </c>
      <c r="K843" t="s">
        <v>22</v>
      </c>
      <c r="L843" s="8">
        <f t="shared" si="54"/>
        <v>42419.25</v>
      </c>
      <c r="M843">
        <v>1455861600</v>
      </c>
      <c r="N843" s="9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s="23" t="s">
        <v>20</v>
      </c>
      <c r="H844">
        <v>132</v>
      </c>
      <c r="I844" s="5">
        <f t="shared" si="56"/>
        <v>63.992424242424242</v>
      </c>
      <c r="J844" t="s">
        <v>107</v>
      </c>
      <c r="K844" t="s">
        <v>108</v>
      </c>
      <c r="L844" s="8">
        <f t="shared" si="54"/>
        <v>43266.208333333328</v>
      </c>
      <c r="M844">
        <v>1529038800</v>
      </c>
      <c r="N844" s="9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s="23" t="s">
        <v>14</v>
      </c>
      <c r="H845">
        <v>33</v>
      </c>
      <c r="I845" s="5">
        <f t="shared" si="56"/>
        <v>81.909090909090907</v>
      </c>
      <c r="J845" t="s">
        <v>21</v>
      </c>
      <c r="K845" t="s">
        <v>22</v>
      </c>
      <c r="L845" s="8">
        <f t="shared" si="54"/>
        <v>43338.208333333328</v>
      </c>
      <c r="M845">
        <v>1535259600</v>
      </c>
      <c r="N845" s="9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s="23" t="s">
        <v>74</v>
      </c>
      <c r="H846">
        <v>94</v>
      </c>
      <c r="I846" s="5">
        <f t="shared" si="56"/>
        <v>93.053191489361708</v>
      </c>
      <c r="J846" t="s">
        <v>21</v>
      </c>
      <c r="K846" t="s">
        <v>22</v>
      </c>
      <c r="L846" s="8">
        <f t="shared" si="54"/>
        <v>40930.25</v>
      </c>
      <c r="M846">
        <v>1327212000</v>
      </c>
      <c r="N846" s="9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s="23" t="s">
        <v>20</v>
      </c>
      <c r="H847">
        <v>1354</v>
      </c>
      <c r="I847" s="5">
        <f t="shared" si="56"/>
        <v>101.98449039881831</v>
      </c>
      <c r="J847" t="s">
        <v>40</v>
      </c>
      <c r="K847" t="s">
        <v>41</v>
      </c>
      <c r="L847" s="8">
        <f t="shared" si="54"/>
        <v>43235.208333333328</v>
      </c>
      <c r="M847">
        <v>1526360400</v>
      </c>
      <c r="N847" s="9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s="23" t="s">
        <v>20</v>
      </c>
      <c r="H848">
        <v>48</v>
      </c>
      <c r="I848" s="5">
        <f t="shared" si="56"/>
        <v>105.9375</v>
      </c>
      <c r="J848" t="s">
        <v>21</v>
      </c>
      <c r="K848" t="s">
        <v>22</v>
      </c>
      <c r="L848" s="8">
        <f t="shared" si="54"/>
        <v>43302.208333333328</v>
      </c>
      <c r="M848">
        <v>1532149200</v>
      </c>
      <c r="N848" s="9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s="23" t="s">
        <v>20</v>
      </c>
      <c r="H849">
        <v>110</v>
      </c>
      <c r="I849" s="5">
        <f t="shared" si="56"/>
        <v>101.58181818181818</v>
      </c>
      <c r="J849" t="s">
        <v>21</v>
      </c>
      <c r="K849" t="s">
        <v>22</v>
      </c>
      <c r="L849" s="8">
        <f t="shared" si="54"/>
        <v>43107.25</v>
      </c>
      <c r="M849">
        <v>1515304800</v>
      </c>
      <c r="N849" s="9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s="23" t="s">
        <v>20</v>
      </c>
      <c r="H850">
        <v>172</v>
      </c>
      <c r="I850" s="5">
        <f t="shared" si="56"/>
        <v>62.970930232558139</v>
      </c>
      <c r="J850" t="s">
        <v>21</v>
      </c>
      <c r="K850" t="s">
        <v>22</v>
      </c>
      <c r="L850" s="8">
        <f t="shared" si="54"/>
        <v>40341.208333333336</v>
      </c>
      <c r="M850">
        <v>1276318800</v>
      </c>
      <c r="N850" s="9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s="23" t="s">
        <v>20</v>
      </c>
      <c r="H851">
        <v>307</v>
      </c>
      <c r="I851" s="5">
        <f t="shared" si="56"/>
        <v>29.045602605863191</v>
      </c>
      <c r="J851" t="s">
        <v>21</v>
      </c>
      <c r="K851" t="s">
        <v>22</v>
      </c>
      <c r="L851" s="8">
        <f t="shared" si="54"/>
        <v>40948.25</v>
      </c>
      <c r="M851">
        <v>1328767200</v>
      </c>
      <c r="N851" s="9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s="23" t="s">
        <v>14</v>
      </c>
      <c r="H852">
        <v>1</v>
      </c>
      <c r="I852" s="5">
        <f t="shared" si="56"/>
        <v>1</v>
      </c>
      <c r="J852" t="s">
        <v>21</v>
      </c>
      <c r="K852" t="s">
        <v>22</v>
      </c>
      <c r="L852" s="8">
        <f t="shared" si="54"/>
        <v>40866.25</v>
      </c>
      <c r="M852">
        <v>1321682400</v>
      </c>
      <c r="N852" s="9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s="23" t="s">
        <v>20</v>
      </c>
      <c r="H853">
        <v>160</v>
      </c>
      <c r="I853" s="5">
        <f t="shared" si="56"/>
        <v>77.924999999999997</v>
      </c>
      <c r="J853" t="s">
        <v>21</v>
      </c>
      <c r="K853" t="s">
        <v>22</v>
      </c>
      <c r="L853" s="8">
        <f t="shared" si="54"/>
        <v>41031.208333333336</v>
      </c>
      <c r="M853">
        <v>1335934800</v>
      </c>
      <c r="N853" s="9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s="23" t="s">
        <v>14</v>
      </c>
      <c r="H854">
        <v>31</v>
      </c>
      <c r="I854" s="5">
        <f t="shared" si="56"/>
        <v>80.806451612903231</v>
      </c>
      <c r="J854" t="s">
        <v>21</v>
      </c>
      <c r="K854" t="s">
        <v>22</v>
      </c>
      <c r="L854" s="8">
        <f t="shared" si="54"/>
        <v>40740.208333333336</v>
      </c>
      <c r="M854">
        <v>1310792400</v>
      </c>
      <c r="N854" s="9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s="23" t="s">
        <v>20</v>
      </c>
      <c r="H855">
        <v>1467</v>
      </c>
      <c r="I855" s="5">
        <f t="shared" si="56"/>
        <v>76.006816632583508</v>
      </c>
      <c r="J855" t="s">
        <v>15</v>
      </c>
      <c r="K855" t="s">
        <v>16</v>
      </c>
      <c r="L855" s="8">
        <f t="shared" si="54"/>
        <v>40714.208333333336</v>
      </c>
      <c r="M855">
        <v>1308546000</v>
      </c>
      <c r="N855" s="9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s="23" t="s">
        <v>20</v>
      </c>
      <c r="H856">
        <v>2662</v>
      </c>
      <c r="I856" s="5">
        <f t="shared" si="56"/>
        <v>72.993613824192337</v>
      </c>
      <c r="J856" t="s">
        <v>15</v>
      </c>
      <c r="K856" t="s">
        <v>16</v>
      </c>
      <c r="L856" s="8">
        <f t="shared" si="54"/>
        <v>43787.25</v>
      </c>
      <c r="M856">
        <v>1574056800</v>
      </c>
      <c r="N856" s="9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s="23" t="s">
        <v>20</v>
      </c>
      <c r="H857">
        <v>452</v>
      </c>
      <c r="I857" s="5">
        <f t="shared" si="56"/>
        <v>53</v>
      </c>
      <c r="J857" t="s">
        <v>26</v>
      </c>
      <c r="K857" t="s">
        <v>27</v>
      </c>
      <c r="L857" s="8">
        <f t="shared" si="54"/>
        <v>40712.208333333336</v>
      </c>
      <c r="M857">
        <v>1308373200</v>
      </c>
      <c r="N857" s="9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s="23" t="s">
        <v>20</v>
      </c>
      <c r="H858">
        <v>158</v>
      </c>
      <c r="I858" s="5">
        <f t="shared" si="56"/>
        <v>54.164556962025316</v>
      </c>
      <c r="J858" t="s">
        <v>21</v>
      </c>
      <c r="K858" t="s">
        <v>22</v>
      </c>
      <c r="L858" s="8">
        <f t="shared" si="54"/>
        <v>41023.208333333336</v>
      </c>
      <c r="M858">
        <v>1335243600</v>
      </c>
      <c r="N858" s="9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s="23" t="s">
        <v>20</v>
      </c>
      <c r="H859">
        <v>225</v>
      </c>
      <c r="I859" s="5">
        <f t="shared" si="56"/>
        <v>32.946666666666665</v>
      </c>
      <c r="J859" t="s">
        <v>98</v>
      </c>
      <c r="K859" t="s">
        <v>99</v>
      </c>
      <c r="L859" s="8">
        <f t="shared" si="54"/>
        <v>40944.25</v>
      </c>
      <c r="M859">
        <v>1328421600</v>
      </c>
      <c r="N859" s="9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s="23" t="s">
        <v>14</v>
      </c>
      <c r="H860">
        <v>35</v>
      </c>
      <c r="I860" s="5">
        <f t="shared" si="56"/>
        <v>79.371428571428567</v>
      </c>
      <c r="J860" t="s">
        <v>21</v>
      </c>
      <c r="K860" t="s">
        <v>22</v>
      </c>
      <c r="L860" s="8">
        <f t="shared" si="54"/>
        <v>43211.208333333328</v>
      </c>
      <c r="M860">
        <v>1524286800</v>
      </c>
      <c r="N860" s="9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s="23" t="s">
        <v>14</v>
      </c>
      <c r="H861">
        <v>63</v>
      </c>
      <c r="I861" s="5">
        <f t="shared" si="56"/>
        <v>41.174603174603178</v>
      </c>
      <c r="J861" t="s">
        <v>21</v>
      </c>
      <c r="K861" t="s">
        <v>22</v>
      </c>
      <c r="L861" s="8">
        <f t="shared" si="54"/>
        <v>41334.25</v>
      </c>
      <c r="M861">
        <v>1362117600</v>
      </c>
      <c r="N861" s="9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s="23" t="s">
        <v>20</v>
      </c>
      <c r="H862">
        <v>65</v>
      </c>
      <c r="I862" s="5">
        <f t="shared" si="56"/>
        <v>77.430769230769229</v>
      </c>
      <c r="J862" t="s">
        <v>21</v>
      </c>
      <c r="K862" t="s">
        <v>22</v>
      </c>
      <c r="L862" s="8">
        <f t="shared" si="54"/>
        <v>43515.25</v>
      </c>
      <c r="M862">
        <v>1550556000</v>
      </c>
      <c r="N862" s="9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s="23" t="s">
        <v>20</v>
      </c>
      <c r="H863">
        <v>163</v>
      </c>
      <c r="I863" s="5">
        <f t="shared" si="56"/>
        <v>57.159509202453989</v>
      </c>
      <c r="J863" t="s">
        <v>21</v>
      </c>
      <c r="K863" t="s">
        <v>22</v>
      </c>
      <c r="L863" s="8">
        <f t="shared" si="54"/>
        <v>40258.208333333336</v>
      </c>
      <c r="M863">
        <v>1269147600</v>
      </c>
      <c r="N863" s="9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s="23" t="s">
        <v>20</v>
      </c>
      <c r="H864">
        <v>85</v>
      </c>
      <c r="I864" s="5">
        <f t="shared" si="56"/>
        <v>77.17647058823529</v>
      </c>
      <c r="J864" t="s">
        <v>21</v>
      </c>
      <c r="K864" t="s">
        <v>22</v>
      </c>
      <c r="L864" s="8">
        <f t="shared" si="54"/>
        <v>40756.208333333336</v>
      </c>
      <c r="M864">
        <v>1312174800</v>
      </c>
      <c r="N864" s="9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s="23" t="s">
        <v>20</v>
      </c>
      <c r="H865">
        <v>217</v>
      </c>
      <c r="I865" s="5">
        <f t="shared" si="56"/>
        <v>24.953917050691246</v>
      </c>
      <c r="J865" t="s">
        <v>21</v>
      </c>
      <c r="K865" t="s">
        <v>22</v>
      </c>
      <c r="L865" s="8">
        <f t="shared" si="54"/>
        <v>42172.208333333328</v>
      </c>
      <c r="M865">
        <v>1434517200</v>
      </c>
      <c r="N865" s="9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s="23" t="s">
        <v>20</v>
      </c>
      <c r="H866">
        <v>150</v>
      </c>
      <c r="I866" s="5">
        <f t="shared" si="56"/>
        <v>97.18</v>
      </c>
      <c r="J866" t="s">
        <v>21</v>
      </c>
      <c r="K866" t="s">
        <v>22</v>
      </c>
      <c r="L866" s="8">
        <f t="shared" si="54"/>
        <v>42601.208333333328</v>
      </c>
      <c r="M866">
        <v>1471582800</v>
      </c>
      <c r="N866" s="9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s="23" t="s">
        <v>20</v>
      </c>
      <c r="H867">
        <v>3272</v>
      </c>
      <c r="I867" s="5">
        <f t="shared" si="56"/>
        <v>46.000916870415651</v>
      </c>
      <c r="J867" t="s">
        <v>21</v>
      </c>
      <c r="K867" t="s">
        <v>22</v>
      </c>
      <c r="L867" s="8">
        <f t="shared" si="54"/>
        <v>41897.208333333336</v>
      </c>
      <c r="M867">
        <v>1410757200</v>
      </c>
      <c r="N867" s="9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s="23" t="s">
        <v>74</v>
      </c>
      <c r="H868">
        <v>898</v>
      </c>
      <c r="I868" s="5">
        <f t="shared" si="56"/>
        <v>88.023385300668153</v>
      </c>
      <c r="J868" t="s">
        <v>21</v>
      </c>
      <c r="K868" t="s">
        <v>22</v>
      </c>
      <c r="L868" s="8">
        <f t="shared" si="54"/>
        <v>40671.208333333336</v>
      </c>
      <c r="M868">
        <v>1304830800</v>
      </c>
      <c r="N868" s="9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s="23" t="s">
        <v>20</v>
      </c>
      <c r="H869">
        <v>300</v>
      </c>
      <c r="I869" s="5">
        <f t="shared" si="56"/>
        <v>25.99</v>
      </c>
      <c r="J869" t="s">
        <v>21</v>
      </c>
      <c r="K869" t="s">
        <v>22</v>
      </c>
      <c r="L869" s="8">
        <f t="shared" si="54"/>
        <v>43382.208333333328</v>
      </c>
      <c r="M869">
        <v>1539061200</v>
      </c>
      <c r="N869" s="9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s="23" t="s">
        <v>20</v>
      </c>
      <c r="H870">
        <v>126</v>
      </c>
      <c r="I870" s="5">
        <f t="shared" si="56"/>
        <v>102.69047619047619</v>
      </c>
      <c r="J870" t="s">
        <v>21</v>
      </c>
      <c r="K870" t="s">
        <v>22</v>
      </c>
      <c r="L870" s="8">
        <f t="shared" si="54"/>
        <v>41559.208333333336</v>
      </c>
      <c r="M870">
        <v>1381554000</v>
      </c>
      <c r="N870" s="9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s="23" t="s">
        <v>14</v>
      </c>
      <c r="H871">
        <v>526</v>
      </c>
      <c r="I871" s="5">
        <f t="shared" si="56"/>
        <v>72.958174904942965</v>
      </c>
      <c r="J871" t="s">
        <v>21</v>
      </c>
      <c r="K871" t="s">
        <v>22</v>
      </c>
      <c r="L871" s="8">
        <f t="shared" si="54"/>
        <v>40350.208333333336</v>
      </c>
      <c r="M871">
        <v>1277096400</v>
      </c>
      <c r="N871" s="9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s="23" t="s">
        <v>14</v>
      </c>
      <c r="H872">
        <v>121</v>
      </c>
      <c r="I872" s="5">
        <f t="shared" si="56"/>
        <v>57.190082644628099</v>
      </c>
      <c r="J872" t="s">
        <v>21</v>
      </c>
      <c r="K872" t="s">
        <v>22</v>
      </c>
      <c r="L872" s="8">
        <f t="shared" si="54"/>
        <v>42240.208333333328</v>
      </c>
      <c r="M872">
        <v>1440392400</v>
      </c>
      <c r="N872" s="9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s="23" t="s">
        <v>20</v>
      </c>
      <c r="H873">
        <v>2320</v>
      </c>
      <c r="I873" s="5">
        <f t="shared" si="56"/>
        <v>84.013793103448279</v>
      </c>
      <c r="J873" t="s">
        <v>21</v>
      </c>
      <c r="K873" t="s">
        <v>22</v>
      </c>
      <c r="L873" s="8">
        <f t="shared" si="54"/>
        <v>43040.208333333328</v>
      </c>
      <c r="M873">
        <v>1509512400</v>
      </c>
      <c r="N873" s="9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s="23" t="s">
        <v>20</v>
      </c>
      <c r="H874">
        <v>81</v>
      </c>
      <c r="I874" s="5">
        <f t="shared" si="56"/>
        <v>98.666666666666671</v>
      </c>
      <c r="J874" t="s">
        <v>26</v>
      </c>
      <c r="K874" t="s">
        <v>27</v>
      </c>
      <c r="L874" s="8">
        <f t="shared" si="54"/>
        <v>43346.208333333328</v>
      </c>
      <c r="M874">
        <v>1535950800</v>
      </c>
      <c r="N874" s="9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s="23" t="s">
        <v>20</v>
      </c>
      <c r="H875">
        <v>1887</v>
      </c>
      <c r="I875" s="5">
        <f t="shared" si="56"/>
        <v>42.007419183889773</v>
      </c>
      <c r="J875" t="s">
        <v>21</v>
      </c>
      <c r="K875" t="s">
        <v>22</v>
      </c>
      <c r="L875" s="8">
        <f t="shared" si="54"/>
        <v>41647.25</v>
      </c>
      <c r="M875">
        <v>1389160800</v>
      </c>
      <c r="N875" s="9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s="23" t="s">
        <v>20</v>
      </c>
      <c r="H876">
        <v>4358</v>
      </c>
      <c r="I876" s="5">
        <f t="shared" si="56"/>
        <v>32.002753556677376</v>
      </c>
      <c r="J876" t="s">
        <v>21</v>
      </c>
      <c r="K876" t="s">
        <v>22</v>
      </c>
      <c r="L876" s="8">
        <f t="shared" si="54"/>
        <v>40291.208333333336</v>
      </c>
      <c r="M876">
        <v>1271998800</v>
      </c>
      <c r="N876" s="9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s="23" t="s">
        <v>14</v>
      </c>
      <c r="H877">
        <v>67</v>
      </c>
      <c r="I877" s="5">
        <f t="shared" si="56"/>
        <v>81.567164179104481</v>
      </c>
      <c r="J877" t="s">
        <v>21</v>
      </c>
      <c r="K877" t="s">
        <v>22</v>
      </c>
      <c r="L877" s="8">
        <f t="shared" si="54"/>
        <v>40556.25</v>
      </c>
      <c r="M877">
        <v>1294898400</v>
      </c>
      <c r="N877" s="9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s="23" t="s">
        <v>14</v>
      </c>
      <c r="H878">
        <v>57</v>
      </c>
      <c r="I878" s="5">
        <f t="shared" si="56"/>
        <v>37.035087719298247</v>
      </c>
      <c r="J878" t="s">
        <v>15</v>
      </c>
      <c r="K878" t="s">
        <v>16</v>
      </c>
      <c r="L878" s="8">
        <f t="shared" si="54"/>
        <v>43624.208333333328</v>
      </c>
      <c r="M878">
        <v>1559970000</v>
      </c>
      <c r="N878" s="9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s="23" t="s">
        <v>14</v>
      </c>
      <c r="H879">
        <v>1229</v>
      </c>
      <c r="I879" s="5">
        <f t="shared" si="56"/>
        <v>103.033360455655</v>
      </c>
      <c r="J879" t="s">
        <v>21</v>
      </c>
      <c r="K879" t="s">
        <v>22</v>
      </c>
      <c r="L879" s="8">
        <f t="shared" si="54"/>
        <v>42577.208333333328</v>
      </c>
      <c r="M879">
        <v>1469509200</v>
      </c>
      <c r="N879" s="9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s="23" t="s">
        <v>14</v>
      </c>
      <c r="H880">
        <v>12</v>
      </c>
      <c r="I880" s="5">
        <f t="shared" si="56"/>
        <v>84.333333333333329</v>
      </c>
      <c r="J880" t="s">
        <v>107</v>
      </c>
      <c r="K880" t="s">
        <v>108</v>
      </c>
      <c r="L880" s="8">
        <f t="shared" si="54"/>
        <v>43845.25</v>
      </c>
      <c r="M880">
        <v>1579068000</v>
      </c>
      <c r="N880" s="9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s="23" t="s">
        <v>20</v>
      </c>
      <c r="H881">
        <v>53</v>
      </c>
      <c r="I881" s="5">
        <f t="shared" si="56"/>
        <v>102.60377358490567</v>
      </c>
      <c r="J881" t="s">
        <v>21</v>
      </c>
      <c r="K881" t="s">
        <v>22</v>
      </c>
      <c r="L881" s="8">
        <f t="shared" si="54"/>
        <v>42788.25</v>
      </c>
      <c r="M881">
        <v>1487743200</v>
      </c>
      <c r="N881" s="9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s="23" t="s">
        <v>20</v>
      </c>
      <c r="H882">
        <v>2414</v>
      </c>
      <c r="I882" s="5">
        <f t="shared" si="56"/>
        <v>79.992129246064621</v>
      </c>
      <c r="J882" t="s">
        <v>21</v>
      </c>
      <c r="K882" t="s">
        <v>22</v>
      </c>
      <c r="L882" s="8">
        <f t="shared" si="54"/>
        <v>43667.208333333328</v>
      </c>
      <c r="M882">
        <v>1563685200</v>
      </c>
      <c r="N882" s="9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s="23" t="s">
        <v>14</v>
      </c>
      <c r="H883">
        <v>452</v>
      </c>
      <c r="I883" s="5">
        <f t="shared" si="56"/>
        <v>70.055309734513273</v>
      </c>
      <c r="J883" t="s">
        <v>21</v>
      </c>
      <c r="K883" t="s">
        <v>22</v>
      </c>
      <c r="L883" s="8">
        <f t="shared" si="54"/>
        <v>42194.208333333328</v>
      </c>
      <c r="M883">
        <v>1436418000</v>
      </c>
      <c r="N883" s="9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s="23" t="s">
        <v>20</v>
      </c>
      <c r="H884">
        <v>80</v>
      </c>
      <c r="I884" s="5">
        <f t="shared" si="56"/>
        <v>37</v>
      </c>
      <c r="J884" t="s">
        <v>21</v>
      </c>
      <c r="K884" t="s">
        <v>22</v>
      </c>
      <c r="L884" s="8">
        <f t="shared" si="54"/>
        <v>42025.25</v>
      </c>
      <c r="M884">
        <v>1421820000</v>
      </c>
      <c r="N884" s="9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s="23" t="s">
        <v>20</v>
      </c>
      <c r="H885">
        <v>193</v>
      </c>
      <c r="I885" s="5">
        <f t="shared" si="56"/>
        <v>41.911917098445599</v>
      </c>
      <c r="J885" t="s">
        <v>21</v>
      </c>
      <c r="K885" t="s">
        <v>22</v>
      </c>
      <c r="L885" s="8">
        <f t="shared" si="54"/>
        <v>40323.208333333336</v>
      </c>
      <c r="M885">
        <v>1274763600</v>
      </c>
      <c r="N885" s="9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s="23" t="s">
        <v>14</v>
      </c>
      <c r="H886">
        <v>1886</v>
      </c>
      <c r="I886" s="5">
        <f t="shared" si="56"/>
        <v>57.992576882290564</v>
      </c>
      <c r="J886" t="s">
        <v>21</v>
      </c>
      <c r="K886" t="s">
        <v>22</v>
      </c>
      <c r="L886" s="8">
        <f t="shared" si="54"/>
        <v>41763.208333333336</v>
      </c>
      <c r="M886">
        <v>1399179600</v>
      </c>
      <c r="N886" s="9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s="23" t="s">
        <v>20</v>
      </c>
      <c r="H887">
        <v>52</v>
      </c>
      <c r="I887" s="5">
        <f t="shared" si="56"/>
        <v>40.942307692307693</v>
      </c>
      <c r="J887" t="s">
        <v>21</v>
      </c>
      <c r="K887" t="s">
        <v>22</v>
      </c>
      <c r="L887" s="8">
        <f t="shared" si="54"/>
        <v>40335.208333333336</v>
      </c>
      <c r="M887">
        <v>1275800400</v>
      </c>
      <c r="N887" s="9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s="23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 s="8">
        <f t="shared" si="54"/>
        <v>40416.208333333336</v>
      </c>
      <c r="M888">
        <v>1282798800</v>
      </c>
      <c r="N888" s="9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s="23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 s="8">
        <f t="shared" si="54"/>
        <v>42202.208333333328</v>
      </c>
      <c r="M889">
        <v>1437109200</v>
      </c>
      <c r="N889" s="9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s="23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 s="8">
        <f t="shared" si="54"/>
        <v>42836.208333333328</v>
      </c>
      <c r="M890">
        <v>1491886800</v>
      </c>
      <c r="N890" s="9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s="23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 s="8">
        <f t="shared" si="54"/>
        <v>41710.208333333336</v>
      </c>
      <c r="M891">
        <v>1394600400</v>
      </c>
      <c r="N891" s="9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s="23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 s="8">
        <f t="shared" si="54"/>
        <v>43640.208333333328</v>
      </c>
      <c r="M892">
        <v>1561352400</v>
      </c>
      <c r="N892" s="9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s="2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 s="8">
        <f t="shared" si="54"/>
        <v>40880.25</v>
      </c>
      <c r="M893">
        <v>1322892000</v>
      </c>
      <c r="N893" s="9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s="23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 s="8">
        <f t="shared" si="54"/>
        <v>40319.208333333336</v>
      </c>
      <c r="M894">
        <v>1274418000</v>
      </c>
      <c r="N894" s="9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s="23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 s="8">
        <f t="shared" si="54"/>
        <v>42170.208333333328</v>
      </c>
      <c r="M895">
        <v>1434344400</v>
      </c>
      <c r="N895" s="9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s="23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 s="8">
        <f t="shared" si="54"/>
        <v>41466.208333333336</v>
      </c>
      <c r="M896">
        <v>1373518800</v>
      </c>
      <c r="N896" s="9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s="23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 s="8">
        <f t="shared" si="54"/>
        <v>43134.25</v>
      </c>
      <c r="M897">
        <v>1517637600</v>
      </c>
      <c r="N897" s="9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s="23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 s="8">
        <f t="shared" si="54"/>
        <v>40738.208333333336</v>
      </c>
      <c r="M898">
        <v>1310619600</v>
      </c>
      <c r="N898" s="9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E899/D899</f>
        <v>0.27693181818181817</v>
      </c>
      <c r="G899" s="23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 s="8">
        <f t="shared" ref="L899:L962" si="58">(((M899/60)/60)/24)+DATE(1970,1,1)</f>
        <v>43583.208333333328</v>
      </c>
      <c r="M899">
        <v>1556427600</v>
      </c>
      <c r="N899" s="9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s="23" t="s">
        <v>14</v>
      </c>
      <c r="H900">
        <v>1221</v>
      </c>
      <c r="I900" s="5">
        <f t="shared" ref="I900:I963" si="60">E900/H900</f>
        <v>76.978705978705975</v>
      </c>
      <c r="J900" t="s">
        <v>21</v>
      </c>
      <c r="K900" t="s">
        <v>22</v>
      </c>
      <c r="L900" s="8">
        <f t="shared" si="58"/>
        <v>43815.25</v>
      </c>
      <c r="M900">
        <v>1576476000</v>
      </c>
      <c r="N900" s="9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s="23" t="s">
        <v>20</v>
      </c>
      <c r="H901">
        <v>123</v>
      </c>
      <c r="I901" s="5">
        <f t="shared" si="60"/>
        <v>102.60162601626017</v>
      </c>
      <c r="J901" t="s">
        <v>98</v>
      </c>
      <c r="K901" t="s">
        <v>99</v>
      </c>
      <c r="L901" s="8">
        <f t="shared" si="58"/>
        <v>41554.208333333336</v>
      </c>
      <c r="M901">
        <v>1381122000</v>
      </c>
      <c r="N901" s="9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s="23" t="s">
        <v>14</v>
      </c>
      <c r="H902">
        <v>1</v>
      </c>
      <c r="I902" s="5">
        <f t="shared" si="60"/>
        <v>2</v>
      </c>
      <c r="J902" t="s">
        <v>21</v>
      </c>
      <c r="K902" t="s">
        <v>22</v>
      </c>
      <c r="L902" s="8">
        <f t="shared" si="58"/>
        <v>41901.208333333336</v>
      </c>
      <c r="M902">
        <v>1411102800</v>
      </c>
      <c r="N902" s="9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s="23" t="s">
        <v>20</v>
      </c>
      <c r="H903">
        <v>159</v>
      </c>
      <c r="I903" s="5">
        <f t="shared" si="60"/>
        <v>55.0062893081761</v>
      </c>
      <c r="J903" t="s">
        <v>21</v>
      </c>
      <c r="K903" t="s">
        <v>22</v>
      </c>
      <c r="L903" s="8">
        <f t="shared" si="58"/>
        <v>43298.208333333328</v>
      </c>
      <c r="M903">
        <v>1531803600</v>
      </c>
      <c r="N903" s="9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s="23" t="s">
        <v>20</v>
      </c>
      <c r="H904">
        <v>110</v>
      </c>
      <c r="I904" s="5">
        <f t="shared" si="60"/>
        <v>32.127272727272725</v>
      </c>
      <c r="J904" t="s">
        <v>21</v>
      </c>
      <c r="K904" t="s">
        <v>22</v>
      </c>
      <c r="L904" s="8">
        <f t="shared" si="58"/>
        <v>42399.25</v>
      </c>
      <c r="M904">
        <v>1454133600</v>
      </c>
      <c r="N904" s="9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s="23" t="s">
        <v>47</v>
      </c>
      <c r="H905">
        <v>14</v>
      </c>
      <c r="I905" s="5">
        <f t="shared" si="60"/>
        <v>50.642857142857146</v>
      </c>
      <c r="J905" t="s">
        <v>21</v>
      </c>
      <c r="K905" t="s">
        <v>22</v>
      </c>
      <c r="L905" s="8">
        <f t="shared" si="58"/>
        <v>41034.208333333336</v>
      </c>
      <c r="M905">
        <v>1336194000</v>
      </c>
      <c r="N905" s="9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s="23" t="s">
        <v>14</v>
      </c>
      <c r="H906">
        <v>16</v>
      </c>
      <c r="I906" s="5">
        <f t="shared" si="60"/>
        <v>49.6875</v>
      </c>
      <c r="J906" t="s">
        <v>21</v>
      </c>
      <c r="K906" t="s">
        <v>22</v>
      </c>
      <c r="L906" s="8">
        <f t="shared" si="58"/>
        <v>41186.208333333336</v>
      </c>
      <c r="M906">
        <v>1349326800</v>
      </c>
      <c r="N906" s="9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s="23" t="s">
        <v>20</v>
      </c>
      <c r="H907">
        <v>236</v>
      </c>
      <c r="I907" s="5">
        <f t="shared" si="60"/>
        <v>54.894067796610166</v>
      </c>
      <c r="J907" t="s">
        <v>21</v>
      </c>
      <c r="K907" t="s">
        <v>22</v>
      </c>
      <c r="L907" s="8">
        <f t="shared" si="58"/>
        <v>41536.208333333336</v>
      </c>
      <c r="M907">
        <v>1379566800</v>
      </c>
      <c r="N907" s="9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s="23" t="s">
        <v>20</v>
      </c>
      <c r="H908">
        <v>191</v>
      </c>
      <c r="I908" s="5">
        <f t="shared" si="60"/>
        <v>46.931937172774866</v>
      </c>
      <c r="J908" t="s">
        <v>21</v>
      </c>
      <c r="K908" t="s">
        <v>22</v>
      </c>
      <c r="L908" s="8">
        <f t="shared" si="58"/>
        <v>42868.208333333328</v>
      </c>
      <c r="M908">
        <v>1494651600</v>
      </c>
      <c r="N908" s="9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s="23" t="s">
        <v>14</v>
      </c>
      <c r="H909">
        <v>41</v>
      </c>
      <c r="I909" s="5">
        <f t="shared" si="60"/>
        <v>44.951219512195124</v>
      </c>
      <c r="J909" t="s">
        <v>21</v>
      </c>
      <c r="K909" t="s">
        <v>22</v>
      </c>
      <c r="L909" s="8">
        <f t="shared" si="58"/>
        <v>40660.208333333336</v>
      </c>
      <c r="M909">
        <v>1303880400</v>
      </c>
      <c r="N909" s="9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s="23" t="s">
        <v>20</v>
      </c>
      <c r="H910">
        <v>3934</v>
      </c>
      <c r="I910" s="5">
        <f t="shared" si="60"/>
        <v>30.99898322318251</v>
      </c>
      <c r="J910" t="s">
        <v>21</v>
      </c>
      <c r="K910" t="s">
        <v>22</v>
      </c>
      <c r="L910" s="8">
        <f t="shared" si="58"/>
        <v>41031.208333333336</v>
      </c>
      <c r="M910">
        <v>1335934800</v>
      </c>
      <c r="N910" s="9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s="23" t="s">
        <v>20</v>
      </c>
      <c r="H911">
        <v>80</v>
      </c>
      <c r="I911" s="5">
        <f t="shared" si="60"/>
        <v>107.7625</v>
      </c>
      <c r="J911" t="s">
        <v>15</v>
      </c>
      <c r="K911" t="s">
        <v>16</v>
      </c>
      <c r="L911" s="8">
        <f t="shared" si="58"/>
        <v>43255.208333333328</v>
      </c>
      <c r="M911">
        <v>1528088400</v>
      </c>
      <c r="N911" s="9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s="23" t="s">
        <v>74</v>
      </c>
      <c r="H912">
        <v>296</v>
      </c>
      <c r="I912" s="5">
        <f t="shared" si="60"/>
        <v>102.07770270270271</v>
      </c>
      <c r="J912" t="s">
        <v>21</v>
      </c>
      <c r="K912" t="s">
        <v>22</v>
      </c>
      <c r="L912" s="8">
        <f t="shared" si="58"/>
        <v>42026.25</v>
      </c>
      <c r="M912">
        <v>1421906400</v>
      </c>
      <c r="N912" s="9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s="23" t="s">
        <v>20</v>
      </c>
      <c r="H913">
        <v>462</v>
      </c>
      <c r="I913" s="5">
        <f t="shared" si="60"/>
        <v>24.976190476190474</v>
      </c>
      <c r="J913" t="s">
        <v>21</v>
      </c>
      <c r="K913" t="s">
        <v>22</v>
      </c>
      <c r="L913" s="8">
        <f t="shared" si="58"/>
        <v>43717.208333333328</v>
      </c>
      <c r="M913">
        <v>1568005200</v>
      </c>
      <c r="N913" s="9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s="23" t="s">
        <v>20</v>
      </c>
      <c r="H914">
        <v>179</v>
      </c>
      <c r="I914" s="5">
        <f t="shared" si="60"/>
        <v>79.944134078212286</v>
      </c>
      <c r="J914" t="s">
        <v>21</v>
      </c>
      <c r="K914" t="s">
        <v>22</v>
      </c>
      <c r="L914" s="8">
        <f t="shared" si="58"/>
        <v>41157.208333333336</v>
      </c>
      <c r="M914">
        <v>1346821200</v>
      </c>
      <c r="N914" s="9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s="23" t="s">
        <v>14</v>
      </c>
      <c r="H915">
        <v>523</v>
      </c>
      <c r="I915" s="5">
        <f t="shared" si="60"/>
        <v>67.946462715105156</v>
      </c>
      <c r="J915" t="s">
        <v>26</v>
      </c>
      <c r="K915" t="s">
        <v>27</v>
      </c>
      <c r="L915" s="8">
        <f t="shared" si="58"/>
        <v>43597.208333333328</v>
      </c>
      <c r="M915">
        <v>1557637200</v>
      </c>
      <c r="N915" s="9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s="23" t="s">
        <v>14</v>
      </c>
      <c r="H916">
        <v>141</v>
      </c>
      <c r="I916" s="5">
        <f t="shared" si="60"/>
        <v>26.070921985815602</v>
      </c>
      <c r="J916" t="s">
        <v>40</v>
      </c>
      <c r="K916" t="s">
        <v>41</v>
      </c>
      <c r="L916" s="8">
        <f t="shared" si="58"/>
        <v>41490.208333333336</v>
      </c>
      <c r="M916">
        <v>1375592400</v>
      </c>
      <c r="N916" s="9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s="23" t="s">
        <v>20</v>
      </c>
      <c r="H917">
        <v>1866</v>
      </c>
      <c r="I917" s="5">
        <f t="shared" si="60"/>
        <v>105.0032154340836</v>
      </c>
      <c r="J917" t="s">
        <v>40</v>
      </c>
      <c r="K917" t="s">
        <v>41</v>
      </c>
      <c r="L917" s="8">
        <f t="shared" si="58"/>
        <v>42976.208333333328</v>
      </c>
      <c r="M917">
        <v>1503982800</v>
      </c>
      <c r="N917" s="9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s="23" t="s">
        <v>14</v>
      </c>
      <c r="H918">
        <v>52</v>
      </c>
      <c r="I918" s="5">
        <f t="shared" si="60"/>
        <v>25.826923076923077</v>
      </c>
      <c r="J918" t="s">
        <v>21</v>
      </c>
      <c r="K918" t="s">
        <v>22</v>
      </c>
      <c r="L918" s="8">
        <f t="shared" si="58"/>
        <v>41991.25</v>
      </c>
      <c r="M918">
        <v>1418882400</v>
      </c>
      <c r="N918" s="9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s="23" t="s">
        <v>47</v>
      </c>
      <c r="H919">
        <v>27</v>
      </c>
      <c r="I919" s="5">
        <f t="shared" si="60"/>
        <v>77.666666666666671</v>
      </c>
      <c r="J919" t="s">
        <v>40</v>
      </c>
      <c r="K919" t="s">
        <v>41</v>
      </c>
      <c r="L919" s="8">
        <f t="shared" si="58"/>
        <v>40722.208333333336</v>
      </c>
      <c r="M919">
        <v>1309237200</v>
      </c>
      <c r="N919" s="9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s="23" t="s">
        <v>20</v>
      </c>
      <c r="H920">
        <v>156</v>
      </c>
      <c r="I920" s="5">
        <f t="shared" si="60"/>
        <v>57.82692307692308</v>
      </c>
      <c r="J920" t="s">
        <v>98</v>
      </c>
      <c r="K920" t="s">
        <v>99</v>
      </c>
      <c r="L920" s="8">
        <f t="shared" si="58"/>
        <v>41117.208333333336</v>
      </c>
      <c r="M920">
        <v>1343365200</v>
      </c>
      <c r="N920" s="9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s="23" t="s">
        <v>14</v>
      </c>
      <c r="H921">
        <v>225</v>
      </c>
      <c r="I921" s="5">
        <f t="shared" si="60"/>
        <v>92.955555555555549</v>
      </c>
      <c r="J921" t="s">
        <v>26</v>
      </c>
      <c r="K921" t="s">
        <v>27</v>
      </c>
      <c r="L921" s="8">
        <f t="shared" si="58"/>
        <v>43022.208333333328</v>
      </c>
      <c r="M921">
        <v>1507957200</v>
      </c>
      <c r="N921" s="9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s="23" t="s">
        <v>20</v>
      </c>
      <c r="H922">
        <v>255</v>
      </c>
      <c r="I922" s="5">
        <f t="shared" si="60"/>
        <v>37.945098039215686</v>
      </c>
      <c r="J922" t="s">
        <v>21</v>
      </c>
      <c r="K922" t="s">
        <v>22</v>
      </c>
      <c r="L922" s="8">
        <f t="shared" si="58"/>
        <v>43503.25</v>
      </c>
      <c r="M922">
        <v>1549519200</v>
      </c>
      <c r="N922" s="9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s="23" t="s">
        <v>14</v>
      </c>
      <c r="H923">
        <v>38</v>
      </c>
      <c r="I923" s="5">
        <f t="shared" si="60"/>
        <v>31.842105263157894</v>
      </c>
      <c r="J923" t="s">
        <v>21</v>
      </c>
      <c r="K923" t="s">
        <v>22</v>
      </c>
      <c r="L923" s="8">
        <f t="shared" si="58"/>
        <v>40951.25</v>
      </c>
      <c r="M923">
        <v>1329026400</v>
      </c>
      <c r="N923" s="9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s="23" t="s">
        <v>20</v>
      </c>
      <c r="H924">
        <v>2261</v>
      </c>
      <c r="I924" s="5">
        <f t="shared" si="60"/>
        <v>40</v>
      </c>
      <c r="J924" t="s">
        <v>21</v>
      </c>
      <c r="K924" t="s">
        <v>22</v>
      </c>
      <c r="L924" s="8">
        <f t="shared" si="58"/>
        <v>43443.25</v>
      </c>
      <c r="M924">
        <v>1544335200</v>
      </c>
      <c r="N924" s="9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s="23" t="s">
        <v>20</v>
      </c>
      <c r="H925">
        <v>40</v>
      </c>
      <c r="I925" s="5">
        <f t="shared" si="60"/>
        <v>101.1</v>
      </c>
      <c r="J925" t="s">
        <v>21</v>
      </c>
      <c r="K925" t="s">
        <v>22</v>
      </c>
      <c r="L925" s="8">
        <f t="shared" si="58"/>
        <v>40373.208333333336</v>
      </c>
      <c r="M925">
        <v>1279083600</v>
      </c>
      <c r="N925" s="9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s="23" t="s">
        <v>20</v>
      </c>
      <c r="H926">
        <v>2289</v>
      </c>
      <c r="I926" s="5">
        <f t="shared" si="60"/>
        <v>84.006989951944078</v>
      </c>
      <c r="J926" t="s">
        <v>107</v>
      </c>
      <c r="K926" t="s">
        <v>108</v>
      </c>
      <c r="L926" s="8">
        <f t="shared" si="58"/>
        <v>43769.208333333328</v>
      </c>
      <c r="M926">
        <v>1572498000</v>
      </c>
      <c r="N926" s="9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s="23" t="s">
        <v>20</v>
      </c>
      <c r="H927">
        <v>65</v>
      </c>
      <c r="I927" s="5">
        <f t="shared" si="60"/>
        <v>103.41538461538461</v>
      </c>
      <c r="J927" t="s">
        <v>21</v>
      </c>
      <c r="K927" t="s">
        <v>22</v>
      </c>
      <c r="L927" s="8">
        <f t="shared" si="58"/>
        <v>43000.208333333328</v>
      </c>
      <c r="M927">
        <v>1506056400</v>
      </c>
      <c r="N927" s="9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s="23" t="s">
        <v>14</v>
      </c>
      <c r="H928">
        <v>15</v>
      </c>
      <c r="I928" s="5">
        <f t="shared" si="60"/>
        <v>105.13333333333334</v>
      </c>
      <c r="J928" t="s">
        <v>21</v>
      </c>
      <c r="K928" t="s">
        <v>22</v>
      </c>
      <c r="L928" s="8">
        <f t="shared" si="58"/>
        <v>42502.208333333328</v>
      </c>
      <c r="M928">
        <v>1463029200</v>
      </c>
      <c r="N928" s="9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s="23" t="s">
        <v>14</v>
      </c>
      <c r="H929">
        <v>37</v>
      </c>
      <c r="I929" s="5">
        <f t="shared" si="60"/>
        <v>89.21621621621621</v>
      </c>
      <c r="J929" t="s">
        <v>21</v>
      </c>
      <c r="K929" t="s">
        <v>22</v>
      </c>
      <c r="L929" s="8">
        <f t="shared" si="58"/>
        <v>41102.208333333336</v>
      </c>
      <c r="M929">
        <v>1342069200</v>
      </c>
      <c r="N929" s="9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s="23" t="s">
        <v>20</v>
      </c>
      <c r="H930">
        <v>3777</v>
      </c>
      <c r="I930" s="5">
        <f t="shared" si="60"/>
        <v>51.995234312946785</v>
      </c>
      <c r="J930" t="s">
        <v>107</v>
      </c>
      <c r="K930" t="s">
        <v>108</v>
      </c>
      <c r="L930" s="8">
        <f t="shared" si="58"/>
        <v>41637.25</v>
      </c>
      <c r="M930">
        <v>1388296800</v>
      </c>
      <c r="N930" s="9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s="23" t="s">
        <v>20</v>
      </c>
      <c r="H931">
        <v>184</v>
      </c>
      <c r="I931" s="5">
        <f t="shared" si="60"/>
        <v>64.956521739130437</v>
      </c>
      <c r="J931" t="s">
        <v>40</v>
      </c>
      <c r="K931" t="s">
        <v>41</v>
      </c>
      <c r="L931" s="8">
        <f t="shared" si="58"/>
        <v>42858.208333333328</v>
      </c>
      <c r="M931">
        <v>1493787600</v>
      </c>
      <c r="N931" s="9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s="23" t="s">
        <v>20</v>
      </c>
      <c r="H932">
        <v>85</v>
      </c>
      <c r="I932" s="5">
        <f t="shared" si="60"/>
        <v>46.235294117647058</v>
      </c>
      <c r="J932" t="s">
        <v>21</v>
      </c>
      <c r="K932" t="s">
        <v>22</v>
      </c>
      <c r="L932" s="8">
        <f t="shared" si="58"/>
        <v>42060.25</v>
      </c>
      <c r="M932">
        <v>1424844000</v>
      </c>
      <c r="N932" s="9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s="23" t="s">
        <v>14</v>
      </c>
      <c r="H933">
        <v>112</v>
      </c>
      <c r="I933" s="5">
        <f t="shared" si="60"/>
        <v>51.151785714285715</v>
      </c>
      <c r="J933" t="s">
        <v>21</v>
      </c>
      <c r="K933" t="s">
        <v>22</v>
      </c>
      <c r="L933" s="8">
        <f t="shared" si="58"/>
        <v>41818.208333333336</v>
      </c>
      <c r="M933">
        <v>1403931600</v>
      </c>
      <c r="N933" s="9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s="23" t="s">
        <v>20</v>
      </c>
      <c r="H934">
        <v>144</v>
      </c>
      <c r="I934" s="5">
        <f t="shared" si="60"/>
        <v>33.909722222222221</v>
      </c>
      <c r="J934" t="s">
        <v>21</v>
      </c>
      <c r="K934" t="s">
        <v>22</v>
      </c>
      <c r="L934" s="8">
        <f t="shared" si="58"/>
        <v>41709.208333333336</v>
      </c>
      <c r="M934">
        <v>1394514000</v>
      </c>
      <c r="N934" s="9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s="23" t="s">
        <v>20</v>
      </c>
      <c r="H935">
        <v>1902</v>
      </c>
      <c r="I935" s="5">
        <f t="shared" si="60"/>
        <v>92.016298633017882</v>
      </c>
      <c r="J935" t="s">
        <v>21</v>
      </c>
      <c r="K935" t="s">
        <v>22</v>
      </c>
      <c r="L935" s="8">
        <f t="shared" si="58"/>
        <v>41372.208333333336</v>
      </c>
      <c r="M935">
        <v>1365397200</v>
      </c>
      <c r="N935" s="9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s="23" t="s">
        <v>20</v>
      </c>
      <c r="H936">
        <v>105</v>
      </c>
      <c r="I936" s="5">
        <f t="shared" si="60"/>
        <v>107.42857142857143</v>
      </c>
      <c r="J936" t="s">
        <v>21</v>
      </c>
      <c r="K936" t="s">
        <v>22</v>
      </c>
      <c r="L936" s="8">
        <f t="shared" si="58"/>
        <v>42422.25</v>
      </c>
      <c r="M936">
        <v>1456120800</v>
      </c>
      <c r="N936" s="9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s="23" t="s">
        <v>20</v>
      </c>
      <c r="H937">
        <v>132</v>
      </c>
      <c r="I937" s="5">
        <f t="shared" si="60"/>
        <v>75.848484848484844</v>
      </c>
      <c r="J937" t="s">
        <v>21</v>
      </c>
      <c r="K937" t="s">
        <v>22</v>
      </c>
      <c r="L937" s="8">
        <f t="shared" si="58"/>
        <v>42209.208333333328</v>
      </c>
      <c r="M937">
        <v>1437714000</v>
      </c>
      <c r="N937" s="9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s="23" t="s">
        <v>14</v>
      </c>
      <c r="H938">
        <v>21</v>
      </c>
      <c r="I938" s="5">
        <f t="shared" si="60"/>
        <v>80.476190476190482</v>
      </c>
      <c r="J938" t="s">
        <v>21</v>
      </c>
      <c r="K938" t="s">
        <v>22</v>
      </c>
      <c r="L938" s="8">
        <f t="shared" si="58"/>
        <v>43668.208333333328</v>
      </c>
      <c r="M938">
        <v>1563771600</v>
      </c>
      <c r="N938" s="9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s="23" t="s">
        <v>74</v>
      </c>
      <c r="H939">
        <v>976</v>
      </c>
      <c r="I939" s="5">
        <f t="shared" si="60"/>
        <v>86.978483606557376</v>
      </c>
      <c r="J939" t="s">
        <v>21</v>
      </c>
      <c r="K939" t="s">
        <v>22</v>
      </c>
      <c r="L939" s="8">
        <f t="shared" si="58"/>
        <v>42334.25</v>
      </c>
      <c r="M939">
        <v>1448517600</v>
      </c>
      <c r="N939" s="9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s="23" t="s">
        <v>20</v>
      </c>
      <c r="H940">
        <v>96</v>
      </c>
      <c r="I940" s="5">
        <f t="shared" si="60"/>
        <v>105.13541666666667</v>
      </c>
      <c r="J940" t="s">
        <v>21</v>
      </c>
      <c r="K940" t="s">
        <v>22</v>
      </c>
      <c r="L940" s="8">
        <f t="shared" si="58"/>
        <v>43263.208333333328</v>
      </c>
      <c r="M940">
        <v>1528779600</v>
      </c>
      <c r="N940" s="9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s="23" t="s">
        <v>14</v>
      </c>
      <c r="H941">
        <v>67</v>
      </c>
      <c r="I941" s="5">
        <f t="shared" si="60"/>
        <v>57.298507462686565</v>
      </c>
      <c r="J941" t="s">
        <v>21</v>
      </c>
      <c r="K941" t="s">
        <v>22</v>
      </c>
      <c r="L941" s="8">
        <f t="shared" si="58"/>
        <v>40670.208333333336</v>
      </c>
      <c r="M941">
        <v>1304744400</v>
      </c>
      <c r="N941" s="9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s="23" t="s">
        <v>47</v>
      </c>
      <c r="H942">
        <v>66</v>
      </c>
      <c r="I942" s="5">
        <f t="shared" si="60"/>
        <v>93.348484848484844</v>
      </c>
      <c r="J942" t="s">
        <v>15</v>
      </c>
      <c r="K942" t="s">
        <v>16</v>
      </c>
      <c r="L942" s="8">
        <f t="shared" si="58"/>
        <v>41244.25</v>
      </c>
      <c r="M942">
        <v>1354341600</v>
      </c>
      <c r="N942" s="9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s="23" t="s">
        <v>14</v>
      </c>
      <c r="H943">
        <v>78</v>
      </c>
      <c r="I943" s="5">
        <f t="shared" si="60"/>
        <v>71.987179487179489</v>
      </c>
      <c r="J943" t="s">
        <v>21</v>
      </c>
      <c r="K943" t="s">
        <v>22</v>
      </c>
      <c r="L943" s="8">
        <f t="shared" si="58"/>
        <v>40552.25</v>
      </c>
      <c r="M943">
        <v>1294552800</v>
      </c>
      <c r="N943" s="9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s="23" t="s">
        <v>14</v>
      </c>
      <c r="H944">
        <v>67</v>
      </c>
      <c r="I944" s="5">
        <f t="shared" si="60"/>
        <v>92.611940298507463</v>
      </c>
      <c r="J944" t="s">
        <v>26</v>
      </c>
      <c r="K944" t="s">
        <v>27</v>
      </c>
      <c r="L944" s="8">
        <f t="shared" si="58"/>
        <v>40568.25</v>
      </c>
      <c r="M944">
        <v>1295935200</v>
      </c>
      <c r="N944" s="9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s="23" t="s">
        <v>20</v>
      </c>
      <c r="H945">
        <v>114</v>
      </c>
      <c r="I945" s="5">
        <f t="shared" si="60"/>
        <v>104.99122807017544</v>
      </c>
      <c r="J945" t="s">
        <v>21</v>
      </c>
      <c r="K945" t="s">
        <v>22</v>
      </c>
      <c r="L945" s="8">
        <f t="shared" si="58"/>
        <v>41906.208333333336</v>
      </c>
      <c r="M945">
        <v>1411534800</v>
      </c>
      <c r="N945" s="9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s="23" t="s">
        <v>14</v>
      </c>
      <c r="H946">
        <v>263</v>
      </c>
      <c r="I946" s="5">
        <f t="shared" si="60"/>
        <v>30.958174904942965</v>
      </c>
      <c r="J946" t="s">
        <v>26</v>
      </c>
      <c r="K946" t="s">
        <v>27</v>
      </c>
      <c r="L946" s="8">
        <f t="shared" si="58"/>
        <v>42776.25</v>
      </c>
      <c r="M946">
        <v>1486706400</v>
      </c>
      <c r="N946" s="9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s="23" t="s">
        <v>14</v>
      </c>
      <c r="H947">
        <v>1691</v>
      </c>
      <c r="I947" s="5">
        <f t="shared" si="60"/>
        <v>33.001182732111175</v>
      </c>
      <c r="J947" t="s">
        <v>21</v>
      </c>
      <c r="K947" t="s">
        <v>22</v>
      </c>
      <c r="L947" s="8">
        <f t="shared" si="58"/>
        <v>41004.208333333336</v>
      </c>
      <c r="M947">
        <v>1333602000</v>
      </c>
      <c r="N947" s="9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s="23" t="s">
        <v>14</v>
      </c>
      <c r="H948">
        <v>181</v>
      </c>
      <c r="I948" s="5">
        <f t="shared" si="60"/>
        <v>84.187845303867405</v>
      </c>
      <c r="J948" t="s">
        <v>21</v>
      </c>
      <c r="K948" t="s">
        <v>22</v>
      </c>
      <c r="L948" s="8">
        <f t="shared" si="58"/>
        <v>40710.208333333336</v>
      </c>
      <c r="M948">
        <v>1308200400</v>
      </c>
      <c r="N948" s="9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s="23" t="s">
        <v>14</v>
      </c>
      <c r="H949">
        <v>13</v>
      </c>
      <c r="I949" s="5">
        <f t="shared" si="60"/>
        <v>73.92307692307692</v>
      </c>
      <c r="J949" t="s">
        <v>21</v>
      </c>
      <c r="K949" t="s">
        <v>22</v>
      </c>
      <c r="L949" s="8">
        <f t="shared" si="58"/>
        <v>41908.208333333336</v>
      </c>
      <c r="M949">
        <v>1411707600</v>
      </c>
      <c r="N949" s="9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s="23" t="s">
        <v>74</v>
      </c>
      <c r="H950">
        <v>160</v>
      </c>
      <c r="I950" s="5">
        <f t="shared" si="60"/>
        <v>36.987499999999997</v>
      </c>
      <c r="J950" t="s">
        <v>21</v>
      </c>
      <c r="K950" t="s">
        <v>22</v>
      </c>
      <c r="L950" s="8">
        <f t="shared" si="58"/>
        <v>41985.25</v>
      </c>
      <c r="M950">
        <v>1418364000</v>
      </c>
      <c r="N950" s="9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s="23" t="s">
        <v>20</v>
      </c>
      <c r="H951">
        <v>203</v>
      </c>
      <c r="I951" s="5">
        <f t="shared" si="60"/>
        <v>46.896551724137929</v>
      </c>
      <c r="J951" t="s">
        <v>21</v>
      </c>
      <c r="K951" t="s">
        <v>22</v>
      </c>
      <c r="L951" s="8">
        <f t="shared" si="58"/>
        <v>42112.208333333328</v>
      </c>
      <c r="M951">
        <v>1429333200</v>
      </c>
      <c r="N951" s="9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s="23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 s="8">
        <f t="shared" si="58"/>
        <v>43571.208333333328</v>
      </c>
      <c r="M952">
        <v>1555390800</v>
      </c>
      <c r="N952" s="9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s="2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 s="8">
        <f t="shared" si="58"/>
        <v>42730.25</v>
      </c>
      <c r="M953">
        <v>1482732000</v>
      </c>
      <c r="N953" s="9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s="23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 s="8">
        <f t="shared" si="58"/>
        <v>42591.208333333328</v>
      </c>
      <c r="M954">
        <v>1470718800</v>
      </c>
      <c r="N954" s="9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s="23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 s="8">
        <f t="shared" si="58"/>
        <v>42358.25</v>
      </c>
      <c r="M955">
        <v>1450591200</v>
      </c>
      <c r="N955" s="9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s="23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 s="8">
        <f t="shared" si="58"/>
        <v>41174.208333333336</v>
      </c>
      <c r="M956">
        <v>1348290000</v>
      </c>
      <c r="N956" s="9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s="23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 s="8">
        <f t="shared" si="58"/>
        <v>41238.25</v>
      </c>
      <c r="M957">
        <v>1353823200</v>
      </c>
      <c r="N957" s="9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s="23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 s="8">
        <f t="shared" si="58"/>
        <v>42360.25</v>
      </c>
      <c r="M958">
        <v>1450764000</v>
      </c>
      <c r="N958" s="9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s="23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 s="8">
        <f t="shared" si="58"/>
        <v>40955.25</v>
      </c>
      <c r="M959">
        <v>1329372000</v>
      </c>
      <c r="N959" s="9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s="23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 s="8">
        <f t="shared" si="58"/>
        <v>40350.208333333336</v>
      </c>
      <c r="M960">
        <v>1277096400</v>
      </c>
      <c r="N960" s="9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s="23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 s="8">
        <f t="shared" si="58"/>
        <v>40357.208333333336</v>
      </c>
      <c r="M961">
        <v>1277701200</v>
      </c>
      <c r="N961" s="9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s="23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 s="8">
        <f t="shared" si="58"/>
        <v>42408.25</v>
      </c>
      <c r="M962">
        <v>1454911200</v>
      </c>
      <c r="N962" s="9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E963/D963</f>
        <v>1.1929824561403508</v>
      </c>
      <c r="G963" s="2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 s="8">
        <f t="shared" ref="L963:L1001" si="62">(((M963/60)/60)/24)+DATE(1970,1,1)</f>
        <v>40591.25</v>
      </c>
      <c r="M963">
        <v>1297922400</v>
      </c>
      <c r="N963" s="9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s="23" t="s">
        <v>20</v>
      </c>
      <c r="H964">
        <v>266</v>
      </c>
      <c r="I964" s="5">
        <f t="shared" ref="I964:I1001" si="64">E964/H964</f>
        <v>40.063909774436091</v>
      </c>
      <c r="J964" t="s">
        <v>21</v>
      </c>
      <c r="K964" t="s">
        <v>22</v>
      </c>
      <c r="L964" s="8">
        <f t="shared" si="62"/>
        <v>41592.25</v>
      </c>
      <c r="M964">
        <v>1384408800</v>
      </c>
      <c r="N964" s="9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s="23" t="s">
        <v>14</v>
      </c>
      <c r="H965">
        <v>114</v>
      </c>
      <c r="I965" s="5">
        <f t="shared" si="64"/>
        <v>43.833333333333336</v>
      </c>
      <c r="J965" t="s">
        <v>107</v>
      </c>
      <c r="K965" t="s">
        <v>108</v>
      </c>
      <c r="L965" s="8">
        <f t="shared" si="62"/>
        <v>40607.25</v>
      </c>
      <c r="M965">
        <v>1299304800</v>
      </c>
      <c r="N965" s="9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s="23" t="s">
        <v>20</v>
      </c>
      <c r="H966">
        <v>155</v>
      </c>
      <c r="I966" s="5">
        <f t="shared" si="64"/>
        <v>84.92903225806451</v>
      </c>
      <c r="J966" t="s">
        <v>21</v>
      </c>
      <c r="K966" t="s">
        <v>22</v>
      </c>
      <c r="L966" s="8">
        <f t="shared" si="62"/>
        <v>42135.208333333328</v>
      </c>
      <c r="M966">
        <v>1431320400</v>
      </c>
      <c r="N966" s="9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s="23" t="s">
        <v>20</v>
      </c>
      <c r="H967">
        <v>207</v>
      </c>
      <c r="I967" s="5">
        <f t="shared" si="64"/>
        <v>41.067632850241544</v>
      </c>
      <c r="J967" t="s">
        <v>40</v>
      </c>
      <c r="K967" t="s">
        <v>41</v>
      </c>
      <c r="L967" s="8">
        <f t="shared" si="62"/>
        <v>40203.25</v>
      </c>
      <c r="M967">
        <v>1264399200</v>
      </c>
      <c r="N967" s="9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s="23" t="s">
        <v>20</v>
      </c>
      <c r="H968">
        <v>245</v>
      </c>
      <c r="I968" s="5">
        <f t="shared" si="64"/>
        <v>54.971428571428568</v>
      </c>
      <c r="J968" t="s">
        <v>21</v>
      </c>
      <c r="K968" t="s">
        <v>22</v>
      </c>
      <c r="L968" s="8">
        <f t="shared" si="62"/>
        <v>42901.208333333328</v>
      </c>
      <c r="M968">
        <v>1497502800</v>
      </c>
      <c r="N968" s="9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s="23" t="s">
        <v>20</v>
      </c>
      <c r="H969">
        <v>1573</v>
      </c>
      <c r="I969" s="5">
        <f t="shared" si="64"/>
        <v>77.010807374443743</v>
      </c>
      <c r="J969" t="s">
        <v>21</v>
      </c>
      <c r="K969" t="s">
        <v>22</v>
      </c>
      <c r="L969" s="8">
        <f t="shared" si="62"/>
        <v>41005.208333333336</v>
      </c>
      <c r="M969">
        <v>1333688400</v>
      </c>
      <c r="N969" s="9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s="23" t="s">
        <v>20</v>
      </c>
      <c r="H970">
        <v>114</v>
      </c>
      <c r="I970" s="5">
        <f t="shared" si="64"/>
        <v>71.201754385964918</v>
      </c>
      <c r="J970" t="s">
        <v>21</v>
      </c>
      <c r="K970" t="s">
        <v>22</v>
      </c>
      <c r="L970" s="8">
        <f t="shared" si="62"/>
        <v>40544.25</v>
      </c>
      <c r="M970">
        <v>1293861600</v>
      </c>
      <c r="N970" s="9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s="23" t="s">
        <v>20</v>
      </c>
      <c r="H971">
        <v>93</v>
      </c>
      <c r="I971" s="5">
        <f t="shared" si="64"/>
        <v>91.935483870967744</v>
      </c>
      <c r="J971" t="s">
        <v>21</v>
      </c>
      <c r="K971" t="s">
        <v>22</v>
      </c>
      <c r="L971" s="8">
        <f t="shared" si="62"/>
        <v>43821.25</v>
      </c>
      <c r="M971">
        <v>1576994400</v>
      </c>
      <c r="N971" s="9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s="23" t="s">
        <v>14</v>
      </c>
      <c r="H972">
        <v>594</v>
      </c>
      <c r="I972" s="5">
        <f t="shared" si="64"/>
        <v>97.069023569023571</v>
      </c>
      <c r="J972" t="s">
        <v>21</v>
      </c>
      <c r="K972" t="s">
        <v>22</v>
      </c>
      <c r="L972" s="8">
        <f t="shared" si="62"/>
        <v>40672.208333333336</v>
      </c>
      <c r="M972">
        <v>1304917200</v>
      </c>
      <c r="N972" s="9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s="23" t="s">
        <v>14</v>
      </c>
      <c r="H973">
        <v>24</v>
      </c>
      <c r="I973" s="5">
        <f t="shared" si="64"/>
        <v>58.916666666666664</v>
      </c>
      <c r="J973" t="s">
        <v>21</v>
      </c>
      <c r="K973" t="s">
        <v>22</v>
      </c>
      <c r="L973" s="8">
        <f t="shared" si="62"/>
        <v>41555.208333333336</v>
      </c>
      <c r="M973">
        <v>1381208400</v>
      </c>
      <c r="N973" s="9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s="23" t="s">
        <v>20</v>
      </c>
      <c r="H974">
        <v>1681</v>
      </c>
      <c r="I974" s="5">
        <f t="shared" si="64"/>
        <v>58.015466983938133</v>
      </c>
      <c r="J974" t="s">
        <v>21</v>
      </c>
      <c r="K974" t="s">
        <v>22</v>
      </c>
      <c r="L974" s="8">
        <f t="shared" si="62"/>
        <v>41792.208333333336</v>
      </c>
      <c r="M974">
        <v>1401685200</v>
      </c>
      <c r="N974" s="9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s="23" t="s">
        <v>14</v>
      </c>
      <c r="H975">
        <v>252</v>
      </c>
      <c r="I975" s="5">
        <f t="shared" si="64"/>
        <v>103.87301587301587</v>
      </c>
      <c r="J975" t="s">
        <v>21</v>
      </c>
      <c r="K975" t="s">
        <v>22</v>
      </c>
      <c r="L975" s="8">
        <f t="shared" si="62"/>
        <v>40522.25</v>
      </c>
      <c r="M975">
        <v>1291960800</v>
      </c>
      <c r="N975" s="9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s="23" t="s">
        <v>20</v>
      </c>
      <c r="H976">
        <v>32</v>
      </c>
      <c r="I976" s="5">
        <f t="shared" si="64"/>
        <v>93.46875</v>
      </c>
      <c r="J976" t="s">
        <v>21</v>
      </c>
      <c r="K976" t="s">
        <v>22</v>
      </c>
      <c r="L976" s="8">
        <f t="shared" si="62"/>
        <v>41412.208333333336</v>
      </c>
      <c r="M976">
        <v>1368853200</v>
      </c>
      <c r="N976" s="9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s="23" t="s">
        <v>20</v>
      </c>
      <c r="H977">
        <v>135</v>
      </c>
      <c r="I977" s="5">
        <f t="shared" si="64"/>
        <v>61.970370370370368</v>
      </c>
      <c r="J977" t="s">
        <v>21</v>
      </c>
      <c r="K977" t="s">
        <v>22</v>
      </c>
      <c r="L977" s="8">
        <f t="shared" si="62"/>
        <v>42337.25</v>
      </c>
      <c r="M977">
        <v>1448776800</v>
      </c>
      <c r="N977" s="9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s="23" t="s">
        <v>20</v>
      </c>
      <c r="H978">
        <v>140</v>
      </c>
      <c r="I978" s="5">
        <f t="shared" si="64"/>
        <v>92.042857142857144</v>
      </c>
      <c r="J978" t="s">
        <v>21</v>
      </c>
      <c r="K978" t="s">
        <v>22</v>
      </c>
      <c r="L978" s="8">
        <f t="shared" si="62"/>
        <v>40571.25</v>
      </c>
      <c r="M978">
        <v>1296194400</v>
      </c>
      <c r="N978" s="9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s="23" t="s">
        <v>14</v>
      </c>
      <c r="H979">
        <v>67</v>
      </c>
      <c r="I979" s="5">
        <f t="shared" si="64"/>
        <v>77.268656716417908</v>
      </c>
      <c r="J979" t="s">
        <v>21</v>
      </c>
      <c r="K979" t="s">
        <v>22</v>
      </c>
      <c r="L979" s="8">
        <f t="shared" si="62"/>
        <v>43138.25</v>
      </c>
      <c r="M979">
        <v>1517983200</v>
      </c>
      <c r="N979" s="9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s="23" t="s">
        <v>20</v>
      </c>
      <c r="H980">
        <v>92</v>
      </c>
      <c r="I980" s="5">
        <f t="shared" si="64"/>
        <v>93.923913043478265</v>
      </c>
      <c r="J980" t="s">
        <v>21</v>
      </c>
      <c r="K980" t="s">
        <v>22</v>
      </c>
      <c r="L980" s="8">
        <f t="shared" si="62"/>
        <v>42686.25</v>
      </c>
      <c r="M980">
        <v>1478930400</v>
      </c>
      <c r="N980" s="9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s="23" t="s">
        <v>20</v>
      </c>
      <c r="H981">
        <v>1015</v>
      </c>
      <c r="I981" s="5">
        <f t="shared" si="64"/>
        <v>84.969458128078813</v>
      </c>
      <c r="J981" t="s">
        <v>40</v>
      </c>
      <c r="K981" t="s">
        <v>41</v>
      </c>
      <c r="L981" s="8">
        <f t="shared" si="62"/>
        <v>42078.208333333328</v>
      </c>
      <c r="M981">
        <v>1426395600</v>
      </c>
      <c r="N981" s="9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s="23" t="s">
        <v>14</v>
      </c>
      <c r="H982">
        <v>742</v>
      </c>
      <c r="I982" s="5">
        <f t="shared" si="64"/>
        <v>105.97035040431267</v>
      </c>
      <c r="J982" t="s">
        <v>21</v>
      </c>
      <c r="K982" t="s">
        <v>22</v>
      </c>
      <c r="L982" s="8">
        <f t="shared" si="62"/>
        <v>42307.208333333328</v>
      </c>
      <c r="M982">
        <v>1446181200</v>
      </c>
      <c r="N982" s="9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s="23" t="s">
        <v>20</v>
      </c>
      <c r="H983">
        <v>323</v>
      </c>
      <c r="I983" s="5">
        <f t="shared" si="64"/>
        <v>36.969040247678016</v>
      </c>
      <c r="J983" t="s">
        <v>21</v>
      </c>
      <c r="K983" t="s">
        <v>22</v>
      </c>
      <c r="L983" s="8">
        <f t="shared" si="62"/>
        <v>43094.25</v>
      </c>
      <c r="M983">
        <v>1514181600</v>
      </c>
      <c r="N983" s="9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s="23" t="s">
        <v>14</v>
      </c>
      <c r="H984">
        <v>75</v>
      </c>
      <c r="I984" s="5">
        <f t="shared" si="64"/>
        <v>81.533333333333331</v>
      </c>
      <c r="J984" t="s">
        <v>21</v>
      </c>
      <c r="K984" t="s">
        <v>22</v>
      </c>
      <c r="L984" s="8">
        <f t="shared" si="62"/>
        <v>40743.208333333336</v>
      </c>
      <c r="M984">
        <v>1311051600</v>
      </c>
      <c r="N984" s="9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s="23" t="s">
        <v>20</v>
      </c>
      <c r="H985">
        <v>2326</v>
      </c>
      <c r="I985" s="5">
        <f t="shared" si="64"/>
        <v>80.999140154772135</v>
      </c>
      <c r="J985" t="s">
        <v>21</v>
      </c>
      <c r="K985" t="s">
        <v>22</v>
      </c>
      <c r="L985" s="8">
        <f t="shared" si="62"/>
        <v>43681.208333333328</v>
      </c>
      <c r="M985">
        <v>1564894800</v>
      </c>
      <c r="N985" s="9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s="23" t="s">
        <v>20</v>
      </c>
      <c r="H986">
        <v>381</v>
      </c>
      <c r="I986" s="5">
        <f t="shared" si="64"/>
        <v>26.010498687664043</v>
      </c>
      <c r="J986" t="s">
        <v>21</v>
      </c>
      <c r="K986" t="s">
        <v>22</v>
      </c>
      <c r="L986" s="8">
        <f t="shared" si="62"/>
        <v>43716.208333333328</v>
      </c>
      <c r="M986">
        <v>1567918800</v>
      </c>
      <c r="N986" s="9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s="23" t="s">
        <v>14</v>
      </c>
      <c r="H987">
        <v>4405</v>
      </c>
      <c r="I987" s="5">
        <f t="shared" si="64"/>
        <v>25.998410896708286</v>
      </c>
      <c r="J987" t="s">
        <v>21</v>
      </c>
      <c r="K987" t="s">
        <v>22</v>
      </c>
      <c r="L987" s="8">
        <f t="shared" si="62"/>
        <v>41614.25</v>
      </c>
      <c r="M987">
        <v>1386309600</v>
      </c>
      <c r="N987" s="9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s="23" t="s">
        <v>14</v>
      </c>
      <c r="H988">
        <v>92</v>
      </c>
      <c r="I988" s="5">
        <f t="shared" si="64"/>
        <v>34.173913043478258</v>
      </c>
      <c r="J988" t="s">
        <v>21</v>
      </c>
      <c r="K988" t="s">
        <v>22</v>
      </c>
      <c r="L988" s="8">
        <f t="shared" si="62"/>
        <v>40638.208333333336</v>
      </c>
      <c r="M988">
        <v>1301979600</v>
      </c>
      <c r="N988" s="9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s="23" t="s">
        <v>20</v>
      </c>
      <c r="H989">
        <v>480</v>
      </c>
      <c r="I989" s="5">
        <f t="shared" si="64"/>
        <v>28.002083333333335</v>
      </c>
      <c r="J989" t="s">
        <v>21</v>
      </c>
      <c r="K989" t="s">
        <v>22</v>
      </c>
      <c r="L989" s="8">
        <f t="shared" si="62"/>
        <v>42852.208333333328</v>
      </c>
      <c r="M989">
        <v>1493269200</v>
      </c>
      <c r="N989" s="9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s="23" t="s">
        <v>14</v>
      </c>
      <c r="H990">
        <v>64</v>
      </c>
      <c r="I990" s="5">
        <f t="shared" si="64"/>
        <v>76.546875</v>
      </c>
      <c r="J990" t="s">
        <v>21</v>
      </c>
      <c r="K990" t="s">
        <v>22</v>
      </c>
      <c r="L990" s="8">
        <f t="shared" si="62"/>
        <v>42686.25</v>
      </c>
      <c r="M990">
        <v>1478930400</v>
      </c>
      <c r="N990" s="9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s="23" t="s">
        <v>20</v>
      </c>
      <c r="H991">
        <v>226</v>
      </c>
      <c r="I991" s="5">
        <f t="shared" si="64"/>
        <v>53.053097345132741</v>
      </c>
      <c r="J991" t="s">
        <v>21</v>
      </c>
      <c r="K991" t="s">
        <v>22</v>
      </c>
      <c r="L991" s="8">
        <f t="shared" si="62"/>
        <v>43571.208333333328</v>
      </c>
      <c r="M991">
        <v>1555390800</v>
      </c>
      <c r="N991" s="9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s="23" t="s">
        <v>14</v>
      </c>
      <c r="H992">
        <v>64</v>
      </c>
      <c r="I992" s="5">
        <f t="shared" si="64"/>
        <v>106.859375</v>
      </c>
      <c r="J992" t="s">
        <v>21</v>
      </c>
      <c r="K992" t="s">
        <v>22</v>
      </c>
      <c r="L992" s="8">
        <f t="shared" si="62"/>
        <v>42432.25</v>
      </c>
      <c r="M992">
        <v>1456984800</v>
      </c>
      <c r="N992" s="9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s="23" t="s">
        <v>20</v>
      </c>
      <c r="H993">
        <v>241</v>
      </c>
      <c r="I993" s="5">
        <f t="shared" si="64"/>
        <v>46.020746887966808</v>
      </c>
      <c r="J993" t="s">
        <v>21</v>
      </c>
      <c r="K993" t="s">
        <v>22</v>
      </c>
      <c r="L993" s="8">
        <f t="shared" si="62"/>
        <v>41907.208333333336</v>
      </c>
      <c r="M993">
        <v>1411621200</v>
      </c>
      <c r="N993" s="9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s="23" t="s">
        <v>20</v>
      </c>
      <c r="H994">
        <v>132</v>
      </c>
      <c r="I994" s="5">
        <f t="shared" si="64"/>
        <v>100.17424242424242</v>
      </c>
      <c r="J994" t="s">
        <v>21</v>
      </c>
      <c r="K994" t="s">
        <v>22</v>
      </c>
      <c r="L994" s="8">
        <f t="shared" si="62"/>
        <v>43227.208333333328</v>
      </c>
      <c r="M994">
        <v>1525669200</v>
      </c>
      <c r="N994" s="9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s="23" t="s">
        <v>74</v>
      </c>
      <c r="H995">
        <v>75</v>
      </c>
      <c r="I995" s="5">
        <f t="shared" si="64"/>
        <v>101.44</v>
      </c>
      <c r="J995" t="s">
        <v>107</v>
      </c>
      <c r="K995" t="s">
        <v>108</v>
      </c>
      <c r="L995" s="8">
        <f t="shared" si="62"/>
        <v>42362.25</v>
      </c>
      <c r="M995">
        <v>1450936800</v>
      </c>
      <c r="N995" s="9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s="23" t="s">
        <v>14</v>
      </c>
      <c r="H996">
        <v>842</v>
      </c>
      <c r="I996" s="5">
        <f t="shared" si="64"/>
        <v>87.972684085510693</v>
      </c>
      <c r="J996" t="s">
        <v>21</v>
      </c>
      <c r="K996" t="s">
        <v>22</v>
      </c>
      <c r="L996" s="8">
        <f t="shared" si="62"/>
        <v>41929.208333333336</v>
      </c>
      <c r="M996">
        <v>1413522000</v>
      </c>
      <c r="N996" s="9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s="23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 s="8">
        <f t="shared" si="62"/>
        <v>43408.208333333328</v>
      </c>
      <c r="M997">
        <v>1541307600</v>
      </c>
      <c r="N997" s="9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s="23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 s="8">
        <f t="shared" si="62"/>
        <v>41276.25</v>
      </c>
      <c r="M998">
        <v>1357106400</v>
      </c>
      <c r="N998" s="9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s="23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 s="8">
        <f t="shared" si="62"/>
        <v>41659.25</v>
      </c>
      <c r="M999">
        <v>1390197600</v>
      </c>
      <c r="N999" s="9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s="23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 s="8">
        <f t="shared" si="62"/>
        <v>40220.25</v>
      </c>
      <c r="M1000">
        <v>1265868000</v>
      </c>
      <c r="N1000" s="9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s="23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 s="8">
        <f t="shared" si="62"/>
        <v>42550.208333333328</v>
      </c>
      <c r="M1001">
        <v>1467176400</v>
      </c>
      <c r="N1001" s="9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ellIs" dxfId="12" priority="4" operator="equal">
      <formula>"live"</formula>
    </cfRule>
    <cfRule type="cellIs" dxfId="11" priority="5" operator="equal">
      <formula>"canceled"</formula>
    </cfRule>
    <cfRule type="cellIs" dxfId="10" priority="6" operator="equal">
      <formula>"failed"</formula>
    </cfRule>
    <cfRule type="cellIs" dxfId="9" priority="7" operator="equal">
      <formula>"successful"</formula>
    </cfRule>
  </conditionalFormatting>
  <conditionalFormatting sqref="F2:F1001">
    <cfRule type="cellIs" dxfId="15" priority="1" operator="greaterThan">
      <formula>1.99</formula>
    </cfRule>
    <cfRule type="cellIs" dxfId="14" priority="2" operator="between">
      <formula>0.99</formula>
      <formula>2</formula>
    </cfRule>
    <cfRule type="cellIs" dxfId="13" priority="3" operator="between">
      <formula>0</formula>
      <formula>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Outcomes</vt:lpstr>
      <vt:lpstr>Sub-Category Outcomes</vt:lpstr>
      <vt:lpstr>Date Created Outcomes</vt:lpstr>
      <vt:lpstr>Goal Outcomes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Shannon Lloyd</cp:lastModifiedBy>
  <dcterms:created xsi:type="dcterms:W3CDTF">2021-09-29T18:52:28Z</dcterms:created>
  <dcterms:modified xsi:type="dcterms:W3CDTF">2023-06-12T04:00:30Z</dcterms:modified>
</cp:coreProperties>
</file>